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70" yWindow="15" windowWidth="24240" windowHeight="13560" tabRatio="862"/>
  </bookViews>
  <sheets>
    <sheet name="Menu" sheetId="18" r:id="rId1"/>
    <sheet name="Tablero Comparativo" sheetId="2" r:id="rId2"/>
    <sheet name="DBBank" sheetId="3" state="hidden" r:id="rId3"/>
    <sheet name="DBJal" sheetId="5" state="hidden" r:id="rId4"/>
    <sheet name="DBIED" sheetId="6" state="hidden" r:id="rId5"/>
    <sheet name="DBIEDJal" sheetId="7" state="hidden" r:id="rId6"/>
    <sheet name="DBComNal" sheetId="9" state="hidden" r:id="rId7"/>
    <sheet name="DBDestinos" sheetId="11" state="hidden" r:id="rId8"/>
    <sheet name="DBExport" sheetId="13" state="hidden" r:id="rId9"/>
    <sheet name="DBImport" sheetId="14" state="hidden" r:id="rId10"/>
    <sheet name="DBExpMen" sheetId="15" state="hidden" r:id="rId11"/>
    <sheet name="DBImpMen" sheetId="16" state="hidden" r:id="rId12"/>
    <sheet name="IDs" sheetId="4" state="hidden" r:id="rId13"/>
    <sheet name="Manual" sheetId="20" r:id="rId14"/>
  </sheets>
  <definedNames>
    <definedName name="_xlnm._FilterDatabase" localSheetId="5" hidden="1">DBIEDJal!$A$1:$CU$18</definedName>
    <definedName name="colBank">MATCH(selPais,firstRowBank,0)-1</definedName>
    <definedName name="colComNal">MATCH(selPais,firstRowComNal,0)-1</definedName>
    <definedName name="colComNalComp">MATCH(selComp,firstRowComNal,0)-1</definedName>
    <definedName name="colComp">MATCH(selComp,firstRowBank,0)-1</definedName>
    <definedName name="colCompIED">MATCH(selComp,firstRowIED,0)-1</definedName>
    <definedName name="colCompIEDJal">MATCH(selComp,firstRowIEDJal,0)-1</definedName>
    <definedName name="colExpMen">MATCH(selPaisComExt,firstRowExpMen,0)</definedName>
    <definedName name="colExport">MATCH(selPaisComExt,firstRowExp,0)-1</definedName>
    <definedName name="colIED">MATCH(selPais,firstRowIED,0)-1</definedName>
    <definedName name="colIEDJal">MATCH(selPais,firstRowIEDJal,0)-1</definedName>
    <definedName name="colImpMen">MATCH(selPaisComExt,firstRowImpMen,0)</definedName>
    <definedName name="colImport">MATCH(selPaisComExt,firstRowImp,0)-1</definedName>
    <definedName name="filBank">MATCH(selAño,firstColBank,0)-1</definedName>
    <definedName name="filComext">MATCH(selAño,firstColComNal,0)-1</definedName>
    <definedName name="filExport">MATCH(selAño,firstColExp,0)-1</definedName>
    <definedName name="filIED">MATCH(selAño,firstColIED,0)-1</definedName>
    <definedName name="filIEDJal">MATCH(selAño,firstColIEDJal,0)-1</definedName>
    <definedName name="filImport">MATCH(selAño,firstColImp,0)-1</definedName>
    <definedName name="filJal">MATCH(selAño,firstColJal,0)-1</definedName>
    <definedName name="firstColBank">DBBank!$A:$A</definedName>
    <definedName name="firstColComNal">DBComNal!$A:$A</definedName>
    <definedName name="firstColExp">DBExport!$A:$A</definedName>
    <definedName name="firstColExpMen">DBExpMen!$A:$A</definedName>
    <definedName name="firstColIED">DBIED!$A:$A</definedName>
    <definedName name="firstColIEDJal">DBIEDJal!$A:$A</definedName>
    <definedName name="firstColImp">DBImport!$A:$A</definedName>
    <definedName name="firstColImpMen">DBImpMen!$A:$A</definedName>
    <definedName name="firstColJal">DBJal!$A:$A</definedName>
    <definedName name="firstRowBank">DBBank!$1:$1</definedName>
    <definedName name="firstRowComNal">DBComNal!$1:$1</definedName>
    <definedName name="firstRowExp">DBExport!$1:$1</definedName>
    <definedName name="firstRowExpMen">DBExpMen!$1:$1</definedName>
    <definedName name="firstRowIED">DBIED!$1:$1</definedName>
    <definedName name="firstRowIEDJal">DBIEDJal!$1:$1</definedName>
    <definedName name="firstRowImp">DBImport!$1:$1</definedName>
    <definedName name="firstRowImpMen">DBImpMen!$1:$1</definedName>
    <definedName name="firstRowJal">DBJal!$1:$1</definedName>
    <definedName name="idComPaises">IDs!$A$3:$C$25</definedName>
    <definedName name="idDestinos">DBDestinos!$A$1:$E$89</definedName>
    <definedName name="idFecha">IDs!$H$3:$H$12</definedName>
    <definedName name="idFechaCom">IDs!$I$3:$I$13</definedName>
    <definedName name="idMeses">IDs!$H$21:$H$32</definedName>
    <definedName name="idPais">IDs!$A$3:$A$25</definedName>
    <definedName name="refBank">DBBank!$A$1</definedName>
    <definedName name="refComNal">DBComNal!$A$1</definedName>
    <definedName name="refDestino">DBDestinos!$A$1</definedName>
    <definedName name="refExpMen">DBExpMen!$A$1</definedName>
    <definedName name="refExport">DBExport!$A$1</definedName>
    <definedName name="refIED">DBIED!$A$1</definedName>
    <definedName name="refIEDJal">DBIEDJal!$A$1</definedName>
    <definedName name="refImpMen">DBImpMen!$A$1</definedName>
    <definedName name="refImport">DBImport!$A$1</definedName>
    <definedName name="refJal">DBJal!$A$1</definedName>
    <definedName name="selAño">'Tablero Comparativo'!$O$4</definedName>
    <definedName name="selComp">'Tablero Comparativo'!$J$4</definedName>
    <definedName name="selPais">'Tablero Comparativo'!$E$4</definedName>
    <definedName name="selPaisComExt">VLOOKUP(selPais,idComPaises,3,FALSE)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76" i="2" l="1"/>
  <c r="B175" i="2"/>
  <c r="B174" i="2"/>
  <c r="B167" i="2"/>
  <c r="B166" i="2"/>
  <c r="B165" i="2"/>
  <c r="B164" i="2"/>
  <c r="L176" i="2"/>
  <c r="L175" i="2"/>
  <c r="L174" i="2"/>
  <c r="L173" i="2"/>
  <c r="L167" i="2"/>
  <c r="L166" i="2"/>
  <c r="L165" i="2"/>
  <c r="L164" i="2"/>
  <c r="C123" i="2"/>
  <c r="C122" i="2"/>
  <c r="C121" i="2"/>
  <c r="C120" i="2"/>
  <c r="C119" i="2"/>
  <c r="O97" i="2"/>
  <c r="O98" i="2"/>
  <c r="O99" i="2"/>
  <c r="O100" i="2"/>
  <c r="O101" i="2"/>
  <c r="D101" i="2"/>
  <c r="C101" i="2"/>
  <c r="C100" i="2"/>
  <c r="C99" i="2"/>
  <c r="C98" i="2"/>
  <c r="C97" i="2"/>
  <c r="J78" i="2"/>
  <c r="C74" i="2"/>
  <c r="C75" i="2"/>
  <c r="C76" i="2"/>
  <c r="C77" i="2"/>
  <c r="C78" i="2"/>
  <c r="D123" i="2"/>
  <c r="D122" i="2"/>
  <c r="D121" i="2"/>
  <c r="D120" i="2"/>
  <c r="D119" i="2"/>
  <c r="P101" i="2"/>
  <c r="P100" i="2"/>
  <c r="P99" i="2"/>
  <c r="P98" i="2"/>
  <c r="P97" i="2"/>
  <c r="E89" i="11"/>
  <c r="C89" i="11"/>
  <c r="E85" i="11"/>
  <c r="C85" i="11"/>
  <c r="I78" i="2"/>
  <c r="I77" i="2"/>
  <c r="I76" i="2"/>
  <c r="I75" i="2"/>
  <c r="I74" i="2"/>
  <c r="O56" i="2"/>
  <c r="O55" i="2"/>
  <c r="O54" i="2"/>
  <c r="O53" i="2"/>
  <c r="O52" i="2"/>
  <c r="I56" i="2"/>
  <c r="I55" i="2"/>
  <c r="I54" i="2"/>
  <c r="I53" i="2"/>
  <c r="I52" i="2"/>
  <c r="Q10" i="2" l="1"/>
  <c r="K11" i="2"/>
  <c r="K10" i="2"/>
  <c r="K34" i="2"/>
  <c r="K33" i="2"/>
  <c r="K32" i="2"/>
  <c r="O96" i="2"/>
  <c r="J51" i="2"/>
  <c r="J52" i="2"/>
  <c r="J53" i="2"/>
  <c r="J54" i="2"/>
  <c r="J55" i="2"/>
  <c r="J56" i="2"/>
  <c r="P51" i="2"/>
  <c r="P52" i="2"/>
  <c r="P53" i="2"/>
  <c r="P54" i="2"/>
  <c r="P55" i="2"/>
  <c r="P56" i="2"/>
  <c r="C13" i="11" l="1"/>
  <c r="Q125" i="2"/>
  <c r="O125" i="2"/>
  <c r="K125" i="2"/>
  <c r="H125" i="2"/>
  <c r="B139" i="2" l="1"/>
  <c r="C56" i="2"/>
  <c r="D56" i="2"/>
  <c r="O10" i="2"/>
  <c r="P10" i="2"/>
  <c r="I10" i="2"/>
  <c r="J10" i="2"/>
  <c r="J11" i="2"/>
  <c r="I11" i="2"/>
  <c r="I141" i="2"/>
  <c r="H155" i="2"/>
  <c r="H154" i="2"/>
  <c r="B146" i="2"/>
  <c r="C146" i="2" s="1"/>
  <c r="B145" i="2"/>
  <c r="C145" i="2" s="1"/>
  <c r="B144" i="2"/>
  <c r="C144" i="2" s="1"/>
  <c r="B143" i="2"/>
  <c r="C143" i="2" s="1"/>
  <c r="B142" i="2"/>
  <c r="C142" i="2" s="1"/>
  <c r="D154" i="2"/>
  <c r="B141" i="2"/>
  <c r="P96" i="2"/>
  <c r="D118" i="2"/>
  <c r="B173" i="2"/>
  <c r="L172" i="2"/>
  <c r="D172" i="2"/>
  <c r="K164" i="2"/>
  <c r="J164" i="2"/>
  <c r="I164" i="2"/>
  <c r="H164" i="2"/>
  <c r="K165" i="2"/>
  <c r="K166" i="2"/>
  <c r="K167" i="2"/>
  <c r="J165" i="2"/>
  <c r="J166" i="2"/>
  <c r="J167" i="2"/>
  <c r="I165" i="2"/>
  <c r="I166" i="2"/>
  <c r="I167" i="2"/>
  <c r="H165" i="2"/>
  <c r="H166" i="2"/>
  <c r="H167" i="2"/>
  <c r="L163" i="2"/>
  <c r="K163" i="2" s="1"/>
  <c r="J163" i="2" s="1"/>
  <c r="I163" i="2" s="1"/>
  <c r="H163" i="2" s="1"/>
  <c r="D163" i="2"/>
  <c r="Q119" i="2"/>
  <c r="Q120" i="2"/>
  <c r="Q121" i="2"/>
  <c r="O119" i="2"/>
  <c r="O120" i="2"/>
  <c r="O121" i="2"/>
  <c r="K119" i="2"/>
  <c r="K120" i="2"/>
  <c r="K121" i="2"/>
  <c r="I119" i="2"/>
  <c r="I120" i="2"/>
  <c r="I121" i="2"/>
  <c r="P121" i="2"/>
  <c r="N121" i="2"/>
  <c r="P120" i="2"/>
  <c r="N120" i="2"/>
  <c r="P119" i="2"/>
  <c r="N119" i="2"/>
  <c r="Q118" i="2"/>
  <c r="O118" i="2"/>
  <c r="J121" i="2"/>
  <c r="J120" i="2"/>
  <c r="J119" i="2"/>
  <c r="H121" i="2"/>
  <c r="H119" i="2"/>
  <c r="H120" i="2"/>
  <c r="K118" i="2"/>
  <c r="I118" i="2"/>
  <c r="E81" i="11"/>
  <c r="C81" i="11"/>
  <c r="E77" i="11"/>
  <c r="C77" i="11"/>
  <c r="E73" i="11"/>
  <c r="C73" i="11"/>
  <c r="E69" i="11"/>
  <c r="C69" i="11"/>
  <c r="E65" i="11"/>
  <c r="C65" i="11"/>
  <c r="E61" i="11"/>
  <c r="C61" i="11"/>
  <c r="E57" i="11"/>
  <c r="C57" i="11"/>
  <c r="E53" i="11"/>
  <c r="C53" i="11"/>
  <c r="E49" i="11"/>
  <c r="C49" i="11"/>
  <c r="E45" i="11"/>
  <c r="C45" i="11"/>
  <c r="E41" i="11"/>
  <c r="C41" i="11"/>
  <c r="E37" i="11"/>
  <c r="C37" i="11"/>
  <c r="E33" i="11"/>
  <c r="C33" i="11"/>
  <c r="E29" i="11"/>
  <c r="C29" i="11"/>
  <c r="E25" i="11"/>
  <c r="C25" i="11"/>
  <c r="E21" i="11"/>
  <c r="C21" i="11"/>
  <c r="E17" i="11"/>
  <c r="C17" i="11"/>
  <c r="E13" i="11"/>
  <c r="E9" i="11"/>
  <c r="C9" i="11"/>
  <c r="E5" i="11"/>
  <c r="C5" i="11"/>
  <c r="B123" i="2"/>
  <c r="B122" i="2" s="1"/>
  <c r="B121" i="2" s="1"/>
  <c r="B120" i="2" s="1"/>
  <c r="B119" i="2" s="1"/>
  <c r="C118" i="2"/>
  <c r="N101" i="2"/>
  <c r="N100" i="2" s="1"/>
  <c r="N99" i="2" s="1"/>
  <c r="N98" i="2" s="1"/>
  <c r="N97" i="2" s="1"/>
  <c r="D100" i="2"/>
  <c r="D99" i="2"/>
  <c r="D98" i="2"/>
  <c r="D97" i="2"/>
  <c r="J100" i="2"/>
  <c r="I100" i="2"/>
  <c r="J99" i="2"/>
  <c r="I99" i="2"/>
  <c r="J98" i="2"/>
  <c r="I98" i="2"/>
  <c r="J97" i="2"/>
  <c r="I97" i="2"/>
  <c r="J101" i="2"/>
  <c r="I101" i="2"/>
  <c r="H101" i="2"/>
  <c r="H100" i="2" s="1"/>
  <c r="H99" i="2" s="1"/>
  <c r="H98" i="2" s="1"/>
  <c r="H97" i="2" s="1"/>
  <c r="B101" i="2"/>
  <c r="B100" i="2" s="1"/>
  <c r="B99" i="2" s="1"/>
  <c r="B98" i="2" s="1"/>
  <c r="B97" i="2" s="1"/>
  <c r="J96" i="2"/>
  <c r="I96" i="2"/>
  <c r="D96" i="2"/>
  <c r="C96" i="2"/>
  <c r="B10" i="2"/>
  <c r="P77" i="2"/>
  <c r="O77" i="2"/>
  <c r="P76" i="2"/>
  <c r="O76" i="2"/>
  <c r="P75" i="2"/>
  <c r="O75" i="2"/>
  <c r="P74" i="2"/>
  <c r="O74" i="2"/>
  <c r="P78" i="2"/>
  <c r="O78" i="2"/>
  <c r="N78" i="2"/>
  <c r="N77" i="2" s="1"/>
  <c r="N76" i="2" s="1"/>
  <c r="N75" i="2" s="1"/>
  <c r="N74" i="2" s="1"/>
  <c r="P73" i="2"/>
  <c r="O73" i="2"/>
  <c r="J77" i="2"/>
  <c r="J76" i="2"/>
  <c r="J75" i="2"/>
  <c r="J74" i="2"/>
  <c r="H78" i="2"/>
  <c r="H77" i="2" s="1"/>
  <c r="H76" i="2" s="1"/>
  <c r="H75" i="2" s="1"/>
  <c r="H74" i="2" s="1"/>
  <c r="J73" i="2"/>
  <c r="I73" i="2"/>
  <c r="D77" i="2"/>
  <c r="D76" i="2"/>
  <c r="D75" i="2"/>
  <c r="D74" i="2"/>
  <c r="D78" i="2"/>
  <c r="B78" i="2"/>
  <c r="B77" i="2" s="1"/>
  <c r="B76" i="2" s="1"/>
  <c r="B75" i="2" s="1"/>
  <c r="B74" i="2" s="1"/>
  <c r="D73" i="2"/>
  <c r="C73" i="2"/>
  <c r="N56" i="2"/>
  <c r="N55" i="2" s="1"/>
  <c r="N54" i="2" s="1"/>
  <c r="N53" i="2" s="1"/>
  <c r="N52" i="2" s="1"/>
  <c r="O51" i="2"/>
  <c r="H56" i="2"/>
  <c r="H55" i="2" s="1"/>
  <c r="H54" i="2" s="1"/>
  <c r="H53" i="2" s="1"/>
  <c r="H52" i="2" s="1"/>
  <c r="I51" i="2"/>
  <c r="C54" i="2"/>
  <c r="C53" i="2"/>
  <c r="C52" i="2"/>
  <c r="D54" i="2"/>
  <c r="D53" i="2"/>
  <c r="D52" i="2"/>
  <c r="D55" i="2"/>
  <c r="C55" i="2"/>
  <c r="B56" i="2"/>
  <c r="B55" i="2" s="1"/>
  <c r="B54" i="2" s="1"/>
  <c r="B53" i="2" s="1"/>
  <c r="B52" i="2" s="1"/>
  <c r="D51" i="2"/>
  <c r="C51" i="2"/>
  <c r="O34" i="2"/>
  <c r="O33" i="2"/>
  <c r="O32" i="2"/>
  <c r="O35" i="2"/>
  <c r="P34" i="2"/>
  <c r="P33" i="2"/>
  <c r="P32" i="2"/>
  <c r="P35" i="2"/>
  <c r="P36" i="2"/>
  <c r="O36" i="2"/>
  <c r="N36" i="2"/>
  <c r="N35" i="2" s="1"/>
  <c r="N34" i="2" s="1"/>
  <c r="N33" i="2" s="1"/>
  <c r="N32" i="2" s="1"/>
  <c r="P31" i="2"/>
  <c r="O31" i="2"/>
  <c r="J32" i="2"/>
  <c r="J33" i="2"/>
  <c r="J34" i="2"/>
  <c r="I32" i="2"/>
  <c r="I33" i="2"/>
  <c r="I34" i="2"/>
  <c r="J31" i="2"/>
  <c r="I31" i="2"/>
  <c r="D34" i="2"/>
  <c r="D33" i="2"/>
  <c r="D32" i="2"/>
  <c r="D35" i="2"/>
  <c r="C34" i="2"/>
  <c r="C33" i="2"/>
  <c r="C32" i="2"/>
  <c r="C35" i="2"/>
  <c r="D36" i="2"/>
  <c r="C36" i="2"/>
  <c r="B36" i="2"/>
  <c r="B35" i="2" s="1"/>
  <c r="B34" i="2" s="1"/>
  <c r="B33" i="2" s="1"/>
  <c r="B32" i="2" s="1"/>
  <c r="D31" i="2"/>
  <c r="C31" i="2"/>
  <c r="N10" i="2"/>
  <c r="P9" i="2"/>
  <c r="O9" i="2"/>
  <c r="D10" i="2"/>
  <c r="C10" i="2"/>
  <c r="H11" i="2"/>
  <c r="H10" i="2" s="1"/>
  <c r="J9" i="2"/>
  <c r="I9" i="2"/>
  <c r="D9" i="2"/>
  <c r="C9" i="2"/>
  <c r="L169" i="2" l="1"/>
  <c r="L168" i="2" s="1"/>
  <c r="L178" i="2"/>
  <c r="H173" i="2"/>
  <c r="K172" i="2"/>
  <c r="J173" i="2" s="1"/>
  <c r="J155" i="2"/>
  <c r="I155" i="2"/>
  <c r="D144" i="2"/>
  <c r="E144" i="2" s="1"/>
  <c r="D142" i="2"/>
  <c r="E142" i="2" s="1"/>
  <c r="D145" i="2"/>
  <c r="E145" i="2" s="1"/>
  <c r="D146" i="2"/>
  <c r="E146" i="2" s="1"/>
  <c r="D143" i="2"/>
  <c r="E143" i="2" s="1"/>
  <c r="L177" i="2"/>
  <c r="K122" i="2"/>
  <c r="Q122" i="2"/>
  <c r="I122" i="2"/>
  <c r="O122" i="2"/>
  <c r="I173" i="2" l="1"/>
  <c r="K169" i="2"/>
  <c r="K168" i="2" s="1"/>
  <c r="K178" i="2"/>
  <c r="K174" i="2"/>
  <c r="K175" i="2"/>
  <c r="K176" i="2"/>
  <c r="H174" i="2"/>
  <c r="H175" i="2"/>
  <c r="H176" i="2"/>
  <c r="J174" i="2"/>
  <c r="J175" i="2"/>
  <c r="J176" i="2"/>
  <c r="I174" i="2"/>
  <c r="I175" i="2"/>
  <c r="I176" i="2"/>
  <c r="K173" i="2"/>
  <c r="J172" i="2"/>
  <c r="K155" i="2"/>
  <c r="J169" i="2" l="1"/>
  <c r="J168" i="2" s="1"/>
  <c r="J178" i="2"/>
  <c r="J177" i="2" s="1"/>
  <c r="K177" i="2"/>
  <c r="I172" i="2"/>
  <c r="I169" i="2" l="1"/>
  <c r="I168" i="2" s="1"/>
  <c r="I178" i="2"/>
  <c r="I177" i="2" s="1"/>
  <c r="H172" i="2"/>
  <c r="H178" i="2" l="1"/>
  <c r="H177" i="2" s="1"/>
  <c r="H169" i="2"/>
  <c r="H168" i="2" s="1"/>
</calcChain>
</file>

<file path=xl/sharedStrings.xml><?xml version="1.0" encoding="utf-8"?>
<sst xmlns="http://schemas.openxmlformats.org/spreadsheetml/2006/main" count="38126" uniqueCount="494">
  <si>
    <t>México</t>
  </si>
  <si>
    <t>Japón</t>
  </si>
  <si>
    <t>Alemania</t>
  </si>
  <si>
    <t>Argentina</t>
  </si>
  <si>
    <t>Brasil</t>
  </si>
  <si>
    <t>Canadá</t>
  </si>
  <si>
    <t>Chile</t>
  </si>
  <si>
    <t>China</t>
  </si>
  <si>
    <t>España</t>
  </si>
  <si>
    <t>Estados Unidos</t>
  </si>
  <si>
    <t>Francia</t>
  </si>
  <si>
    <t>India</t>
  </si>
  <si>
    <t>Irlanda</t>
  </si>
  <si>
    <t>Italia</t>
  </si>
  <si>
    <t>Nueva Zelandia</t>
  </si>
  <si>
    <t>Países Bajos</t>
  </si>
  <si>
    <t>Pakistán</t>
  </si>
  <si>
    <t>Reino Unido</t>
  </si>
  <si>
    <t>República Checa</t>
  </si>
  <si>
    <t>Singapur</t>
  </si>
  <si>
    <t>Tailandia</t>
  </si>
  <si>
    <t>Agricultura, valor agregado (% del PIB)</t>
  </si>
  <si>
    <t>Crecimiento del PIB (% anual)</t>
  </si>
  <si>
    <t>Desempleo, total (% de la población activa total) (estimación modelado OIT)</t>
  </si>
  <si>
    <t>Exportaciones de bienes y servicios (% del PIB)</t>
  </si>
  <si>
    <t>Exportaciones de bienes y servicios (US$ a precios constantes de 2010)</t>
  </si>
  <si>
    <t>Importaciones de bienes y servicios (% del PIB)</t>
  </si>
  <si>
    <t>Importaciones de bienes y servicios (US$ a precios constantes de 2010)</t>
  </si>
  <si>
    <t>Industria, valor agregado (% del PIB)</t>
  </si>
  <si>
    <t>Inflación, precios al consumidor (% anual)</t>
  </si>
  <si>
    <t>PIB per cápita (US$ a precios constantes de 2010)</t>
  </si>
  <si>
    <t>Población, total</t>
  </si>
  <si>
    <t>Saldo en cuenta corriente (% del PIB)</t>
  </si>
  <si>
    <t>Servicios, etc., valor agregado (% del PIB)</t>
  </si>
  <si>
    <t>Superficie (kilómetros cuadrados)</t>
  </si>
  <si>
    <t>..</t>
  </si>
  <si>
    <t>Fecha</t>
  </si>
  <si>
    <t>idFecha</t>
  </si>
  <si>
    <t>idPais</t>
  </si>
  <si>
    <t>idDato</t>
  </si>
  <si>
    <t>id</t>
  </si>
  <si>
    <t>Jalisco</t>
  </si>
  <si>
    <t>Millones de habitantes</t>
  </si>
  <si>
    <t>Pais</t>
  </si>
  <si>
    <t>Año</t>
  </si>
  <si>
    <t>Agricultura</t>
  </si>
  <si>
    <t>Industria</t>
  </si>
  <si>
    <t>Servicios</t>
  </si>
  <si>
    <t>Arabia Saudita</t>
  </si>
  <si>
    <t>Australia</t>
  </si>
  <si>
    <t>Austria</t>
  </si>
  <si>
    <t>Bélgica</t>
  </si>
  <si>
    <t>Belice</t>
  </si>
  <si>
    <t>China, República Popular de</t>
  </si>
  <si>
    <t>Colombia</t>
  </si>
  <si>
    <t>Costa Rica</t>
  </si>
  <si>
    <t>Dinamarca</t>
  </si>
  <si>
    <t>Ecuador</t>
  </si>
  <si>
    <t>El Salvador</t>
  </si>
  <si>
    <t>Etiopía</t>
  </si>
  <si>
    <t>Federación de Rusia</t>
  </si>
  <si>
    <t>Filipinas</t>
  </si>
  <si>
    <t>Finlandia</t>
  </si>
  <si>
    <t>Guatemala</t>
  </si>
  <si>
    <t>Hong Kong (RAE de China)</t>
  </si>
  <si>
    <t>Indonesia</t>
  </si>
  <si>
    <t>Israel</t>
  </si>
  <si>
    <t>Luxemburgo</t>
  </si>
  <si>
    <t>Malasia</t>
  </si>
  <si>
    <t>Nicaragua</t>
  </si>
  <si>
    <t>Noruega</t>
  </si>
  <si>
    <t>Panamá</t>
  </si>
  <si>
    <t>Perú</t>
  </si>
  <si>
    <t>Polonia</t>
  </si>
  <si>
    <t>Portugal</t>
  </si>
  <si>
    <t>Puerto Rico</t>
  </si>
  <si>
    <t>Reino Unido de la Gran Bretaña e Irlanda del Norte</t>
  </si>
  <si>
    <t>Sudáfrica</t>
  </si>
  <si>
    <t>Suecia</t>
  </si>
  <si>
    <t>Suiza</t>
  </si>
  <si>
    <t>Taiwán (Provincia de China)</t>
  </si>
  <si>
    <t>Uruguay</t>
  </si>
  <si>
    <t>Venezuela, República Bolivariana de</t>
  </si>
  <si>
    <t>N/A</t>
  </si>
  <si>
    <t>Precios constantes de 2010 - Millones de dólares</t>
  </si>
  <si>
    <t>Precios constantes de 2010 - porcentaje del pib</t>
  </si>
  <si>
    <t>Sector</t>
  </si>
  <si>
    <t>Corea del Sur</t>
  </si>
  <si>
    <t>Exportaciones</t>
  </si>
  <si>
    <t>Importaciones</t>
  </si>
  <si>
    <t>Otros</t>
  </si>
  <si>
    <t>Hong Kong</t>
  </si>
  <si>
    <t>Emiratos Arabes</t>
  </si>
  <si>
    <t>Belgica</t>
  </si>
  <si>
    <t>Dólares</t>
  </si>
  <si>
    <t>Alemania (República Federal de)</t>
  </si>
  <si>
    <t>Argentina (República)</t>
  </si>
  <si>
    <t>Brasil (República Federativa del)</t>
  </si>
  <si>
    <t>Chile (República de)</t>
  </si>
  <si>
    <t>China (República Popular de)</t>
  </si>
  <si>
    <t>España (Reino de)</t>
  </si>
  <si>
    <t>Estados Unidos de America</t>
  </si>
  <si>
    <t>India (República de la)</t>
  </si>
  <si>
    <t>Irlanda (República de)</t>
  </si>
  <si>
    <t>Pakistán (República Islámica de)</t>
  </si>
  <si>
    <t>Singapur (República de)</t>
  </si>
  <si>
    <t>Tailandia (Reino de)</t>
  </si>
  <si>
    <t>Países Bajos (Reino de los)</t>
  </si>
  <si>
    <t>04 Leche y Productos Lácteos; Huevos de Ave; Miel Natural; Productos Comestibles de Origen Animal no Expresados ni Compredidos en otra Parte.</t>
  </si>
  <si>
    <t>01 Animales Vivos.</t>
  </si>
  <si>
    <t>02 Carne y Despojos Comestibles.</t>
  </si>
  <si>
    <t>05 Los demás Productos de Origen Animal, no Expresados ni Comprendidos en otra Parte.</t>
  </si>
  <si>
    <t>03 Pescado y Crustáceos, Moluscos y demás Invertebrados Acuáticos.</t>
  </si>
  <si>
    <t>12 Semillas y Frutos Oleaginosos; Semillas y Frutos Diversos; Plantas Industriales o Medicinales; Paja y Forrajes.</t>
  </si>
  <si>
    <t>11 Productos de la Molinería; Malta; Almidón y Fécula; Inulina; Gluten de Trigo.</t>
  </si>
  <si>
    <t>14 Materias Trenzables y demás Productos de Origen Vegetal, no Expresados ni Comprendidos en otra Parte.</t>
  </si>
  <si>
    <t>07 Hortalizas, Plantas, Raíces y Tubérculos Alimenticios.</t>
  </si>
  <si>
    <t>10 Cereales.</t>
  </si>
  <si>
    <t>08 Frutas y Frutos Comestibles; Cortezas de Agrios, Melones o Sandías.</t>
  </si>
  <si>
    <t>09 Café, Té, Yerba Mate y Especias.</t>
  </si>
  <si>
    <t>13 Gomas,Resinas y demás Jugos y Extractos Vegetales.</t>
  </si>
  <si>
    <t>06 Plantas Vivas y Productos de la Floricultura.</t>
  </si>
  <si>
    <t>15 Grasas y Aceites Animales o Vegetales; Productos de su Desdoblamiento; Grasas Alimenticias Elaboradas; Ceras de Origen Animal o Vegetal.</t>
  </si>
  <si>
    <t>18 Cacao y sus Preparaciones.</t>
  </si>
  <si>
    <t>20 Preparaciones de Hortalizas, Frutas u otros Frutos o demás Partes de Plantas.</t>
  </si>
  <si>
    <t>21 Preparaciones Alimenticias Diversas.</t>
  </si>
  <si>
    <t>16 Preparaciones de Carne,Pescado o Crustáceos,Moluscos o demás Invertebrados Acuáticos.</t>
  </si>
  <si>
    <t>19 Preparaciones a base de Cereales, Harina, Almidón, Fécula o Leche; Productos de Pastelería.</t>
  </si>
  <si>
    <t>17 Azúcares y Artículos de Confitería.</t>
  </si>
  <si>
    <t>22 Bebidas, Líquidos Alcohólicos y Vinagre.</t>
  </si>
  <si>
    <t>23 Residuos y Desperdicios de las Industrias Alimentarias; Alimentos Preparados para Animales.</t>
  </si>
  <si>
    <t>24 Tabaco y Sucedáneos del Tabaco Elaborados.</t>
  </si>
  <si>
    <t>44 Madera,Carbón Vegetal y Manufacturas de Madera.</t>
  </si>
  <si>
    <t>45 Corcho sus Manufacturas.</t>
  </si>
  <si>
    <t>46 Manufacturas de Espartería o Cestería.</t>
  </si>
  <si>
    <t>27 Combustibles Minerales, Aceites Minerales y Productos de su Destilación; Materias Bituminosas, Ceras Minerales.</t>
  </si>
  <si>
    <t>25 Sal; Azufre; Tierras y Piedras; Yesos,Cales y Cementos.</t>
  </si>
  <si>
    <t>26 Minerales Metalíferos, Escorias y Cenizas.</t>
  </si>
  <si>
    <t>34 Jabón,Agentes de Superficie Orgánicos, Preparaciones para Lavar, Preparaciones Lubricantes, Ceras Artificiales, Ceras Preparadas, Productos de Limpieza, Velas y Artículos Similares, Pastas para Modelar, Ceras para Odontología y Preparaciones.</t>
  </si>
  <si>
    <t>31 Abonos.</t>
  </si>
  <si>
    <t>32 Extractos Curtientes o Tintoreos; Taninos y sus Derivados; Pigmentos y demás Materias Colorantes; Pinturas y Barnices; Mastiques; Tintas.</t>
  </si>
  <si>
    <t>28 Productos Químicos Inorgánicos; Compuestos Inorgánicos u Orgánicos de los Metales Preciosos, de los Elementos Radiactivos, de Metales de las Tierras Raras o de Isótopos.</t>
  </si>
  <si>
    <t>30 Productos Farmacéuticos.</t>
  </si>
  <si>
    <t>33 Aceites Esenciales y Resinoides; Preparaciones de Perfumería, de Tocador o de Cosmética.</t>
  </si>
  <si>
    <t>35 Materias Albuminoideas; Productos a Base de Almidón o de Fécula Modificados; Colas; Enzimas.</t>
  </si>
  <si>
    <t>38 Productos Diversos de las Industrias Químicas.</t>
  </si>
  <si>
    <t>36 Pólvoras y Explosivos,Artículos de Pirotecnia; Fósforos; Aleaciones Pirofóricas; Materias Inflamables.</t>
  </si>
  <si>
    <t>37 Productos Fotográficos o Cinematográficos.</t>
  </si>
  <si>
    <t>29 Productos Químicos Orgánicos.</t>
  </si>
  <si>
    <t>39 Plástico y sus Manufacturas de estas Materias.</t>
  </si>
  <si>
    <t>40 Caucho y sus Manufacturas.</t>
  </si>
  <si>
    <t>42 Manufacturas de Cuero; Artículos de Talabarteria o Guarnicionería; Artículos de Viaje,Bolsos de Mano y Continentes Similares; Manufacturas de Tripa.</t>
  </si>
  <si>
    <t>41 Pieles(excepto la Peletería) y Cueros.</t>
  </si>
  <si>
    <t>43 Peletería y Confecciones de Peletería; Peletería Facticia o Artificial.</t>
  </si>
  <si>
    <t>48 Papel y Cartón; Manufacturas de Pasta de Celulosa,de Papel o Cartón.</t>
  </si>
  <si>
    <t>49 Productos Editoriales,de la Prensa y de las demás Industrias Gráficas; Textos Manuscritos o Mecanografiados y Planos.</t>
  </si>
  <si>
    <t>47 Pasta de Madera o de las demás Materias Fibrosas Celulósicas; Papel o Cartón para Reciclar.</t>
  </si>
  <si>
    <t>59 Telas Impregnadas, Recubiertas, Revestidas o Estratificadas; Artículos Técnicos de Materia Textil.</t>
  </si>
  <si>
    <t>56 Guata,Fieltro y Tela sin Tejer; Hilados Especiales; Cordeles, Cuerdas y Cordajes; Artículos de Cordelería.</t>
  </si>
  <si>
    <t>63 Los demás Artículos Textiles Confeccionados; Juegos; Prendería y Trapos.</t>
  </si>
  <si>
    <t>55 Fibras Sintéticas o Artificiales Discontinuas.</t>
  </si>
  <si>
    <t>61 Prendas y Complementos,de Vestir, de Punto.</t>
  </si>
  <si>
    <t>62 Prendas y Complementos,de Vestir, Excepto los de Punto.</t>
  </si>
  <si>
    <t>60 Géneros(Tejidos) de Punto.</t>
  </si>
  <si>
    <t>58 Tejidos Especiales; Superficies Textiles con Mechón Insertado; Encajes; Tapicería; Pasamanería; Bordados.</t>
  </si>
  <si>
    <t>54 Filamentos Sintéticos o Artificiales.</t>
  </si>
  <si>
    <t>52 Algodón.</t>
  </si>
  <si>
    <t>53 Las demás Fibras Textiles Vegetales; Hilados de Papel y Tejidos de Hilados de Papel.</t>
  </si>
  <si>
    <t>57 Alfombras y demás Revestimientos para el Suelo; de Materia Textil.</t>
  </si>
  <si>
    <t>51 Lana y Pelo Fino u Ordinario; Hilados y Tejidos de Crin.</t>
  </si>
  <si>
    <t>50 Seda.</t>
  </si>
  <si>
    <t>65 Sombreros,demás Tocados y sus Partes.</t>
  </si>
  <si>
    <t>64 Calzado,Polainas y Artículos Análogos; Partes de estos Artículos.</t>
  </si>
  <si>
    <t>66 Paraguas,Sombrillas,Quitasoles, Bastones, Látigos, Fustas y sus Partes.</t>
  </si>
  <si>
    <t>67 Plumas y Plumón Preparados y Artículos de Plumas o Plumón; Flores Artificiales; Manufacturas de Cabello.</t>
  </si>
  <si>
    <t>70 Vidrio y sus Manufacturas.</t>
  </si>
  <si>
    <t>68 Manufacturas de Piedra,Yeso Fraguable, Cemento, Amianto, Mica o Materias Análogas.</t>
  </si>
  <si>
    <t>69 Productos Cerámicos.</t>
  </si>
  <si>
    <t>71 Perlas Naturales o Cultivadas, Piedras Preciosas, Chapados de Metal Precioso y Manufacturas de estas Materias; Bisutería; Monedas.</t>
  </si>
  <si>
    <t>93 Armas, Municiones y sus Partes y Accesorios.</t>
  </si>
  <si>
    <t>82 Herramientas y Útiles, Artículos de Cuchillería y Cubiertos de Mesa, de Metal Común; Partes de estos Artículos, de Metal Común.</t>
  </si>
  <si>
    <t>76 Aluminio y sus Manufacturas.</t>
  </si>
  <si>
    <t>83 Manufacturas Diversas de Metal Común.</t>
  </si>
  <si>
    <t>72 Fundición, Hierro y Acero.</t>
  </si>
  <si>
    <t>73 Manufacturas de Fundición, Hierro o Acero.</t>
  </si>
  <si>
    <t>74 Cobre y sus Manufacturas.</t>
  </si>
  <si>
    <t>79 Zinc y sus Manufacturas.</t>
  </si>
  <si>
    <t>80 Estaño y sus Manufacturas.</t>
  </si>
  <si>
    <t>78 Plomo y sus Manufacturas.</t>
  </si>
  <si>
    <t>81 Los demás Metales Comunes; Cermets; Manufacturas de estas Materias.</t>
  </si>
  <si>
    <t>75 Níquel y sus Manufacturas.</t>
  </si>
  <si>
    <t>84 Reactores Nucleares, Calderas, Máquinas, Aparatos y Artefactos Mecánicos; Partes de estas Máquinas o Aparatos.</t>
  </si>
  <si>
    <t>85 Máquinas,Aparatos y Material Eléctrico,y sus Partes; Aparatos de Grabación o Reproducción de Imagen y Sonido de Televisión,y las Partes y Accesorios de estos Aparatos.</t>
  </si>
  <si>
    <t>87 Vehículos Automóviles,Tractores, Velocípedos y demás Vehículos Terrestres; sus Partes y Accesorios.</t>
  </si>
  <si>
    <t>86 Vehículos y Material para Vías Férreas o Similares,y sus Partes; Aparatos Mecánicos de Señalización para Vías de Comunicación.</t>
  </si>
  <si>
    <t>88 Aeronaves, Vehículos Espaciales y sus Partes.</t>
  </si>
  <si>
    <t>89 Barcos y demás Artefactos Flotantes.</t>
  </si>
  <si>
    <t>90 Instrumentos y Aparatos de Óptica,Fotografía o Cinematografía, de Medida, Control o Precisión; Instrumentos y Aparatos Medicoquirúrgicos; Partes y Accesorios de estos Instrumentos.</t>
  </si>
  <si>
    <t>91 Aparatos de Relojería y sus Partes.</t>
  </si>
  <si>
    <t>92 Instrumentos Musicales; sus Partes y Accesorios.</t>
  </si>
  <si>
    <t>94 Muebles; Mobiliario medicoquirúrgico; Artículos de Cama y Similares; Aparatos de Alumbrado no Expresados ni Comprendidos en otra Parte; Anuncios,Letreros y Placas Indicadoras Luminosas y Artículos Similares; Construcciones Prefabricadas.</t>
  </si>
  <si>
    <t>96 Manufacturas Diversas.</t>
  </si>
  <si>
    <t>95 Juguetes, Juegos y Artículos para Recreo o Deporte; sus Partes y Accesorios.</t>
  </si>
  <si>
    <t>97 Objetos de Arte o Colección y Antigüedades.</t>
  </si>
  <si>
    <t>98 Importación de Mercancías Mediante Operaciones Especiales.</t>
  </si>
  <si>
    <t>99 Importaciones Realizadas Mediante Operaciones Especiales.</t>
  </si>
  <si>
    <t>N/D</t>
  </si>
  <si>
    <t>idCapitulos</t>
  </si>
  <si>
    <t>Total</t>
  </si>
  <si>
    <t>Capitulos export</t>
  </si>
  <si>
    <t>Capitulos Import</t>
  </si>
  <si>
    <t>Exportaciones de Jalisco a:</t>
  </si>
  <si>
    <t>Importaciones de Jalisco a:</t>
  </si>
  <si>
    <t>2004/Enero</t>
  </si>
  <si>
    <t>2004/Febrero</t>
  </si>
  <si>
    <t>2004/Marzo</t>
  </si>
  <si>
    <t>2004/Abril</t>
  </si>
  <si>
    <t>2004/Mayo</t>
  </si>
  <si>
    <t>2004/Junio</t>
  </si>
  <si>
    <t>2004/Julio</t>
  </si>
  <si>
    <t>2004/Agosto</t>
  </si>
  <si>
    <t>2004/Septiembre</t>
  </si>
  <si>
    <t>2004/Octubre</t>
  </si>
  <si>
    <t>2004/Noviembre</t>
  </si>
  <si>
    <t>2004/Diciembre</t>
  </si>
  <si>
    <t>2005/Enero</t>
  </si>
  <si>
    <t>2005/Febrero</t>
  </si>
  <si>
    <t>2005/Marzo</t>
  </si>
  <si>
    <t>2005/Abril</t>
  </si>
  <si>
    <t>2005/Mayo</t>
  </si>
  <si>
    <t>2005/Junio</t>
  </si>
  <si>
    <t>2005/Julio</t>
  </si>
  <si>
    <t>2005/Agosto</t>
  </si>
  <si>
    <t>2005/Septiembre</t>
  </si>
  <si>
    <t>2005/Octubre</t>
  </si>
  <si>
    <t>2005/Noviembre</t>
  </si>
  <si>
    <t>2005/Diciembre</t>
  </si>
  <si>
    <t>2006/Enero</t>
  </si>
  <si>
    <t>2006/Febrero</t>
  </si>
  <si>
    <t>2006/Marzo</t>
  </si>
  <si>
    <t>2006/Abril</t>
  </si>
  <si>
    <t>2006/Mayo</t>
  </si>
  <si>
    <t>2006/Junio</t>
  </si>
  <si>
    <t>2006/Julio</t>
  </si>
  <si>
    <t>2006/Agosto</t>
  </si>
  <si>
    <t>2006/Septiembre</t>
  </si>
  <si>
    <t>2006/Octubre</t>
  </si>
  <si>
    <t>2006/Noviembre</t>
  </si>
  <si>
    <t>2006/Diciembre</t>
  </si>
  <si>
    <t>2007/Enero</t>
  </si>
  <si>
    <t>2007/Febrero</t>
  </si>
  <si>
    <t>2007/Marzo</t>
  </si>
  <si>
    <t>2007/Abril</t>
  </si>
  <si>
    <t>2007/Mayo</t>
  </si>
  <si>
    <t>2007/Junio</t>
  </si>
  <si>
    <t>2007/Julio</t>
  </si>
  <si>
    <t>2007/Agosto</t>
  </si>
  <si>
    <t>2007/Septiembre</t>
  </si>
  <si>
    <t>2007/Octubre</t>
  </si>
  <si>
    <t>2007/Noviembre</t>
  </si>
  <si>
    <t>2007/Diciembre</t>
  </si>
  <si>
    <t>2008/Enero</t>
  </si>
  <si>
    <t>2008/Febrero</t>
  </si>
  <si>
    <t>2008/Marzo</t>
  </si>
  <si>
    <t>2008/Abril</t>
  </si>
  <si>
    <t>2008/Mayo</t>
  </si>
  <si>
    <t>2008/Junio</t>
  </si>
  <si>
    <t>2008/Julio</t>
  </si>
  <si>
    <t>2008/Agosto</t>
  </si>
  <si>
    <t>2008/Septiembre</t>
  </si>
  <si>
    <t>2008/Octubre</t>
  </si>
  <si>
    <t>2008/Noviembre</t>
  </si>
  <si>
    <t>2008/Diciembre</t>
  </si>
  <si>
    <t>2009/Enero</t>
  </si>
  <si>
    <t>2009/Febrero</t>
  </si>
  <si>
    <t>2009/Marzo</t>
  </si>
  <si>
    <t>2009/Abril</t>
  </si>
  <si>
    <t>2009/Mayo</t>
  </si>
  <si>
    <t>2009/Junio</t>
  </si>
  <si>
    <t>2009/Julio</t>
  </si>
  <si>
    <t>2009/Agosto</t>
  </si>
  <si>
    <t>2009/Septiembre</t>
  </si>
  <si>
    <t>2009/Octubre</t>
  </si>
  <si>
    <t>2009/Noviembre</t>
  </si>
  <si>
    <t>2009/Diciembre</t>
  </si>
  <si>
    <t>2010/Enero</t>
  </si>
  <si>
    <t>2010/Febrero</t>
  </si>
  <si>
    <t>2010/Marzo</t>
  </si>
  <si>
    <t>2010/Abril</t>
  </si>
  <si>
    <t>2010/Mayo</t>
  </si>
  <si>
    <t>2010/Junio</t>
  </si>
  <si>
    <t>2010/Julio</t>
  </si>
  <si>
    <t>2010/Agosto</t>
  </si>
  <si>
    <t>2010/Septiembre</t>
  </si>
  <si>
    <t>2010/Octubre</t>
  </si>
  <si>
    <t>2010/Noviembre</t>
  </si>
  <si>
    <t>2010/Diciembre</t>
  </si>
  <si>
    <t>2011/Enero</t>
  </si>
  <si>
    <t>2011/Febrero</t>
  </si>
  <si>
    <t>2011/Marzo</t>
  </si>
  <si>
    <t>2011/Abril</t>
  </si>
  <si>
    <t>2011/Mayo</t>
  </si>
  <si>
    <t>2011/Junio</t>
  </si>
  <si>
    <t>2011/Julio</t>
  </si>
  <si>
    <t>2011/Agosto</t>
  </si>
  <si>
    <t>2011/Septiembre</t>
  </si>
  <si>
    <t>2011/Octubre</t>
  </si>
  <si>
    <t>2011/Noviembre</t>
  </si>
  <si>
    <t>2011/Diciembre</t>
  </si>
  <si>
    <t>2012/Enero</t>
  </si>
  <si>
    <t>2012/Febrero</t>
  </si>
  <si>
    <t>2012/Marzo</t>
  </si>
  <si>
    <t>2012/Abril</t>
  </si>
  <si>
    <t>2012/Mayo</t>
  </si>
  <si>
    <t>2012/Junio</t>
  </si>
  <si>
    <t>2012/Julio</t>
  </si>
  <si>
    <t>2012/Agosto</t>
  </si>
  <si>
    <t>2012/Septiembre</t>
  </si>
  <si>
    <t>2012/Octubre</t>
  </si>
  <si>
    <t>2012/Noviembre</t>
  </si>
  <si>
    <t>2012/Diciembre</t>
  </si>
  <si>
    <t>2013/Enero</t>
  </si>
  <si>
    <t>2013/Febrero</t>
  </si>
  <si>
    <t>2013/Marzo</t>
  </si>
  <si>
    <t>2013/Abril</t>
  </si>
  <si>
    <t>2013/Mayo</t>
  </si>
  <si>
    <t>2013/Junio</t>
  </si>
  <si>
    <t>2013/Julio</t>
  </si>
  <si>
    <t>2013/Agosto</t>
  </si>
  <si>
    <t>2013/Septiembre</t>
  </si>
  <si>
    <t>2013/Octubre</t>
  </si>
  <si>
    <t>2013/Noviembre</t>
  </si>
  <si>
    <t>2013/Diciembre</t>
  </si>
  <si>
    <t>2014/Enero</t>
  </si>
  <si>
    <t>2014/Febrero</t>
  </si>
  <si>
    <t>2014/Marzo</t>
  </si>
  <si>
    <t>2014/Abril</t>
  </si>
  <si>
    <t>2014/Mayo</t>
  </si>
  <si>
    <t>2014/Junio</t>
  </si>
  <si>
    <t>2014/Julio</t>
  </si>
  <si>
    <t>2014/Agosto</t>
  </si>
  <si>
    <t>2014/Septiembre</t>
  </si>
  <si>
    <t>2014/Octubre</t>
  </si>
  <si>
    <t>2014/Noviembre</t>
  </si>
  <si>
    <t>2014/Diciembre</t>
  </si>
  <si>
    <t>2015/Enero</t>
  </si>
  <si>
    <t>2015/Febrero</t>
  </si>
  <si>
    <t>2015/Marzo</t>
  </si>
  <si>
    <t>2015/Abril</t>
  </si>
  <si>
    <t>2015/Mayo</t>
  </si>
  <si>
    <t>2015/Junio</t>
  </si>
  <si>
    <t>2015/Julio</t>
  </si>
  <si>
    <t>2015/Agosto</t>
  </si>
  <si>
    <t>2015/Septiembre</t>
  </si>
  <si>
    <t>2015/Octubre</t>
  </si>
  <si>
    <t>2015/Noviembre</t>
  </si>
  <si>
    <t>2015/Diciembre</t>
  </si>
  <si>
    <t>2016/Enero</t>
  </si>
  <si>
    <t>2016/Febrero</t>
  </si>
  <si>
    <t>2016/Marzo</t>
  </si>
  <si>
    <t>2016/Abril</t>
  </si>
  <si>
    <t>2016/Mayo</t>
  </si>
  <si>
    <t>Mes:</t>
  </si>
  <si>
    <t>Año:</t>
  </si>
  <si>
    <t>Saldo</t>
  </si>
  <si>
    <t>idMeses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</si>
  <si>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</si>
  <si>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</si>
  <si>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</si>
  <si>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</si>
  <si>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</si>
  <si>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</si>
  <si>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</si>
  <si>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</si>
  <si>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</si>
  <si>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</si>
  <si>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</si>
  <si>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</si>
  <si>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idFechaCom</t>
  </si>
  <si>
    <t xml:space="preserve"> </t>
  </si>
  <si>
    <t>Buscar dato</t>
  </si>
  <si>
    <t>Tipo:</t>
  </si>
  <si>
    <t>ENOE INEGI</t>
  </si>
  <si>
    <t>Actualizar serie historica</t>
  </si>
  <si>
    <t>NombrePaisComExt</t>
  </si>
  <si>
    <t>Column</t>
  </si>
  <si>
    <t>Jalisco vs. Países</t>
  </si>
  <si>
    <t>Tablero comparativo</t>
  </si>
  <si>
    <t>Versión:</t>
  </si>
  <si>
    <t>Revisado:</t>
  </si>
  <si>
    <t>Fuente:</t>
  </si>
  <si>
    <t>Instituto de Información Estadística y Geográfica de Jalisco - IIEG</t>
  </si>
  <si>
    <t>Manual de Usuario</t>
  </si>
  <si>
    <t>Tel:</t>
  </si>
  <si>
    <t>Información del documento:</t>
  </si>
  <si>
    <t>contacto.iieg@jalisco.gob.mx</t>
  </si>
  <si>
    <t>Contacto:</t>
  </si>
  <si>
    <t xml:space="preserve">          8.1. Inversión Extranjera Directa en Jalísco por país de origen</t>
  </si>
  <si>
    <t xml:space="preserve">          10.1 Exportaciones de bienes y servicios (Porcentaje del PIB)</t>
  </si>
  <si>
    <t xml:space="preserve">          11.1 Importaciones de bienes y servicios (Porcentaje del PIB)</t>
  </si>
  <si>
    <t>Web:</t>
  </si>
  <si>
    <t>www.iieg.gob.mx/</t>
  </si>
  <si>
    <t>Siguenos en Facebook y Twitter</t>
  </si>
  <si>
    <t>Fichas Gira</t>
  </si>
  <si>
    <t>Ir a Manual de Usuario</t>
  </si>
  <si>
    <t>El espacio del tablero se divide de la siguiente manera:</t>
  </si>
  <si>
    <t>Las celdas rojas y gris del menú de selección, contienen checklists para elegir el país o la fecha a consultar:</t>
  </si>
  <si>
    <t>Las fórmulas utilizadas en este documento son personalizadas, por lo que se aconseja no alterarlas para evitar cualquier pérdida de información o falla en el documento</t>
  </si>
  <si>
    <t>Seleccione país:</t>
  </si>
  <si>
    <t>Seleccione país a comparar:</t>
  </si>
  <si>
    <t>Seleccione año:</t>
  </si>
  <si>
    <t>1. Superficie territorial</t>
  </si>
  <si>
    <t>2. Población total</t>
  </si>
  <si>
    <t>3. PIB per cápita</t>
  </si>
  <si>
    <t>4. Crecimiento promedio anual del PIB</t>
  </si>
  <si>
    <t>5. Estructura del PIB</t>
  </si>
  <si>
    <t>6. Inflación</t>
  </si>
  <si>
    <t>7. Desempleo</t>
  </si>
  <si>
    <t>8. Inversión Extranjera Directa en México por país de origen</t>
  </si>
  <si>
    <t>9. Saldo de Cuenta Corriente</t>
  </si>
  <si>
    <t>10. Exportaciones de bienes y servicios (Precios constantes de 2010)</t>
  </si>
  <si>
    <t>10.1 Exportaciones de bienes y servicios (Porcentaje del PIB)</t>
  </si>
  <si>
    <t>11. Importaciones de bienes y servicios (Precios constantes de 2010)</t>
  </si>
  <si>
    <t>12. Exportaciones de México</t>
  </si>
  <si>
    <t>13. Importaciones de México</t>
  </si>
  <si>
    <t>14. Principales países que Exporta</t>
  </si>
  <si>
    <t>15. Principales países que Importa</t>
  </si>
  <si>
    <t>17. Comercio exterior de Jalisco</t>
  </si>
  <si>
    <t>Contenido</t>
  </si>
  <si>
    <t>16. Comercio Exterior Jalisco</t>
  </si>
  <si>
    <t>Ir a Tablero Comparativo</t>
  </si>
  <si>
    <r>
      <rPr>
        <b/>
        <sz val="22"/>
        <color theme="0"/>
        <rFont val="Arial"/>
        <family val="2"/>
      </rPr>
      <t xml:space="preserve">Fichas Gira.  </t>
    </r>
    <r>
      <rPr>
        <sz val="20"/>
        <color theme="0"/>
        <rFont val="Arial"/>
        <family val="2"/>
      </rPr>
      <t>Jalisco vs. Países / Tablero comparativo</t>
    </r>
  </si>
  <si>
    <t>9. Saldo de cuenta corriente</t>
  </si>
  <si>
    <t>Ir a Tablero comparativo</t>
  </si>
  <si>
    <t>Millones de dólares como valores</t>
  </si>
  <si>
    <t>Fecha disponible:</t>
  </si>
  <si>
    <t>República Slovaca</t>
  </si>
  <si>
    <t>2016/Junio</t>
  </si>
  <si>
    <t>2016/Julio</t>
  </si>
  <si>
    <t>2016/Agosto</t>
  </si>
  <si>
    <t>2016/Septiembre</t>
  </si>
  <si>
    <t>2016/Octubre</t>
  </si>
  <si>
    <t>2016/Noviembre</t>
  </si>
  <si>
    <t>2016/Diciembre</t>
  </si>
  <si>
    <t>2017/Enero</t>
  </si>
  <si>
    <t>2017/Febrero</t>
  </si>
  <si>
    <t>2017/Marzo</t>
  </si>
  <si>
    <t>2017/Abril</t>
  </si>
  <si>
    <t>2017/Mayo</t>
  </si>
  <si>
    <t>2017/Junio</t>
  </si>
  <si>
    <t>8. Inversión Extranjera Directa captada en México por país de origen</t>
  </si>
  <si>
    <t>8.1. Inversión Extranjera Directa captado en Jalísco por país de origen</t>
  </si>
  <si>
    <t>*** N/A: Comparativa por país no aplica para México</t>
  </si>
  <si>
    <t>Dólares como valores</t>
  </si>
  <si>
    <t>kilómetros cuadrados</t>
  </si>
  <si>
    <t>Porcentaje como valores</t>
  </si>
  <si>
    <t>Millones de dólares como valroes</t>
  </si>
  <si>
    <t>Porcentaje del PIB</t>
  </si>
  <si>
    <t>Porcentaje anual como valores</t>
  </si>
  <si>
    <t>Porcentaje de la población activa total</t>
  </si>
  <si>
    <t>11. Importaciones de bienes y servicios</t>
  </si>
  <si>
    <t xml:space="preserve">11.1 Importaciones de bienes y servicios </t>
  </si>
  <si>
    <t>Porcentaje de participación como valores</t>
  </si>
  <si>
    <t>Buscador por fecha</t>
  </si>
  <si>
    <t>Acumulado</t>
  </si>
  <si>
    <t>Formato de Impresión</t>
  </si>
  <si>
    <t>Se recomienda la sgiguiente configuración para impresión</t>
  </si>
  <si>
    <t>Población, total (Encuesta intercensal)</t>
  </si>
  <si>
    <t>PIB per cápita Jalisco (US$ a precios constantes de 2010)</t>
  </si>
  <si>
    <t>Última actualización: Agosto 2018</t>
  </si>
  <si>
    <t>Para comentarios y sugerencias respecto a este documento:</t>
  </si>
  <si>
    <t>Gerardo Sánchez Martínez</t>
  </si>
  <si>
    <t>Correo:</t>
  </si>
  <si>
    <t>3777-1770 Ext( 2805)</t>
  </si>
  <si>
    <t>Agosto de 2018</t>
  </si>
  <si>
    <t>Corea, República de</t>
  </si>
  <si>
    <t>(N/D) Algunos datos no están disponibles</t>
  </si>
  <si>
    <t>(N/D) Datos no disponibles</t>
  </si>
  <si>
    <t>Nueva Zelanda</t>
  </si>
  <si>
    <t>Nota* La información de los temas 14 y 15 unicamente se contemplan para 2016</t>
  </si>
  <si>
    <t>Etiopía (República Democrática Popular)</t>
  </si>
  <si>
    <t>2017/Julio</t>
  </si>
  <si>
    <t>2017/Agosto</t>
  </si>
  <si>
    <t>2017/Septiembre</t>
  </si>
  <si>
    <t>2017/Octubre</t>
  </si>
  <si>
    <t>2017/Noviembre</t>
  </si>
  <si>
    <t>2017/Diciembre</t>
  </si>
  <si>
    <t>2018/Enero</t>
  </si>
  <si>
    <t>2018/Febrero</t>
  </si>
  <si>
    <t>2018/Marzo</t>
  </si>
  <si>
    <t>2018/Abril</t>
  </si>
  <si>
    <t>2018/Mayo</t>
  </si>
  <si>
    <t>2018/Junio</t>
  </si>
  <si>
    <t>*Algunos montos no se encuentran disponibles para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</si>
</sst>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_-* #,##0_-;\-* #,##0_-;_-* &quot;-&quot;??_-;_-@_-"/>
    <numFmt numFmtId="167" formatCode="#,##0.0"/>
    <numFmt numFmtId="168" formatCode="0.0%"/>
    <numFmt numFmtId="169" formatCode="_-&quot;$&quot;* #,##0.0_-;\-&quot;$&quot;* #,##0.0_-;_-&quot;$&quot;* &quot;-&quot;??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24"/>
      <color rgb="FFC00000"/>
      <name val="Arial"/>
      <family val="2"/>
    </font>
    <font>
      <b/>
      <sz val="28"/>
      <color theme="1" tint="0.34998626667073579"/>
      <name val="Arial"/>
      <family val="2"/>
    </font>
    <font>
      <sz val="24"/>
      <color theme="1" tint="0.34998626667073579"/>
      <name val="Arial"/>
      <family val="2"/>
    </font>
    <font>
      <sz val="12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 tint="0.1499984740745262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b/>
      <sz val="12"/>
      <color theme="1" tint="0.34998626667073579"/>
      <name val="Arial"/>
      <family val="2"/>
    </font>
    <font>
      <b/>
      <sz val="22"/>
      <color theme="0"/>
      <name val="Arial"/>
      <family val="2"/>
    </font>
    <font>
      <sz val="20"/>
      <color theme="0"/>
      <name val="Arial"/>
      <family val="2"/>
    </font>
    <font>
      <b/>
      <sz val="12"/>
      <color theme="1" tint="0.34998626667073579"/>
      <name val="Arial"/>
      <family val="2"/>
    </font>
    <font>
      <b/>
      <sz val="22"/>
      <color theme="0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u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26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5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61">
    <xf numFmtId="0" fontId="0" fillId="0" borderId="0" xfId="0"/>
    <xf numFmtId="0" fontId="17" fillId="34" borderId="0" xfId="0" applyFont="1" applyFill="1"/>
    <xf numFmtId="0" fontId="20" fillId="34" borderId="0" xfId="0" applyFont="1" applyFill="1" applyAlignment="1"/>
    <xf numFmtId="0" fontId="21" fillId="34" borderId="0" xfId="0" applyFont="1" applyFill="1"/>
    <xf numFmtId="0" fontId="18" fillId="34" borderId="0" xfId="0" applyFont="1" applyFill="1" applyBorder="1" applyAlignment="1"/>
    <xf numFmtId="0" fontId="21" fillId="34" borderId="0" xfId="0" applyFont="1" applyFill="1" applyBorder="1"/>
    <xf numFmtId="0" fontId="20" fillId="34" borderId="0" xfId="0" applyFont="1" applyFill="1" applyBorder="1" applyAlignment="1"/>
    <xf numFmtId="164" fontId="0" fillId="0" borderId="0" xfId="0" applyNumberFormat="1"/>
    <xf numFmtId="0" fontId="0" fillId="0" borderId="11" xfId="0" applyBorder="1"/>
    <xf numFmtId="0" fontId="0" fillId="0" borderId="10" xfId="0" applyBorder="1"/>
    <xf numFmtId="0" fontId="0" fillId="0" borderId="12" xfId="0" applyBorder="1"/>
    <xf numFmtId="0" fontId="28" fillId="37" borderId="0" xfId="0" applyFont="1" applyFill="1" applyBorder="1"/>
    <xf numFmtId="0" fontId="22" fillId="37" borderId="0" xfId="0" applyFont="1" applyFill="1" applyBorder="1"/>
    <xf numFmtId="166" fontId="28" fillId="37" borderId="14" xfId="1" applyNumberFormat="1" applyFont="1" applyFill="1" applyBorder="1"/>
    <xf numFmtId="0" fontId="28" fillId="37" borderId="14" xfId="0" applyFont="1" applyFill="1" applyBorder="1"/>
    <xf numFmtId="0" fontId="27" fillId="35" borderId="0" xfId="0" applyFont="1" applyFill="1" applyBorder="1"/>
    <xf numFmtId="0" fontId="28" fillId="37" borderId="13" xfId="0" applyFont="1" applyFill="1" applyBorder="1"/>
    <xf numFmtId="0" fontId="29" fillId="37" borderId="13" xfId="0" applyFont="1" applyFill="1" applyBorder="1"/>
    <xf numFmtId="0" fontId="28" fillId="37" borderId="0" xfId="0" applyFont="1" applyFill="1"/>
    <xf numFmtId="0" fontId="18" fillId="37" borderId="0" xfId="0" applyFont="1" applyFill="1"/>
    <xf numFmtId="0" fontId="18" fillId="37" borderId="0" xfId="0" applyFont="1" applyFill="1" applyBorder="1"/>
    <xf numFmtId="0" fontId="0" fillId="0" borderId="0" xfId="0"/>
    <xf numFmtId="0" fontId="27" fillId="35" borderId="0" xfId="0" applyFont="1" applyFill="1" applyBorder="1" applyAlignment="1">
      <alignment horizontal="left"/>
    </xf>
    <xf numFmtId="165" fontId="28" fillId="37" borderId="14" xfId="1" applyNumberFormat="1" applyFont="1" applyFill="1" applyBorder="1" applyAlignment="1">
      <alignment horizontal="right"/>
    </xf>
    <xf numFmtId="165" fontId="28" fillId="37" borderId="14" xfId="1" applyNumberFormat="1" applyFont="1" applyFill="1" applyBorder="1"/>
    <xf numFmtId="0" fontId="0" fillId="0" borderId="0" xfId="0" applyFont="1" applyAlignment="1">
      <alignment horizontal="left"/>
    </xf>
    <xf numFmtId="167" fontId="0" fillId="39" borderId="0" xfId="0" applyNumberFormat="1" applyFont="1" applyFill="1"/>
    <xf numFmtId="0" fontId="0" fillId="39" borderId="0" xfId="0" applyNumberFormat="1" applyFont="1" applyFill="1"/>
    <xf numFmtId="0" fontId="0" fillId="0" borderId="0" xfId="0" applyFont="1" applyAlignment="1">
      <alignment horizontal="left" indent="1"/>
    </xf>
    <xf numFmtId="167" fontId="0" fillId="38" borderId="0" xfId="0" applyNumberFormat="1" applyFont="1" applyFill="1"/>
    <xf numFmtId="166" fontId="0" fillId="0" borderId="0" xfId="1" applyNumberFormat="1" applyFont="1"/>
    <xf numFmtId="0" fontId="0" fillId="40" borderId="0" xfId="0" applyFill="1"/>
    <xf numFmtId="168" fontId="28" fillId="37" borderId="14" xfId="154" applyNumberFormat="1" applyFont="1" applyFill="1" applyBorder="1"/>
    <xf numFmtId="0" fontId="18" fillId="37" borderId="0" xfId="0" applyFont="1" applyFill="1" applyBorder="1" applyAlignment="1"/>
    <xf numFmtId="0" fontId="29" fillId="37" borderId="0" xfId="0" applyFont="1" applyFill="1" applyBorder="1"/>
    <xf numFmtId="0" fontId="18" fillId="37" borderId="13" xfId="0" applyFont="1" applyFill="1" applyBorder="1"/>
    <xf numFmtId="0" fontId="27" fillId="35" borderId="0" xfId="0" applyFont="1" applyFill="1" applyBorder="1" applyAlignment="1">
      <alignment horizontal="center"/>
    </xf>
    <xf numFmtId="0" fontId="27" fillId="35" borderId="15" xfId="0" applyFont="1" applyFill="1" applyBorder="1" applyAlignment="1"/>
    <xf numFmtId="169" fontId="28" fillId="37" borderId="14" xfId="156" quotePrefix="1" applyNumberFormat="1" applyFont="1" applyFill="1" applyBorder="1" applyAlignment="1">
      <alignment vertical="center"/>
    </xf>
    <xf numFmtId="169" fontId="28" fillId="37" borderId="14" xfId="156" quotePrefix="1" applyNumberFormat="1" applyFont="1" applyFill="1" applyBorder="1" applyAlignment="1">
      <alignment horizontal="center" vertical="center"/>
    </xf>
    <xf numFmtId="169" fontId="28" fillId="37" borderId="14" xfId="156" quotePrefix="1" applyNumberFormat="1" applyFont="1" applyFill="1" applyBorder="1" applyAlignment="1">
      <alignment horizontal="right" vertical="center"/>
    </xf>
    <xf numFmtId="169" fontId="28" fillId="37" borderId="14" xfId="156" applyNumberFormat="1" applyFont="1" applyFill="1" applyBorder="1" applyAlignment="1">
      <alignment horizontal="center" vertical="center"/>
    </xf>
    <xf numFmtId="0" fontId="18" fillId="35" borderId="0" xfId="0" applyFont="1" applyFill="1" applyBorder="1"/>
    <xf numFmtId="0" fontId="31" fillId="36" borderId="16" xfId="0" applyFont="1" applyFill="1" applyBorder="1" applyAlignment="1">
      <alignment horizontal="center"/>
    </xf>
    <xf numFmtId="165" fontId="28" fillId="33" borderId="14" xfId="1" applyNumberFormat="1" applyFont="1" applyFill="1" applyBorder="1"/>
    <xf numFmtId="169" fontId="28" fillId="33" borderId="14" xfId="156" applyNumberFormat="1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0" xfId="0" quotePrefix="1"/>
    <xf numFmtId="169" fontId="28" fillId="37" borderId="14" xfId="156" applyNumberFormat="1" applyFont="1" applyFill="1" applyBorder="1"/>
    <xf numFmtId="169" fontId="27" fillId="35" borderId="0" xfId="0" applyNumberFormat="1" applyFont="1" applyFill="1" applyBorder="1" applyAlignment="1">
      <alignment horizontal="center"/>
    </xf>
    <xf numFmtId="169" fontId="28" fillId="37" borderId="14" xfId="156" quotePrefix="1" applyNumberFormat="1" applyFont="1" applyFill="1" applyBorder="1"/>
    <xf numFmtId="164" fontId="0" fillId="0" borderId="16" xfId="0" applyNumberFormat="1" applyFill="1" applyBorder="1"/>
    <xf numFmtId="2" fontId="0" fillId="0" borderId="16" xfId="0" applyNumberFormat="1" applyFill="1" applyBorder="1"/>
    <xf numFmtId="164" fontId="0" fillId="0" borderId="16" xfId="0" applyNumberFormat="1" applyFill="1" applyBorder="1" applyAlignment="1">
      <alignment horizontal="right"/>
    </xf>
    <xf numFmtId="0" fontId="0" fillId="0" borderId="16" xfId="0" applyFill="1" applyBorder="1" applyAlignment="1">
      <alignment wrapText="1"/>
    </xf>
    <xf numFmtId="166" fontId="0" fillId="0" borderId="16" xfId="1" applyNumberFormat="1" applyFont="1" applyFill="1" applyBorder="1"/>
    <xf numFmtId="1" fontId="0" fillId="0" borderId="16" xfId="0" applyNumberFormat="1" applyFill="1" applyBorder="1"/>
    <xf numFmtId="164" fontId="0" fillId="0" borderId="16" xfId="0" applyNumberFormat="1" applyBorder="1"/>
    <xf numFmtId="3" fontId="32" fillId="41" borderId="16" xfId="3" applyNumberFormat="1" applyFont="1" applyFill="1" applyBorder="1" applyAlignment="1">
      <alignment horizontal="right" vertical="center" wrapText="1"/>
    </xf>
    <xf numFmtId="3" fontId="32" fillId="41" borderId="16" xfId="0" applyNumberFormat="1" applyFont="1" applyFill="1" applyBorder="1"/>
    <xf numFmtId="3" fontId="32" fillId="41" borderId="16" xfId="3" applyNumberFormat="1" applyFont="1" applyFill="1" applyBorder="1"/>
    <xf numFmtId="3" fontId="33" fillId="41" borderId="16" xfId="0" applyNumberFormat="1" applyFont="1" applyFill="1" applyBorder="1"/>
    <xf numFmtId="0" fontId="34" fillId="37" borderId="0" xfId="0" applyFont="1" applyFill="1" applyBorder="1"/>
    <xf numFmtId="166" fontId="28" fillId="37" borderId="14" xfId="1" applyNumberFormat="1" applyFont="1" applyFill="1" applyBorder="1" applyAlignment="1">
      <alignment horizontal="right"/>
    </xf>
    <xf numFmtId="0" fontId="0" fillId="0" borderId="23" xfId="0" applyBorder="1"/>
    <xf numFmtId="0" fontId="0" fillId="0" borderId="16" xfId="0" applyFill="1" applyBorder="1"/>
    <xf numFmtId="0" fontId="35" fillId="37" borderId="0" xfId="0" applyFont="1" applyFill="1"/>
    <xf numFmtId="0" fontId="33" fillId="37" borderId="0" xfId="0" applyFont="1" applyFill="1"/>
    <xf numFmtId="0" fontId="33" fillId="37" borderId="0" xfId="0" applyFont="1" applyFill="1" applyAlignment="1">
      <alignment horizontal="center"/>
    </xf>
    <xf numFmtId="0" fontId="0" fillId="37" borderId="0" xfId="0" applyFill="1"/>
    <xf numFmtId="0" fontId="36" fillId="37" borderId="0" xfId="0" applyFont="1" applyFill="1" applyAlignment="1"/>
    <xf numFmtId="0" fontId="0" fillId="37" borderId="0" xfId="0" applyFont="1" applyFill="1"/>
    <xf numFmtId="0" fontId="33" fillId="41" borderId="0" xfId="0" applyFont="1" applyFill="1"/>
    <xf numFmtId="0" fontId="33" fillId="36" borderId="0" xfId="0" applyFont="1" applyFill="1"/>
    <xf numFmtId="0" fontId="33" fillId="42" borderId="0" xfId="0" applyFont="1" applyFill="1"/>
    <xf numFmtId="0" fontId="33" fillId="37" borderId="0" xfId="0" applyFont="1" applyFill="1" applyAlignment="1">
      <alignment horizontal="left"/>
    </xf>
    <xf numFmtId="0" fontId="21" fillId="36" borderId="0" xfId="0" applyFont="1" applyFill="1"/>
    <xf numFmtId="0" fontId="40" fillId="34" borderId="0" xfId="0" applyFont="1" applyFill="1" applyBorder="1"/>
    <xf numFmtId="0" fontId="40" fillId="34" borderId="0" xfId="0" applyFont="1" applyFill="1"/>
    <xf numFmtId="0" fontId="43" fillId="37" borderId="0" xfId="0" applyFont="1" applyFill="1"/>
    <xf numFmtId="0" fontId="44" fillId="37" borderId="0" xfId="0" applyFont="1" applyFill="1"/>
    <xf numFmtId="0" fontId="45" fillId="37" borderId="0" xfId="0" applyFont="1" applyFill="1"/>
    <xf numFmtId="0" fontId="47" fillId="37" borderId="0" xfId="0" applyFont="1" applyFill="1"/>
    <xf numFmtId="0" fontId="28" fillId="37" borderId="0" xfId="0" applyFont="1" applyFill="1" applyBorder="1" applyAlignment="1">
      <alignment horizontal="left"/>
    </xf>
    <xf numFmtId="0" fontId="49" fillId="37" borderId="13" xfId="0" applyFont="1" applyFill="1" applyBorder="1"/>
    <xf numFmtId="0" fontId="21" fillId="34" borderId="13" xfId="0" applyFont="1" applyFill="1" applyBorder="1"/>
    <xf numFmtId="0" fontId="52" fillId="37" borderId="13" xfId="0" applyFont="1" applyFill="1" applyBorder="1"/>
    <xf numFmtId="0" fontId="18" fillId="43" borderId="0" xfId="0" applyFont="1" applyFill="1"/>
    <xf numFmtId="0" fontId="28" fillId="43" borderId="0" xfId="0" applyFont="1" applyFill="1"/>
    <xf numFmtId="0" fontId="18" fillId="43" borderId="0" xfId="0" applyFont="1" applyFill="1" applyBorder="1"/>
    <xf numFmtId="44" fontId="28" fillId="37" borderId="14" xfId="156" quotePrefix="1" applyNumberFormat="1" applyFont="1" applyFill="1" applyBorder="1"/>
    <xf numFmtId="44" fontId="28" fillId="37" borderId="14" xfId="156" applyNumberFormat="1" applyFont="1" applyFill="1" applyBorder="1"/>
    <xf numFmtId="0" fontId="0" fillId="44" borderId="0" xfId="0" applyFill="1"/>
    <xf numFmtId="0" fontId="0" fillId="36" borderId="0" xfId="0" applyFill="1"/>
    <xf numFmtId="0" fontId="0" fillId="45" borderId="0" xfId="0" applyFill="1"/>
    <xf numFmtId="168" fontId="0" fillId="40" borderId="0" xfId="0" applyNumberFormat="1" applyFill="1"/>
    <xf numFmtId="168" fontId="0" fillId="44" borderId="0" xfId="0" applyNumberFormat="1" applyFill="1"/>
    <xf numFmtId="168" fontId="0" fillId="45" borderId="0" xfId="0" applyNumberFormat="1" applyFill="1"/>
    <xf numFmtId="168" fontId="0" fillId="0" borderId="0" xfId="0" applyNumberFormat="1"/>
    <xf numFmtId="168" fontId="0" fillId="40" borderId="0" xfId="154" applyNumberFormat="1" applyFont="1" applyFill="1"/>
    <xf numFmtId="0" fontId="0" fillId="43" borderId="0" xfId="0" applyFill="1"/>
    <xf numFmtId="168" fontId="0" fillId="43" borderId="0" xfId="0" applyNumberFormat="1" applyFill="1"/>
    <xf numFmtId="0" fontId="0" fillId="46" borderId="0" xfId="0" applyFill="1"/>
    <xf numFmtId="168" fontId="0" fillId="46" borderId="0" xfId="0" applyNumberFormat="1" applyFill="1"/>
    <xf numFmtId="0" fontId="0" fillId="47" borderId="0" xfId="0" applyFill="1"/>
    <xf numFmtId="168" fontId="0" fillId="47" borderId="0" xfId="0" applyNumberFormat="1" applyFill="1"/>
    <xf numFmtId="0" fontId="0" fillId="48" borderId="0" xfId="0" applyFill="1"/>
    <xf numFmtId="168" fontId="0" fillId="48" borderId="0" xfId="0" applyNumberFormat="1" applyFill="1"/>
    <xf numFmtId="0" fontId="0" fillId="49" borderId="0" xfId="0" applyFill="1"/>
    <xf numFmtId="168" fontId="0" fillId="49" borderId="0" xfId="0" applyNumberFormat="1" applyFill="1"/>
    <xf numFmtId="0" fontId="0" fillId="50" borderId="0" xfId="0" applyFill="1"/>
    <xf numFmtId="168" fontId="0" fillId="50" borderId="0" xfId="0" applyNumberFormat="1" applyFill="1"/>
    <xf numFmtId="168" fontId="0" fillId="36" borderId="0" xfId="0" applyNumberFormat="1" applyFill="1"/>
    <xf numFmtId="0" fontId="0" fillId="0" borderId="0" xfId="0" applyBorder="1"/>
    <xf numFmtId="168" fontId="0" fillId="0" borderId="0" xfId="0" applyNumberFormat="1" applyBorder="1"/>
    <xf numFmtId="0" fontId="0" fillId="0" borderId="13" xfId="0" applyBorder="1"/>
    <xf numFmtId="168" fontId="0" fillId="0" borderId="13" xfId="0" applyNumberFormat="1" applyBorder="1"/>
    <xf numFmtId="0" fontId="17" fillId="51" borderId="0" xfId="0" applyFont="1" applyFill="1"/>
    <xf numFmtId="168" fontId="17" fillId="51" borderId="0" xfId="0" applyNumberFormat="1" applyFont="1" applyFill="1"/>
    <xf numFmtId="0" fontId="0" fillId="41" borderId="0" xfId="0" applyFill="1"/>
    <xf numFmtId="168" fontId="0" fillId="41" borderId="0" xfId="0" applyNumberFormat="1" applyFill="1"/>
    <xf numFmtId="0" fontId="55" fillId="35" borderId="0" xfId="0" applyFont="1" applyFill="1" applyBorder="1" applyAlignment="1">
      <alignment horizontal="left"/>
    </xf>
    <xf numFmtId="0" fontId="27" fillId="52" borderId="0" xfId="0" applyFont="1" applyFill="1" applyBorder="1"/>
    <xf numFmtId="0" fontId="26" fillId="52" borderId="0" xfId="0" applyFont="1" applyFill="1" applyBorder="1" applyAlignment="1">
      <alignment horizontal="left"/>
    </xf>
    <xf numFmtId="0" fontId="0" fillId="0" borderId="10" xfId="0" applyFill="1" applyBorder="1"/>
    <xf numFmtId="17" fontId="18" fillId="43" borderId="0" xfId="0" applyNumberFormat="1" applyFont="1" applyFill="1"/>
    <xf numFmtId="0" fontId="0" fillId="0" borderId="20" xfId="0" applyFill="1" applyBorder="1"/>
    <xf numFmtId="0" fontId="56" fillId="0" borderId="0" xfId="0" applyFont="1"/>
    <xf numFmtId="0" fontId="0" fillId="0" borderId="24" xfId="0" applyBorder="1"/>
    <xf numFmtId="0" fontId="0" fillId="0" borderId="19" xfId="0" applyFill="1" applyBorder="1"/>
    <xf numFmtId="0" fontId="21" fillId="34" borderId="0" xfId="0" applyFont="1" applyFill="1" applyBorder="1" applyAlignment="1">
      <alignment horizontal="right"/>
    </xf>
    <xf numFmtId="0" fontId="21" fillId="34" borderId="0" xfId="0" applyFont="1" applyFill="1" applyAlignment="1">
      <alignment horizontal="right"/>
    </xf>
    <xf numFmtId="0" fontId="0" fillId="0" borderId="0" xfId="0" applyFont="1"/>
    <xf numFmtId="0" fontId="54" fillId="36" borderId="0" xfId="155" applyFont="1" applyFill="1" applyAlignment="1">
      <alignment horizontal="center" vertical="center"/>
    </xf>
    <xf numFmtId="0" fontId="58" fillId="37" borderId="0" xfId="0" applyFont="1" applyFill="1" applyAlignment="1">
      <alignment horizontal="left"/>
    </xf>
    <xf numFmtId="0" fontId="39" fillId="37" borderId="0" xfId="0" applyFont="1" applyFill="1" applyAlignment="1">
      <alignment horizontal="left"/>
    </xf>
    <xf numFmtId="0" fontId="37" fillId="37" borderId="0" xfId="0" applyFont="1" applyFill="1" applyAlignment="1">
      <alignment horizontal="left"/>
    </xf>
    <xf numFmtId="0" fontId="48" fillId="37" borderId="0" xfId="0" applyFont="1" applyFill="1" applyAlignment="1">
      <alignment horizontal="left"/>
    </xf>
    <xf numFmtId="0" fontId="37" fillId="37" borderId="0" xfId="0" applyFont="1" applyFill="1" applyAlignment="1">
      <alignment horizontal="center"/>
    </xf>
    <xf numFmtId="0" fontId="39" fillId="37" borderId="0" xfId="0" applyFont="1" applyFill="1" applyAlignment="1">
      <alignment horizontal="center"/>
    </xf>
    <xf numFmtId="0" fontId="38" fillId="37" borderId="0" xfId="0" applyFont="1" applyFill="1" applyAlignment="1">
      <alignment horizontal="center"/>
    </xf>
    <xf numFmtId="165" fontId="30" fillId="37" borderId="14" xfId="1" quotePrefix="1" applyNumberFormat="1" applyFont="1" applyFill="1" applyBorder="1" applyAlignment="1">
      <alignment horizontal="left" vertical="top" wrapText="1"/>
    </xf>
    <xf numFmtId="43" fontId="28" fillId="37" borderId="14" xfId="0" applyNumberFormat="1" applyFont="1" applyFill="1" applyBorder="1" applyAlignment="1">
      <alignment horizontal="left" vertical="top"/>
    </xf>
    <xf numFmtId="0" fontId="27" fillId="35" borderId="0" xfId="0" applyFont="1" applyFill="1" applyBorder="1" applyAlignment="1">
      <alignment horizontal="center"/>
    </xf>
    <xf numFmtId="43" fontId="28" fillId="37" borderId="14" xfId="0" applyNumberFormat="1" applyFont="1" applyFill="1" applyBorder="1" applyAlignment="1">
      <alignment vertical="top"/>
    </xf>
    <xf numFmtId="0" fontId="19" fillId="34" borderId="0" xfId="0" applyFont="1" applyFill="1" applyAlignment="1">
      <alignment horizontal="left" vertical="center"/>
    </xf>
    <xf numFmtId="0" fontId="42" fillId="33" borderId="0" xfId="0" applyFont="1" applyFill="1" applyBorder="1" applyAlignment="1">
      <alignment horizontal="center"/>
    </xf>
    <xf numFmtId="0" fontId="18" fillId="37" borderId="0" xfId="0" applyFont="1" applyFill="1" applyBorder="1" applyAlignment="1">
      <alignment horizontal="center"/>
    </xf>
    <xf numFmtId="0" fontId="41" fillId="36" borderId="0" xfId="0" applyFont="1" applyFill="1" applyBorder="1" applyAlignment="1">
      <alignment horizontal="center"/>
    </xf>
    <xf numFmtId="0" fontId="21" fillId="34" borderId="0" xfId="0" applyFont="1" applyFill="1" applyBorder="1" applyAlignment="1">
      <alignment horizontal="right"/>
    </xf>
    <xf numFmtId="0" fontId="26" fillId="36" borderId="0" xfId="155" applyFill="1" applyAlignment="1">
      <alignment horizontal="center"/>
    </xf>
    <xf numFmtId="165" fontId="30" fillId="37" borderId="14" xfId="1" quotePrefix="1" applyNumberFormat="1" applyFont="1" applyFill="1" applyBorder="1" applyAlignment="1">
      <alignment vertical="top" wrapText="1"/>
    </xf>
    <xf numFmtId="0" fontId="55" fillId="34" borderId="0" xfId="0" applyFont="1" applyFill="1" applyBorder="1" applyAlignment="1">
      <alignment horizontal="center"/>
    </xf>
    <xf numFmtId="0" fontId="57" fillId="34" borderId="0" xfId="0" applyFont="1" applyFill="1" applyBorder="1" applyAlignment="1">
      <alignment horizontal="center"/>
    </xf>
    <xf numFmtId="0" fontId="46" fillId="33" borderId="0" xfId="0" applyFont="1" applyFill="1" applyBorder="1" applyAlignment="1">
      <alignment horizontal="center" vertical="center"/>
    </xf>
    <xf numFmtId="0" fontId="53" fillId="34" borderId="0" xfId="0" applyFont="1" applyFill="1" applyAlignment="1">
      <alignment horizontal="left" vertical="center"/>
    </xf>
  </cellXfs>
  <cellStyles count="157">
    <cellStyle name="20% - Énfasis1 2" xfId="6"/>
    <cellStyle name="20% - Énfasis1 2 2" xfId="7"/>
    <cellStyle name="20% - Énfasis1 2 3" xfId="8"/>
    <cellStyle name="20% - Énfasis1 3" xfId="9"/>
    <cellStyle name="20% - Énfasis1 3 2" xfId="10"/>
    <cellStyle name="20% - Énfasis1 3 3" xfId="11"/>
    <cellStyle name="20% - Énfasis2 2" xfId="12"/>
    <cellStyle name="20% - Énfasis2 2 2" xfId="13"/>
    <cellStyle name="20% - Énfasis2 2 3" xfId="14"/>
    <cellStyle name="20% - Énfasis2 3" xfId="15"/>
    <cellStyle name="20% - Énfasis2 3 2" xfId="16"/>
    <cellStyle name="20% - Énfasis2 3 3" xfId="17"/>
    <cellStyle name="20% - Énfasis3 2" xfId="18"/>
    <cellStyle name="20% - Énfasis3 2 2" xfId="19"/>
    <cellStyle name="20% - Énfasis3 2 3" xfId="20"/>
    <cellStyle name="20% - Énfasis3 3" xfId="21"/>
    <cellStyle name="20% - Énfasis3 3 2" xfId="22"/>
    <cellStyle name="20% - Énfasis3 3 3" xfId="23"/>
    <cellStyle name="20% - Énfasis4 2" xfId="24"/>
    <cellStyle name="20% - Énfasis4 2 2" xfId="25"/>
    <cellStyle name="20% - Énfasis4 2 3" xfId="26"/>
    <cellStyle name="20% - Énfasis4 3" xfId="27"/>
    <cellStyle name="20% - Énfasis4 3 2" xfId="28"/>
    <cellStyle name="20% - Énfasis4 3 3" xfId="29"/>
    <cellStyle name="20% - Énfasis5 2" xfId="30"/>
    <cellStyle name="20% - Énfasis5 2 2" xfId="31"/>
    <cellStyle name="20% - Énfasis5 2 3" xfId="32"/>
    <cellStyle name="20% - Énfasis5 3" xfId="33"/>
    <cellStyle name="20% - Énfasis5 3 2" xfId="34"/>
    <cellStyle name="20% - Énfasis5 3 3" xfId="35"/>
    <cellStyle name="20% - Énfasis6 2" xfId="36"/>
    <cellStyle name="20% - Énfasis6 2 2" xfId="37"/>
    <cellStyle name="20% - Énfasis6 2 3" xfId="38"/>
    <cellStyle name="20% - Énfasis6 3" xfId="39"/>
    <cellStyle name="20% - Énfasis6 3 2" xfId="40"/>
    <cellStyle name="20% - Énfasis6 3 3" xfId="41"/>
    <cellStyle name="40% - Énfasis1 2" xfId="42"/>
    <cellStyle name="40% - Énfasis1 2 2" xfId="43"/>
    <cellStyle name="40% - Énfasis1 2 3" xfId="44"/>
    <cellStyle name="40% - Énfasis1 3" xfId="45"/>
    <cellStyle name="40% - Énfasis1 3 2" xfId="46"/>
    <cellStyle name="40% - Énfasis1 3 3" xfId="47"/>
    <cellStyle name="40% - Énfasis2 2" xfId="48"/>
    <cellStyle name="40% - Énfasis2 2 2" xfId="49"/>
    <cellStyle name="40% - Énfasis2 2 3" xfId="50"/>
    <cellStyle name="40% - Énfasis2 3" xfId="51"/>
    <cellStyle name="40% - Énfasis2 3 2" xfId="52"/>
    <cellStyle name="40% - Énfasis2 3 3" xfId="53"/>
    <cellStyle name="40% - Énfasis3 2" xfId="54"/>
    <cellStyle name="40% - Énfasis3 2 2" xfId="55"/>
    <cellStyle name="40% - Énfasis3 2 3" xfId="56"/>
    <cellStyle name="40% - Énfasis3 3" xfId="57"/>
    <cellStyle name="40% - Énfasis3 3 2" xfId="58"/>
    <cellStyle name="40% - Énfasis3 3 3" xfId="59"/>
    <cellStyle name="40% - Énfasis4 2" xfId="60"/>
    <cellStyle name="40% - Énfasis4 2 2" xfId="61"/>
    <cellStyle name="40% - Énfasis4 2 3" xfId="62"/>
    <cellStyle name="40% - Énfasis4 3" xfId="63"/>
    <cellStyle name="40% - Énfasis4 3 2" xfId="64"/>
    <cellStyle name="40% - Énfasis4 3 3" xfId="65"/>
    <cellStyle name="40% - Énfasis5 2" xfId="66"/>
    <cellStyle name="40% - Énfasis5 2 2" xfId="67"/>
    <cellStyle name="40% - Énfasis5 2 3" xfId="68"/>
    <cellStyle name="40% - Énfasis5 3" xfId="69"/>
    <cellStyle name="40% - Énfasis5 3 2" xfId="70"/>
    <cellStyle name="40% - Énfasis5 3 3" xfId="71"/>
    <cellStyle name="40% - Énfasis6 2" xfId="72"/>
    <cellStyle name="40% - Énfasis6 2 2" xfId="73"/>
    <cellStyle name="40% - Énfasis6 2 3" xfId="74"/>
    <cellStyle name="40% - Énfasis6 3" xfId="75"/>
    <cellStyle name="40% - Énfasis6 3 2" xfId="76"/>
    <cellStyle name="40% - Énfasis6 3 3" xfId="77"/>
    <cellStyle name="60% - Énfasis1 2" xfId="78"/>
    <cellStyle name="60% - Énfasis1 3" xfId="79"/>
    <cellStyle name="60% - Énfasis2 2" xfId="80"/>
    <cellStyle name="60% - Énfasis2 3" xfId="81"/>
    <cellStyle name="60% - Énfasis3 2" xfId="82"/>
    <cellStyle name="60% - Énfasis3 3" xfId="83"/>
    <cellStyle name="60% - Énfasis4 2" xfId="84"/>
    <cellStyle name="60% - Énfasis4 3" xfId="85"/>
    <cellStyle name="60% - Énfasis5 2" xfId="86"/>
    <cellStyle name="60% - Énfasis5 3" xfId="87"/>
    <cellStyle name="60% - Énfasis6 2" xfId="88"/>
    <cellStyle name="60% - Énfasis6 3" xfId="89"/>
    <cellStyle name="Buena 2" xfId="90"/>
    <cellStyle name="Buena 3" xfId="91"/>
    <cellStyle name="Cálculo 2" xfId="92"/>
    <cellStyle name="Cálculo 3" xfId="93"/>
    <cellStyle name="Celda de comprobación 2" xfId="94"/>
    <cellStyle name="Celda de comprobación 3" xfId="95"/>
    <cellStyle name="Celda vinculada 2" xfId="96"/>
    <cellStyle name="Celda vinculada 3" xfId="97"/>
    <cellStyle name="Encabezado 4 2" xfId="98"/>
    <cellStyle name="Encabezado 4 3" xfId="99"/>
    <cellStyle name="Énfasis1 2" xfId="100"/>
    <cellStyle name="Énfasis1 3" xfId="101"/>
    <cellStyle name="Énfasis2 2" xfId="102"/>
    <cellStyle name="Énfasis2 3" xfId="103"/>
    <cellStyle name="Énfasis3 2" xfId="104"/>
    <cellStyle name="Énfasis3 3" xfId="105"/>
    <cellStyle name="Énfasis4 2" xfId="106"/>
    <cellStyle name="Énfasis4 3" xfId="107"/>
    <cellStyle name="Énfasis5 2" xfId="108"/>
    <cellStyle name="Énfasis5 3" xfId="109"/>
    <cellStyle name="Énfasis6 2" xfId="110"/>
    <cellStyle name="Énfasis6 3" xfId="111"/>
    <cellStyle name="Entrada 2" xfId="112"/>
    <cellStyle name="Entrada 3" xfId="113"/>
    <cellStyle name="Hipervínculo" xfId="155" builtinId="8" customBuiltin="1"/>
    <cellStyle name="Incorrecto 2" xfId="114"/>
    <cellStyle name="Incorrecto 3" xfId="115"/>
    <cellStyle name="Millares" xfId="1" builtinId="3"/>
    <cellStyle name="Moneda" xfId="156" builtinId="4"/>
    <cellStyle name="Neutral 2" xfId="116"/>
    <cellStyle name="Neutral 3" xfId="117"/>
    <cellStyle name="Normal" xfId="0" builtinId="0"/>
    <cellStyle name="Normal 10" xfId="5"/>
    <cellStyle name="Normal 11" xfId="118"/>
    <cellStyle name="Normal 2" xfId="3"/>
    <cellStyle name="Normal 2 2" xfId="4"/>
    <cellStyle name="Normal 2 2 2" xfId="121"/>
    <cellStyle name="Normal 2 2 3" xfId="120"/>
    <cellStyle name="Normal 2 3" xfId="122"/>
    <cellStyle name="Normal 2 4" xfId="119"/>
    <cellStyle name="Normal 3" xfId="123"/>
    <cellStyle name="Normal 4" xfId="124"/>
    <cellStyle name="Normal 5" xfId="125"/>
    <cellStyle name="Normal 5 2" xfId="126"/>
    <cellStyle name="Normal 5 3" xfId="127"/>
    <cellStyle name="Normal 6" xfId="128"/>
    <cellStyle name="Normal 6 2" xfId="129"/>
    <cellStyle name="Normal 7" xfId="130"/>
    <cellStyle name="Normal 7 2" xfId="131"/>
    <cellStyle name="Normal 8" xfId="132"/>
    <cellStyle name="Normal 9" xfId="133"/>
    <cellStyle name="Notas 2" xfId="134"/>
    <cellStyle name="Notas 2 2" xfId="135"/>
    <cellStyle name="Notas 2 3" xfId="136"/>
    <cellStyle name="Notas 3" xfId="137"/>
    <cellStyle name="Notas 3 2" xfId="138"/>
    <cellStyle name="Notas 3 3" xfId="139"/>
    <cellStyle name="Porcentaje" xfId="154" builtinId="5"/>
    <cellStyle name="Salida 2" xfId="140"/>
    <cellStyle name="Salida 3" xfId="141"/>
    <cellStyle name="Texto de advertencia 2" xfId="142"/>
    <cellStyle name="Texto de advertencia 3" xfId="143"/>
    <cellStyle name="Texto explicativo 2" xfId="144"/>
    <cellStyle name="Texto explicativo 3" xfId="145"/>
    <cellStyle name="Título" xfId="2" builtinId="15" customBuiltin="1"/>
    <cellStyle name="Título 1 2" xfId="146"/>
    <cellStyle name="Título 1 3" xfId="147"/>
    <cellStyle name="Título 2 2" xfId="148"/>
    <cellStyle name="Título 2 3" xfId="149"/>
    <cellStyle name="Título 3 2" xfId="150"/>
    <cellStyle name="Título 3 3" xfId="151"/>
    <cellStyle name="Total 2" xfId="152"/>
    <cellStyle name="Total 3" xfId="153"/>
  </cellStyles>
  <dxfs count="11"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Superficie Territorial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Comparativo'!$C$9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Comparativo'!$C$10</c:f>
              <c:numCache>
                <c:formatCode>_-* #,##0_-;\-* #,##0_-;_-* "-"??_-;_-@_-</c:formatCode>
                <c:ptCount val="1"/>
                <c:pt idx="0">
                  <c:v>357380</c:v>
                </c:pt>
              </c:numCache>
            </c:numRef>
          </c:val>
        </c:ser>
        <c:ser>
          <c:idx val="1"/>
          <c:order val="1"/>
          <c:tx>
            <c:strRef>
              <c:f>'Tablero Comparativo'!$D$9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Comparativo'!$D$10</c:f>
              <c:numCache>
                <c:formatCode>_-* #,##0_-;\-* #,##0_-;_-* "-"??_-;_-@_-</c:formatCode>
                <c:ptCount val="1"/>
                <c:pt idx="0">
                  <c:v>1964380</c:v>
                </c:pt>
              </c:numCache>
            </c:numRef>
          </c:val>
        </c:ser>
        <c:ser>
          <c:idx val="2"/>
          <c:order val="2"/>
          <c:tx>
            <c:strRef>
              <c:f>'Tablero Comparativo'!$E$9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Comparativo'!$E$10</c:f>
              <c:numCache>
                <c:formatCode>_-* #,##0_-;\-* #,##0_-;_-* "-"??_-;_-@_-</c:formatCode>
                <c:ptCount val="1"/>
                <c:pt idx="0">
                  <c:v>80137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134257280"/>
        <c:axId val="134267264"/>
      </c:barChart>
      <c:catAx>
        <c:axId val="134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267264"/>
        <c:crosses val="autoZero"/>
        <c:auto val="1"/>
        <c:lblAlgn val="ctr"/>
        <c:lblOffset val="100"/>
        <c:noMultiLvlLbl val="0"/>
      </c:catAx>
      <c:valAx>
        <c:axId val="134267264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crossAx val="13425728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IED en Jalisco por país de origen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Comparativo'!$O$51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Comparativo'!$O$52:$O$56</c:f>
              <c:numCache>
                <c:formatCode>_-* #,##0.0_-;\-* #,##0.0_-;_-* "-"??_-;_-@_-</c:formatCode>
                <c:ptCount val="5"/>
                <c:pt idx="0">
                  <c:v>138.36478696000012</c:v>
                </c:pt>
                <c:pt idx="1">
                  <c:v>-61.043059810000102</c:v>
                </c:pt>
                <c:pt idx="2">
                  <c:v>303.37064999999802</c:v>
                </c:pt>
                <c:pt idx="3">
                  <c:v>341.75945578</c:v>
                </c:pt>
                <c:pt idx="4">
                  <c:v>394.94065226999987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Comparativo'!$P$51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Comparativo'!$P$52:$P$56</c:f>
              <c:numCache>
                <c:formatCode>_-* #,##0.0_-;\-* #,##0.0_-;_-*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56448"/>
        <c:axId val="138057984"/>
      </c:lineChart>
      <c:catAx>
        <c:axId val="1380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8057984"/>
        <c:crosses val="autoZero"/>
        <c:auto val="1"/>
        <c:lblAlgn val="ctr"/>
        <c:lblOffset val="100"/>
        <c:noMultiLvlLbl val="0"/>
      </c:catAx>
      <c:valAx>
        <c:axId val="138057984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8056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Saldo de</a:t>
            </a:r>
            <a:r>
              <a:rPr lang="es-MX" sz="800" baseline="0"/>
              <a:t> cuenta corriente</a:t>
            </a:r>
            <a:endParaRPr lang="es-MX" sz="8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Comparativo'!$C$73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Comparativo'!$B$74:$B$78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Comparativo'!$C$74:$C$78</c:f>
              <c:numCache>
                <c:formatCode>_-* #,##0.0_-;\-* #,##0.0_-;_-* "-"??_-;_-@_-</c:formatCode>
                <c:ptCount val="5"/>
                <c:pt idx="0">
                  <c:v>7.0236721306308398</c:v>
                </c:pt>
                <c:pt idx="1">
                  <c:v>6.7430445095281399</c:v>
                </c:pt>
                <c:pt idx="2">
                  <c:v>7.4323339500485002</c:v>
                </c:pt>
                <c:pt idx="3">
                  <c:v>8.9111029865835292</c:v>
                </c:pt>
                <c:pt idx="4">
                  <c:v>8.5490533268143594</c:v>
                </c:pt>
              </c:numCache>
            </c:numRef>
          </c:val>
        </c:ser>
        <c:ser>
          <c:idx val="1"/>
          <c:order val="1"/>
          <c:tx>
            <c:strRef>
              <c:f>'Tablero Comparativo'!$D$73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Comparativo'!$B$74:$B$78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Comparativo'!$D$74:$D$78</c:f>
              <c:numCache>
                <c:formatCode>_-* #,##0.0_-;\-* #,##0.0_-;_-* "-"??_-;_-@_-</c:formatCode>
                <c:ptCount val="5"/>
                <c:pt idx="0">
                  <c:v>-1.5463047222417201</c:v>
                </c:pt>
                <c:pt idx="1">
                  <c:v>-2.43341528771467</c:v>
                </c:pt>
                <c:pt idx="2">
                  <c:v>-1.8258588892610299</c:v>
                </c:pt>
                <c:pt idx="3">
                  <c:v>-2.5456720114637199</c:v>
                </c:pt>
                <c:pt idx="4">
                  <c:v>-2.1655565014804599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47392"/>
        <c:axId val="146748928"/>
      </c:barChart>
      <c:catAx>
        <c:axId val="1467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6748928"/>
        <c:crosses val="autoZero"/>
        <c:auto val="1"/>
        <c:lblAlgn val="ctr"/>
        <c:lblOffset val="100"/>
        <c:noMultiLvlLbl val="0"/>
      </c:catAx>
      <c:valAx>
        <c:axId val="14674892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46747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Exportaciones como porcentaje del PIB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Comparativo'!$O$73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Comparativo'!$N$74:$N$78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Comparativo'!$O$74:$O$78</c:f>
              <c:numCache>
                <c:formatCode>_-* #,##0.0_-;\-* #,##0.0_-;_-* "-"??_-;_-@_-</c:formatCode>
                <c:ptCount val="5"/>
                <c:pt idx="0">
                  <c:v>45.982539717068001</c:v>
                </c:pt>
                <c:pt idx="1">
                  <c:v>45.397878453351403</c:v>
                </c:pt>
                <c:pt idx="2">
                  <c:v>45.7043038803466</c:v>
                </c:pt>
                <c:pt idx="3">
                  <c:v>46.874837777011201</c:v>
                </c:pt>
                <c:pt idx="4">
                  <c:v>46.119241106216499</c:v>
                </c:pt>
              </c:numCache>
            </c:numRef>
          </c:val>
        </c:ser>
        <c:ser>
          <c:idx val="1"/>
          <c:order val="1"/>
          <c:tx>
            <c:strRef>
              <c:f>'Tablero Comparativo'!$P$73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Comparativo'!$N$74:$N$78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Comparativo'!$P$74:$P$78</c:f>
              <c:numCache>
                <c:formatCode>_-* #,##0.0_-;\-* #,##0.0_-;_-* "-"??_-;_-@_-</c:formatCode>
                <c:ptCount val="5"/>
                <c:pt idx="0">
                  <c:v>32.2655669151533</c:v>
                </c:pt>
                <c:pt idx="1">
                  <c:v>31.305653095955702</c:v>
                </c:pt>
                <c:pt idx="2">
                  <c:v>31.896855232591498</c:v>
                </c:pt>
                <c:pt idx="3">
                  <c:v>34.591163993953302</c:v>
                </c:pt>
                <c:pt idx="4">
                  <c:v>37.122413357205097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232"/>
        <c:axId val="146785024"/>
      </c:barChart>
      <c:catAx>
        <c:axId val="1467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6785024"/>
        <c:crosses val="autoZero"/>
        <c:auto val="1"/>
        <c:lblAlgn val="ctr"/>
        <c:lblOffset val="100"/>
        <c:noMultiLvlLbl val="0"/>
      </c:catAx>
      <c:valAx>
        <c:axId val="146785024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46783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Exportaciones por país </a:t>
            </a:r>
          </a:p>
          <a:p>
            <a:pPr>
              <a:defRPr sz="800"/>
            </a:pPr>
            <a:r>
              <a:rPr lang="es-MX" sz="800"/>
              <a:t>(Millones</a:t>
            </a:r>
            <a:r>
              <a:rPr lang="es-MX" sz="800" baseline="0"/>
              <a:t> de dólares como valores)</a:t>
            </a:r>
            <a:endParaRPr lang="es-MX" sz="8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Comparativo'!$I$73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Comparativo'!$H$74:$H$78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Comparativo'!$I$74:$I$78</c:f>
              <c:numCache>
                <c:formatCode>_-* #,##0.0_-;\-* #,##0.0_-;_-* "-"??_-;_-@_-</c:formatCode>
                <c:ptCount val="5"/>
                <c:pt idx="0">
                  <c:v>1607454.8102088899</c:v>
                </c:pt>
                <c:pt idx="1">
                  <c:v>1635030.1485316299</c:v>
                </c:pt>
                <c:pt idx="2">
                  <c:v>1710826.2582191101</c:v>
                </c:pt>
                <c:pt idx="3">
                  <c:v>1800337.8426908602</c:v>
                </c:pt>
                <c:pt idx="4">
                  <c:v>1847692.3477514801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Comparativo'!$J$73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Comparativo'!$H$74:$H$78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Comparativo'!$J$74:$J$78</c:f>
              <c:numCache>
                <c:formatCode>_-* #,##0.0_-;\-* #,##0.0_-;_-* "-"??_-;_-@_-</c:formatCode>
                <c:ptCount val="5"/>
                <c:pt idx="0">
                  <c:v>360450.88118806499</c:v>
                </c:pt>
                <c:pt idx="1">
                  <c:v>365390.94071380497</c:v>
                </c:pt>
                <c:pt idx="2">
                  <c:v>390903.92583035602</c:v>
                </c:pt>
                <c:pt idx="3">
                  <c:v>423796.33913318702</c:v>
                </c:pt>
                <c:pt idx="4">
                  <c:v>438466.38035024796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26208"/>
        <c:axId val="137740288"/>
      </c:lineChart>
      <c:catAx>
        <c:axId val="1377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7740288"/>
        <c:crosses val="autoZero"/>
        <c:auto val="1"/>
        <c:lblAlgn val="ctr"/>
        <c:lblOffset val="100"/>
        <c:noMultiLvlLbl val="0"/>
      </c:catAx>
      <c:valAx>
        <c:axId val="13774028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7726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Importaciones como porcentaje del PIB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Comparativo'!$O$73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Comparativo'!$H$97:$H$101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Comparativo'!$I$97:$I$101</c:f>
              <c:numCache>
                <c:formatCode>_-* #,##0.0_-;\-* #,##0.0_-;_-* "-"??_-;_-@_-</c:formatCode>
                <c:ptCount val="5"/>
                <c:pt idx="0">
                  <c:v>39.892214657066397</c:v>
                </c:pt>
                <c:pt idx="1">
                  <c:v>39.438547327898497</c:v>
                </c:pt>
                <c:pt idx="2">
                  <c:v>38.781368607351503</c:v>
                </c:pt>
                <c:pt idx="3">
                  <c:v>38.880948860742897</c:v>
                </c:pt>
                <c:pt idx="4">
                  <c:v>38.148025635724601</c:v>
                </c:pt>
              </c:numCache>
            </c:numRef>
          </c:val>
        </c:ser>
        <c:ser>
          <c:idx val="1"/>
          <c:order val="1"/>
          <c:tx>
            <c:strRef>
              <c:f>'Tablero Comparativo'!$P$73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Comparativo'!$H$97:$H$101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Comparativo'!$J$97:$J$101</c:f>
              <c:numCache>
                <c:formatCode>_-* #,##0.0_-;\-* #,##0.0_-;_-* "-"??_-;_-@_-</c:formatCode>
                <c:ptCount val="5"/>
                <c:pt idx="0">
                  <c:v>33.501677178588203</c:v>
                </c:pt>
                <c:pt idx="1">
                  <c:v>32.459223820430402</c:v>
                </c:pt>
                <c:pt idx="2">
                  <c:v>33.0756428924944</c:v>
                </c:pt>
                <c:pt idx="3">
                  <c:v>36.632517934450597</c:v>
                </c:pt>
                <c:pt idx="4">
                  <c:v>39.100808748674197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770496"/>
        <c:axId val="137772032"/>
      </c:barChart>
      <c:catAx>
        <c:axId val="1377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7772032"/>
        <c:crosses val="autoZero"/>
        <c:auto val="1"/>
        <c:lblAlgn val="ctr"/>
        <c:lblOffset val="100"/>
        <c:noMultiLvlLbl val="0"/>
      </c:catAx>
      <c:valAx>
        <c:axId val="137772032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7770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 b="1" i="0" baseline="0">
                <a:effectLst/>
              </a:rPr>
              <a:t>Importaciones por país </a:t>
            </a:r>
            <a:endParaRPr lang="es-MX" sz="800">
              <a:effectLst/>
            </a:endParaRPr>
          </a:p>
          <a:p>
            <a:pPr>
              <a:defRPr sz="800"/>
            </a:pPr>
            <a:r>
              <a:rPr lang="es-MX" sz="800" b="1" i="0" baseline="0">
                <a:effectLst/>
              </a:rPr>
              <a:t>(Millones de dólares como valores)</a:t>
            </a:r>
            <a:endParaRPr lang="es-MX" sz="8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Comparativo'!$I$73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Comparativo'!$B$97:$B$101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Comparativo'!$C$97:$C$101</c:f>
              <c:numCache>
                <c:formatCode>_-* #,##0.0_-;\-* #,##0.0_-;_-* "-"??_-;_-@_-</c:formatCode>
                <c:ptCount val="5"/>
                <c:pt idx="0">
                  <c:v>1354121.6947488</c:v>
                </c:pt>
                <c:pt idx="1">
                  <c:v>1394384.5028370901</c:v>
                </c:pt>
                <c:pt idx="2">
                  <c:v>1444396.4788134699</c:v>
                </c:pt>
                <c:pt idx="3">
                  <c:v>1525175.31170184</c:v>
                </c:pt>
                <c:pt idx="4">
                  <c:v>1584936.4555663101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Comparativo'!$J$73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Comparativo'!$B$97:$B$101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Comparativo'!$D$97:$D$101</c:f>
              <c:numCache>
                <c:formatCode>_-* #,##0.0_-;\-* #,##0.0_-;_-* "-"??_-;_-@_-</c:formatCode>
                <c:ptCount val="5"/>
                <c:pt idx="0">
                  <c:v>365838.63845163397</c:v>
                </c:pt>
                <c:pt idx="1">
                  <c:v>373588.229875397</c:v>
                </c:pt>
                <c:pt idx="2">
                  <c:v>395700.586829671</c:v>
                </c:pt>
                <c:pt idx="3">
                  <c:v>419122.54212646</c:v>
                </c:pt>
                <c:pt idx="4">
                  <c:v>431287.69703759998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06592"/>
        <c:axId val="137808128"/>
      </c:lineChart>
      <c:catAx>
        <c:axId val="13780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7808128"/>
        <c:crosses val="autoZero"/>
        <c:auto val="1"/>
        <c:lblAlgn val="ctr"/>
        <c:lblOffset val="100"/>
        <c:noMultiLvlLbl val="0"/>
      </c:catAx>
      <c:valAx>
        <c:axId val="13780812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7806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Exportaciones de México por país destino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Comparativo'!$O$96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Comparativo'!$N$97:$N$101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Comparativo'!$O$97:$O$101</c:f>
              <c:numCache>
                <c:formatCode>_-* #,##0.0_-;\-* #,##0.0_-;_-* "-"??_-;_-@_-</c:formatCode>
                <c:ptCount val="5"/>
                <c:pt idx="0">
                  <c:v>4494.6099999999997</c:v>
                </c:pt>
                <c:pt idx="1">
                  <c:v>3797.165</c:v>
                </c:pt>
                <c:pt idx="2">
                  <c:v>3557.8780000000002</c:v>
                </c:pt>
                <c:pt idx="3">
                  <c:v>3509.2559999999999</c:v>
                </c:pt>
                <c:pt idx="4">
                  <c:v>4120.5749999999998</c:v>
                </c:pt>
              </c:numCache>
            </c:numRef>
          </c:val>
        </c:ser>
        <c:ser>
          <c:idx val="1"/>
          <c:order val="1"/>
          <c:tx>
            <c:strRef>
              <c:f>'Tablero Comparativo'!$P$96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Comparativo'!$N$97:$N$101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Comparativo'!$P$97:$P$101</c:f>
              <c:numCache>
                <c:formatCode>_-* #,##0.0_-;\-* #,##0.0_-;_-*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42688"/>
        <c:axId val="137844224"/>
      </c:barChart>
      <c:catAx>
        <c:axId val="137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7844224"/>
        <c:crosses val="autoZero"/>
        <c:auto val="1"/>
        <c:lblAlgn val="ctr"/>
        <c:lblOffset val="100"/>
        <c:noMultiLvlLbl val="0"/>
      </c:catAx>
      <c:valAx>
        <c:axId val="137844224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78426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Importaciones de México por país destino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Comparativo'!$C$118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Comparativo'!$B$119:$B$123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Comparativo'!$C$119:$C$123</c:f>
              <c:numCache>
                <c:formatCode>_-* #,##0.0_-;\-* #,##0.0_-;_-* "-"??_-;_-@_-</c:formatCode>
                <c:ptCount val="5"/>
                <c:pt idx="0">
                  <c:v>13507.807000000001</c:v>
                </c:pt>
                <c:pt idx="1">
                  <c:v>13460.981</c:v>
                </c:pt>
                <c:pt idx="2">
                  <c:v>13762.323</c:v>
                </c:pt>
                <c:pt idx="3">
                  <c:v>13974.71</c:v>
                </c:pt>
                <c:pt idx="4">
                  <c:v>13877.968999999999</c:v>
                </c:pt>
              </c:numCache>
            </c:numRef>
          </c:val>
        </c:ser>
        <c:ser>
          <c:idx val="1"/>
          <c:order val="1"/>
          <c:tx>
            <c:strRef>
              <c:f>'Tablero Comparativo'!$D$118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Comparativo'!$B$119:$B$123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Comparativo'!$D$119:$D$123</c:f>
              <c:numCache>
                <c:formatCode>_-* #,##0.0_-;\-* #,##0.0_-;_-*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139968"/>
        <c:axId val="147149952"/>
      </c:barChart>
      <c:catAx>
        <c:axId val="1471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149952"/>
        <c:crosses val="autoZero"/>
        <c:auto val="1"/>
        <c:lblAlgn val="ctr"/>
        <c:lblOffset val="100"/>
        <c:noMultiLvlLbl val="0"/>
      </c:catAx>
      <c:valAx>
        <c:axId val="147149952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47139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'Tablero Comparativo'!$H$125</c:f>
          <c:strCache>
            <c:ptCount val="1"/>
            <c:pt idx="0">
              <c:v>Principales países a los que exporta Alemania 2016</c:v>
            </c:pt>
          </c:strCache>
        </c:strRef>
      </c:tx>
      <c:overlay val="0"/>
      <c:txPr>
        <a:bodyPr/>
        <a:lstStyle/>
        <a:p>
          <a:pPr>
            <a:defRPr sz="8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Comparativo'!$I$118</c:f>
              <c:strCache>
                <c:ptCount val="1"/>
                <c:pt idx="0">
                  <c:v>Alemania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Comparativo'!$H$119:$H$122</c:f>
              <c:strCache>
                <c:ptCount val="4"/>
                <c:pt idx="0">
                  <c:v>Estados Unidos</c:v>
                </c:pt>
                <c:pt idx="1">
                  <c:v>Francia</c:v>
                </c:pt>
                <c:pt idx="2">
                  <c:v>Reino Unido</c:v>
                </c:pt>
                <c:pt idx="3">
                  <c:v>Otros</c:v>
                </c:pt>
              </c:strCache>
            </c:strRef>
          </c:cat>
          <c:val>
            <c:numRef>
              <c:f>'Tablero Comparativo'!$I$119:$I$122</c:f>
              <c:numCache>
                <c:formatCode>0.0%</c:formatCode>
                <c:ptCount val="4"/>
                <c:pt idx="0">
                  <c:v>8.900000000000001E-2</c:v>
                </c:pt>
                <c:pt idx="1">
                  <c:v>8.4000000000000005E-2</c:v>
                </c:pt>
                <c:pt idx="2">
                  <c:v>7.0999999999999994E-2</c:v>
                </c:pt>
                <c:pt idx="3">
                  <c:v>0.75600000000000001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'Tablero Comparativo'!$K$125</c:f>
          <c:strCache>
            <c:ptCount val="1"/>
            <c:pt idx="0">
              <c:v>Principales países a los que exporta México 2016</c:v>
            </c:pt>
          </c:strCache>
        </c:strRef>
      </c:tx>
      <c:overlay val="0"/>
      <c:txPr>
        <a:bodyPr/>
        <a:lstStyle/>
        <a:p>
          <a:pPr>
            <a:defRPr sz="8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Comparativo'!$K$118</c:f>
              <c:strCache>
                <c:ptCount val="1"/>
                <c:pt idx="0">
                  <c:v>México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Comparativo'!$J$119:$J$122</c:f>
              <c:strCache>
                <c:ptCount val="4"/>
                <c:pt idx="0">
                  <c:v>Estados Unidos</c:v>
                </c:pt>
                <c:pt idx="1">
                  <c:v>Canadá</c:v>
                </c:pt>
                <c:pt idx="2">
                  <c:v>China</c:v>
                </c:pt>
                <c:pt idx="3">
                  <c:v>Otros</c:v>
                </c:pt>
              </c:strCache>
            </c:strRef>
          </c:cat>
          <c:val>
            <c:numRef>
              <c:f>'Tablero Comparativo'!$K$119:$K$122</c:f>
              <c:numCache>
                <c:formatCode>0.0%</c:formatCode>
                <c:ptCount val="4"/>
                <c:pt idx="0">
                  <c:v>0.81</c:v>
                </c:pt>
                <c:pt idx="1">
                  <c:v>2.8000000000000001E-2</c:v>
                </c:pt>
                <c:pt idx="2">
                  <c:v>1.4E-2</c:v>
                </c:pt>
                <c:pt idx="3">
                  <c:v>0.14799999999999991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Población total anual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Comparativo'!$I$9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Comparativo'!$H$10:$H$11</c:f>
              <c:numCache>
                <c:formatCode>General</c:formatCode>
                <c:ptCount val="2"/>
                <c:pt idx="0">
                  <c:v>2012</c:v>
                </c:pt>
                <c:pt idx="1">
                  <c:v>2016</c:v>
                </c:pt>
              </c:numCache>
            </c:numRef>
          </c:cat>
          <c:val>
            <c:numRef>
              <c:f>'Tablero Comparativo'!$I$10:$I$11</c:f>
              <c:numCache>
                <c:formatCode>_-* #,##0.0_-;\-* #,##0.0_-;_-* "-"??_-;_-@_-</c:formatCode>
                <c:ptCount val="2"/>
                <c:pt idx="0">
                  <c:v>80.425822999999994</c:v>
                </c:pt>
                <c:pt idx="1">
                  <c:v>82.348669000000001</c:v>
                </c:pt>
              </c:numCache>
            </c:numRef>
          </c:val>
        </c:ser>
        <c:ser>
          <c:idx val="1"/>
          <c:order val="1"/>
          <c:tx>
            <c:strRef>
              <c:f>'Tablero Comparativo'!$J$9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Comparativo'!$H$10:$H$11</c:f>
              <c:numCache>
                <c:formatCode>General</c:formatCode>
                <c:ptCount val="2"/>
                <c:pt idx="0">
                  <c:v>2012</c:v>
                </c:pt>
                <c:pt idx="1">
                  <c:v>2016</c:v>
                </c:pt>
              </c:numCache>
            </c:numRef>
          </c:cat>
          <c:val>
            <c:numRef>
              <c:f>'Tablero Comparativo'!$J$10:$J$11</c:f>
              <c:numCache>
                <c:formatCode>_-* #,##0.0_-;\-* #,##0.0_-;_-* "-"??_-;_-@_-</c:formatCode>
                <c:ptCount val="2"/>
                <c:pt idx="0">
                  <c:v>120.828307</c:v>
                </c:pt>
                <c:pt idx="1">
                  <c:v>127.540423</c:v>
                </c:pt>
              </c:numCache>
            </c:numRef>
          </c:val>
        </c:ser>
        <c:ser>
          <c:idx val="2"/>
          <c:order val="2"/>
          <c:tx>
            <c:strRef>
              <c:f>'Tablero Comparativo'!$K$9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Comparativo'!$H$10:$H$11</c:f>
              <c:numCache>
                <c:formatCode>General</c:formatCode>
                <c:ptCount val="2"/>
                <c:pt idx="0">
                  <c:v>2012</c:v>
                </c:pt>
                <c:pt idx="1">
                  <c:v>2016</c:v>
                </c:pt>
              </c:numCache>
            </c:numRef>
          </c:cat>
          <c:val>
            <c:numRef>
              <c:f>'Tablero Comparativo'!$K$10:$K$11</c:f>
              <c:numCache>
                <c:formatCode>_-* #,##0.0_-;\-* #,##0.0_-;_-* "-"??_-;_-@_-</c:formatCode>
                <c:ptCount val="2"/>
                <c:pt idx="0">
                  <c:v>7.6816089999999999</c:v>
                </c:pt>
                <c:pt idx="1">
                  <c:v>7.84483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134892928"/>
        <c:axId val="134915200"/>
      </c:barChart>
      <c:catAx>
        <c:axId val="1348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915200"/>
        <c:crosses val="autoZero"/>
        <c:auto val="1"/>
        <c:lblAlgn val="ctr"/>
        <c:lblOffset val="100"/>
        <c:noMultiLvlLbl val="0"/>
      </c:catAx>
      <c:valAx>
        <c:axId val="134915200"/>
        <c:scaling>
          <c:orientation val="minMax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crossAx val="1348929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'Tablero Comparativo'!$O$125</c:f>
          <c:strCache>
            <c:ptCount val="1"/>
            <c:pt idx="0">
              <c:v>Principales países a los que importa Alemania 2016</c:v>
            </c:pt>
          </c:strCache>
        </c:strRef>
      </c:tx>
      <c:overlay val="0"/>
      <c:txPr>
        <a:bodyPr/>
        <a:lstStyle/>
        <a:p>
          <a:pPr>
            <a:defRPr sz="8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Comparativo'!$O$118</c:f>
              <c:strCache>
                <c:ptCount val="1"/>
                <c:pt idx="0">
                  <c:v>Alemania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Comparativo'!$N$119:$N$122</c:f>
              <c:strCache>
                <c:ptCount val="4"/>
                <c:pt idx="0">
                  <c:v>China</c:v>
                </c:pt>
                <c:pt idx="1">
                  <c:v>Países Bajos</c:v>
                </c:pt>
                <c:pt idx="2">
                  <c:v>Francia</c:v>
                </c:pt>
                <c:pt idx="3">
                  <c:v>Otros</c:v>
                </c:pt>
              </c:strCache>
            </c:strRef>
          </c:cat>
          <c:val>
            <c:numRef>
              <c:f>'Tablero Comparativo'!$O$119:$O$122</c:f>
              <c:numCache>
                <c:formatCode>0.0%</c:formatCode>
                <c:ptCount val="4"/>
                <c:pt idx="0">
                  <c:v>9.9000000000000005E-2</c:v>
                </c:pt>
                <c:pt idx="1">
                  <c:v>8.2000000000000003E-2</c:v>
                </c:pt>
                <c:pt idx="2">
                  <c:v>6.9000000000000006E-2</c:v>
                </c:pt>
                <c:pt idx="3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'Tablero Comparativo'!$Q$125</c:f>
          <c:strCache>
            <c:ptCount val="1"/>
            <c:pt idx="0">
              <c:v>Principales países a los que importa México 2016</c:v>
            </c:pt>
          </c:strCache>
        </c:strRef>
      </c:tx>
      <c:overlay val="0"/>
      <c:txPr>
        <a:bodyPr/>
        <a:lstStyle/>
        <a:p>
          <a:pPr>
            <a:defRPr sz="8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Comparativo'!$Q$118</c:f>
              <c:strCache>
                <c:ptCount val="1"/>
                <c:pt idx="0">
                  <c:v>México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Comparativo'!$P$119:$P$122</c:f>
              <c:strCache>
                <c:ptCount val="4"/>
                <c:pt idx="0">
                  <c:v>Estados Unidos</c:v>
                </c:pt>
                <c:pt idx="1">
                  <c:v>China</c:v>
                </c:pt>
                <c:pt idx="2">
                  <c:v>Japón</c:v>
                </c:pt>
                <c:pt idx="3">
                  <c:v>Otros</c:v>
                </c:pt>
              </c:strCache>
            </c:strRef>
          </c:cat>
          <c:val>
            <c:numRef>
              <c:f>'Tablero Comparativo'!$Q$119:$Q$122</c:f>
              <c:numCache>
                <c:formatCode>0.0%</c:formatCode>
                <c:ptCount val="4"/>
                <c:pt idx="0">
                  <c:v>0.46500000000000002</c:v>
                </c:pt>
                <c:pt idx="1">
                  <c:v>0.18</c:v>
                </c:pt>
                <c:pt idx="2">
                  <c:v>4.5999999999999999E-2</c:v>
                </c:pt>
                <c:pt idx="3">
                  <c:v>0.30899999999999994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'Tablero Comparativo'!$I$141</c:f>
          <c:strCache>
            <c:ptCount val="1"/>
            <c:pt idx="0">
              <c:v>Comercio Exterior Jalisco - Alemania</c:v>
            </c:pt>
          </c:strCache>
        </c:strRef>
      </c:tx>
      <c:overlay val="0"/>
      <c:txPr>
        <a:bodyPr/>
        <a:lstStyle/>
        <a:p>
          <a:pPr>
            <a:defRPr sz="800"/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Comparativo'!$C$141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Comparativo'!$B$119:$B$123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Comparativo'!$C$142:$C$146</c:f>
              <c:numCache>
                <c:formatCode>_("$"* #,##0.00_);_("$"* \(#,##0.00\);_("$"* "-"??_);_(@_)</c:formatCode>
                <c:ptCount val="5"/>
                <c:pt idx="0">
                  <c:v>632.46103100000005</c:v>
                </c:pt>
                <c:pt idx="1">
                  <c:v>649.05561599999999</c:v>
                </c:pt>
                <c:pt idx="2">
                  <c:v>899.70460500000002</c:v>
                </c:pt>
                <c:pt idx="3">
                  <c:v>774.84504000000004</c:v>
                </c:pt>
                <c:pt idx="4">
                  <c:v>687.82707400000004</c:v>
                </c:pt>
              </c:numCache>
            </c:numRef>
          </c:val>
        </c:ser>
        <c:ser>
          <c:idx val="1"/>
          <c:order val="1"/>
          <c:tx>
            <c:strRef>
              <c:f>'Tablero Comparativo'!$D$141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Comparativo'!$B$119:$B$123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Comparativo'!$D$142:$D$146</c:f>
              <c:numCache>
                <c:formatCode>_-"$"* #,##0.0_-;\-"$"* #,##0.0_-;_-"$"* "-"??_-;_-@_-</c:formatCode>
                <c:ptCount val="5"/>
                <c:pt idx="0">
                  <c:v>1322.1413090000001</c:v>
                </c:pt>
                <c:pt idx="1">
                  <c:v>1458.9687960000001</c:v>
                </c:pt>
                <c:pt idx="2">
                  <c:v>1748.6272300000001</c:v>
                </c:pt>
                <c:pt idx="3">
                  <c:v>1456.5510429999999</c:v>
                </c:pt>
                <c:pt idx="4">
                  <c:v>1367.511062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67648"/>
        <c:axId val="147069184"/>
      </c:barChart>
      <c:catAx>
        <c:axId val="1470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069184"/>
        <c:crosses val="autoZero"/>
        <c:auto val="1"/>
        <c:lblAlgn val="ctr"/>
        <c:lblOffset val="100"/>
        <c:noMultiLvlLbl val="0"/>
      </c:catAx>
      <c:valAx>
        <c:axId val="147069184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47067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PIB per cápita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Comparativo'!$O$9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Comparativo'!$O$10</c:f>
              <c:numCache>
                <c:formatCode>_-* #,##0.0_-;\-* #,##0.0_-;_-* "-"??_-;_-@_-</c:formatCode>
                <c:ptCount val="1"/>
                <c:pt idx="0">
                  <c:v>45923.007569615198</c:v>
                </c:pt>
              </c:numCache>
            </c:numRef>
          </c:val>
        </c:ser>
        <c:ser>
          <c:idx val="1"/>
          <c:order val="1"/>
          <c:tx>
            <c:strRef>
              <c:f>'Tablero Comparativo'!$P$9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Comparativo'!$P$10</c:f>
              <c:numCache>
                <c:formatCode>_-* #,##0.0_-;\-* #,##0.0_-;_-* "-"??_-;_-@_-</c:formatCode>
                <c:ptCount val="1"/>
                <c:pt idx="0">
                  <c:v>9871.670108626</c:v>
                </c:pt>
              </c:numCache>
            </c:numRef>
          </c:val>
        </c:ser>
        <c:ser>
          <c:idx val="2"/>
          <c:order val="2"/>
          <c:tx>
            <c:strRef>
              <c:f>'Tablero Comparativo'!$Q$9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Comparativo'!$N$10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'Tablero Comparativo'!$Q$10</c:f>
              <c:numCache>
                <c:formatCode>_-* #,##0_-;\-* #,##0_-;_-* "-"??_-;_-@_-</c:formatCode>
                <c:ptCount val="1"/>
                <c:pt idx="0">
                  <c:v>8942.7751195381952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135270784"/>
        <c:axId val="135272320"/>
      </c:barChart>
      <c:catAx>
        <c:axId val="1352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272320"/>
        <c:crosses val="autoZero"/>
        <c:auto val="1"/>
        <c:lblAlgn val="ctr"/>
        <c:lblOffset val="100"/>
        <c:noMultiLvlLbl val="0"/>
      </c:catAx>
      <c:valAx>
        <c:axId val="135272320"/>
        <c:scaling>
          <c:orientation val="minMax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crossAx val="1352707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Crecimiento promedio anual del PIB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'Tablero Comparativo'!$C$31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Comparativo'!$B$32:$B$36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Comparativo'!$C$32:$C$36</c:f>
              <c:numCache>
                <c:formatCode>_-* #,##0.0_-;\-* #,##0.0_-;_-* "-"??_-;_-@_-</c:formatCode>
                <c:ptCount val="5"/>
                <c:pt idx="0">
                  <c:v>0.49199282913805598</c:v>
                </c:pt>
                <c:pt idx="1">
                  <c:v>0.48958448249463499</c:v>
                </c:pt>
                <c:pt idx="2">
                  <c:v>1.92969040980758</c:v>
                </c:pt>
                <c:pt idx="3">
                  <c:v>1.7432053936599301</c:v>
                </c:pt>
                <c:pt idx="4">
                  <c:v>1.9436254278131699</c:v>
                </c:pt>
              </c:numCache>
            </c:numRef>
          </c:val>
        </c:ser>
        <c:ser>
          <c:idx val="1"/>
          <c:order val="1"/>
          <c:tx>
            <c:strRef>
              <c:f>'Tablero Comparativo'!$D$31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Comparativo'!$B$32:$B$36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Comparativo'!$D$32:$D$36</c:f>
              <c:numCache>
                <c:formatCode>_-* #,##0.0_-;\-* #,##0.0_-;_-* "-"??_-;_-@_-</c:formatCode>
                <c:ptCount val="5"/>
                <c:pt idx="0">
                  <c:v>3.64232267941347</c:v>
                </c:pt>
                <c:pt idx="1">
                  <c:v>1.3540919615167899</c:v>
                </c:pt>
                <c:pt idx="2">
                  <c:v>2.8452837445479999</c:v>
                </c:pt>
                <c:pt idx="3">
                  <c:v>3.2704721294838399</c:v>
                </c:pt>
                <c:pt idx="4">
                  <c:v>2.9133282765102599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135319552"/>
        <c:axId val="135321088"/>
      </c:barChart>
      <c:catAx>
        <c:axId val="1353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5321088"/>
        <c:crosses val="autoZero"/>
        <c:auto val="1"/>
        <c:lblAlgn val="ctr"/>
        <c:lblOffset val="100"/>
        <c:noMultiLvlLbl val="0"/>
      </c:catAx>
      <c:valAx>
        <c:axId val="135321088"/>
        <c:scaling>
          <c:orientation val="minMax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crossAx val="13531955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9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Comparativo'!$I$31</c:f>
              <c:strCache>
                <c:ptCount val="1"/>
                <c:pt idx="0">
                  <c:v>Alemania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Comparativo'!$H$32:$H$34</c:f>
              <c:strCache>
                <c:ptCount val="3"/>
                <c:pt idx="0">
                  <c:v>Agricultura</c:v>
                </c:pt>
                <c:pt idx="1">
                  <c:v>Industria</c:v>
                </c:pt>
                <c:pt idx="2">
                  <c:v>Servicios</c:v>
                </c:pt>
              </c:strCache>
            </c:strRef>
          </c:cat>
          <c:val>
            <c:numRef>
              <c:f>'Tablero Comparativo'!$I$32:$I$34</c:f>
              <c:numCache>
                <c:formatCode>_-* #,##0.0_-;\-* #,##0.0_-;_-* "-"??_-;_-@_-</c:formatCode>
                <c:ptCount val="3"/>
                <c:pt idx="0">
                  <c:v>0.55317186431513499</c:v>
                </c:pt>
                <c:pt idx="1">
                  <c:v>27.465943607767102</c:v>
                </c:pt>
                <c:pt idx="2">
                  <c:v>62.053943162481502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900"/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'Tablero Comparativo'!$J$31</c:f>
              <c:strCache>
                <c:ptCount val="1"/>
                <c:pt idx="0">
                  <c:v>México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tx1">
                  <a:lumMod val="85000"/>
                  <a:lumOff val="15000"/>
                </a:schemeClr>
              </a:solidFill>
            </c:spPr>
          </c:dPt>
          <c:dPt>
            <c:idx val="1"/>
            <c:bubble3D val="0"/>
            <c:explosion val="6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bubble3D val="0"/>
            <c:explosion val="10"/>
            <c:spPr>
              <a:solidFill>
                <a:srgbClr val="C00000"/>
              </a:solidFill>
            </c:spPr>
          </c:dPt>
          <c:dLbls>
            <c:txPr>
              <a:bodyPr/>
              <a:lstStyle/>
              <a:p>
                <a:pPr>
                  <a:defRPr sz="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'Tablero Comparativo'!$H$32:$H$34</c:f>
              <c:strCache>
                <c:ptCount val="3"/>
                <c:pt idx="0">
                  <c:v>Agricultura</c:v>
                </c:pt>
                <c:pt idx="1">
                  <c:v>Industria</c:v>
                </c:pt>
                <c:pt idx="2">
                  <c:v>Servicios</c:v>
                </c:pt>
              </c:strCache>
            </c:strRef>
          </c:cat>
          <c:val>
            <c:numRef>
              <c:f>'Tablero Comparativo'!$J$32:$J$34</c:f>
              <c:numCache>
                <c:formatCode>_-* #,##0.0_-;\-* #,##0.0_-;_-* "-"??_-;_-@_-</c:formatCode>
                <c:ptCount val="3"/>
                <c:pt idx="0">
                  <c:v>3.3531764273447502</c:v>
                </c:pt>
                <c:pt idx="1">
                  <c:v>29.332440297052798</c:v>
                </c:pt>
                <c:pt idx="2">
                  <c:v>61.053720503011199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 sz="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Ínflación anual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Comparativo'!$O$31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Comparativo'!$O$32:$O$36</c:f>
              <c:numCache>
                <c:formatCode>_-* #,##0.0_-;\-* #,##0.0_-;_-* "-"??_-;_-@_-</c:formatCode>
                <c:ptCount val="5"/>
                <c:pt idx="0">
                  <c:v>2.0084911820000002</c:v>
                </c:pt>
                <c:pt idx="1">
                  <c:v>1.504722267</c:v>
                </c:pt>
                <c:pt idx="2">
                  <c:v>0.90679703499999997</c:v>
                </c:pt>
                <c:pt idx="3">
                  <c:v>0.234429945</c:v>
                </c:pt>
                <c:pt idx="4">
                  <c:v>0.48335542199999998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Comparativo'!$P$31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Comparativo'!$P$32:$P$36</c:f>
              <c:numCache>
                <c:formatCode>_-* #,##0.0_-;\-* #,##0.0_-;_-* "-"??_-;_-@_-</c:formatCode>
                <c:ptCount val="5"/>
                <c:pt idx="0">
                  <c:v>4.1115085459999996</c:v>
                </c:pt>
                <c:pt idx="1">
                  <c:v>3.806389823</c:v>
                </c:pt>
                <c:pt idx="2">
                  <c:v>4.0186172019999997</c:v>
                </c:pt>
                <c:pt idx="3">
                  <c:v>2.7206412630000001</c:v>
                </c:pt>
                <c:pt idx="4">
                  <c:v>2.821707752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9136"/>
        <c:axId val="136553216"/>
      </c:lineChart>
      <c:catAx>
        <c:axId val="1365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553216"/>
        <c:crosses val="autoZero"/>
        <c:auto val="1"/>
        <c:lblAlgn val="ctr"/>
        <c:lblOffset val="100"/>
        <c:noMultiLvlLbl val="0"/>
      </c:catAx>
      <c:valAx>
        <c:axId val="136553216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653913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Tasa de desempleo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Comparativo'!$C$51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Comparativo'!$C$52:$C$56</c:f>
              <c:numCache>
                <c:formatCode>_-* #,##0.0_-;\-* #,##0.0_-;_-* "-"??_-;_-@_-</c:formatCode>
                <c:ptCount val="5"/>
                <c:pt idx="0">
                  <c:v>5.3800001144409197</c:v>
                </c:pt>
                <c:pt idx="1">
                  <c:v>5.2300000190734899</c:v>
                </c:pt>
                <c:pt idx="2">
                  <c:v>4.9800000190734899</c:v>
                </c:pt>
                <c:pt idx="3">
                  <c:v>4.6199998855590803</c:v>
                </c:pt>
                <c:pt idx="4">
                  <c:v>4.1199998855590803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Comparativo'!$D$51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Comparativo'!$D$52:$D$56</c:f>
              <c:numCache>
                <c:formatCode>_-* #,##0.0_-;\-* #,##0.0_-;_-* "-"??_-;_-@_-</c:formatCode>
                <c:ptCount val="5"/>
                <c:pt idx="0">
                  <c:v>4.9200000762939498</c:v>
                </c:pt>
                <c:pt idx="1">
                  <c:v>4.9400000572204599</c:v>
                </c:pt>
                <c:pt idx="2">
                  <c:v>4.8299999237060502</c:v>
                </c:pt>
                <c:pt idx="3">
                  <c:v>4.3400001525878897</c:v>
                </c:pt>
                <c:pt idx="4">
                  <c:v>3.8800001144409202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75232"/>
        <c:axId val="137969664"/>
      </c:lineChart>
      <c:catAx>
        <c:axId val="1365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7969664"/>
        <c:crosses val="autoZero"/>
        <c:auto val="1"/>
        <c:lblAlgn val="ctr"/>
        <c:lblOffset val="100"/>
        <c:noMultiLvlLbl val="0"/>
      </c:catAx>
      <c:valAx>
        <c:axId val="137969664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6575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s-MX" sz="800"/>
              <a:t>IED en México  por país de origen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'Tablero Comparativo'!$I$51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Comparativo'!$I$52:$I$56</c:f>
              <c:numCache>
                <c:formatCode>_-* #,##0.0_-;\-* #,##0.0_-;_-* "-"??_-;_-@_-</c:formatCode>
                <c:ptCount val="5"/>
                <c:pt idx="0">
                  <c:v>1031.5168778299999</c:v>
                </c:pt>
                <c:pt idx="1">
                  <c:v>1943.3463317999965</c:v>
                </c:pt>
                <c:pt idx="2">
                  <c:v>2001.9350986099964</c:v>
                </c:pt>
                <c:pt idx="3">
                  <c:v>1269.0839422799982</c:v>
                </c:pt>
                <c:pt idx="4">
                  <c:v>2503.3150944799963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'Tablero Comparativo'!$J$51</c:f>
              <c:strCache>
                <c:ptCount val="1"/>
                <c:pt idx="0">
                  <c:v>México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 sz="7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'Tablero Comparativo'!$N$32:$N$36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'Tablero Comparativo'!$J$52:$J$56</c:f>
              <c:numCache>
                <c:formatCode>_-* #,##0.0_-;\-* #,##0.0_-;_-*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9872"/>
        <c:axId val="138001408"/>
      </c:lineChart>
      <c:catAx>
        <c:axId val="1379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38001408"/>
        <c:crosses val="autoZero"/>
        <c:auto val="1"/>
        <c:lblAlgn val="ctr"/>
        <c:lblOffset val="100"/>
        <c:noMultiLvlLbl val="0"/>
      </c:catAx>
      <c:valAx>
        <c:axId val="138001408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out"/>
        <c:minorTickMark val="none"/>
        <c:tickLblPos val="nextTo"/>
        <c:crossAx val="137999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71601</xdr:colOff>
      <xdr:row>1</xdr:row>
      <xdr:rowOff>99107</xdr:rowOff>
    </xdr:from>
    <xdr:to>
      <xdr:col>3</xdr:col>
      <xdr:colOff>523875</xdr:colOff>
      <xdr:row>7</xdr:row>
      <xdr:rowOff>43697</xdr:rowOff>
    </xdr:to>
    <xdr:pic>
      <xdr:nvPicPr>
        <xdr:cNvPr id="2" name="pasted-image.pdf"/>
        <xdr:cNvPicPr/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52651" y="289607"/>
          <a:ext cx="1976274" cy="112569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152699</xdr:colOff>
      <xdr:row>0</xdr:row>
      <xdr:rowOff>115942</xdr:rowOff>
    </xdr:from>
    <xdr:to>
      <xdr:col>2</xdr:col>
      <xdr:colOff>335281</xdr:colOff>
      <xdr:row>4</xdr:row>
      <xdr:rowOff>18618</xdr:rowOff>
    </xdr:to>
    <xdr:pic>
      <xdr:nvPicPr>
        <xdr:cNvPr id="2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139" y="115942"/>
          <a:ext cx="1310342" cy="664676"/>
        </a:xfrm>
        <a:prstGeom prst="rect">
          <a:avLst/>
        </a:prstGeom>
      </xdr:spPr>
    </xdr:pic>
    <xdr:clientData/>
  </xdr:twoCellAnchor>
  <xdr:twoCellAnchor editAs="oneCell">
    <xdr:from>
      <xdr:col>1</xdr:col>
      <xdr:colOff>8999</xdr:colOff>
      <xdr:row>12</xdr:row>
      <xdr:rowOff>152400</xdr:rowOff>
    </xdr:from>
    <xdr:to>
      <xdr:col>5</xdr:col>
      <xdr:colOff>384528</xdr:colOff>
      <xdr:row>24</xdr:row>
      <xdr:rowOff>44225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100852</xdr:colOff>
      <xdr:row>13</xdr:row>
      <xdr:rowOff>0</xdr:rowOff>
    </xdr:from>
    <xdr:to>
      <xdr:col>11</xdr:col>
      <xdr:colOff>375528</xdr:colOff>
      <xdr:row>24</xdr:row>
      <xdr:rowOff>56925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0</xdr:colOff>
      <xdr:row>13</xdr:row>
      <xdr:rowOff>1034</xdr:rowOff>
    </xdr:from>
    <xdr:to>
      <xdr:col>17</xdr:col>
      <xdr:colOff>218648</xdr:colOff>
      <xdr:row>24</xdr:row>
      <xdr:rowOff>52917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11765</xdr:colOff>
      <xdr:row>37</xdr:row>
      <xdr:rowOff>9525</xdr:rowOff>
    </xdr:from>
    <xdr:to>
      <xdr:col>5</xdr:col>
      <xdr:colOff>385053</xdr:colOff>
      <xdr:row>47</xdr:row>
      <xdr:rowOff>10358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</xdr:colOff>
      <xdr:row>36</xdr:row>
      <xdr:rowOff>171451</xdr:rowOff>
    </xdr:from>
    <xdr:to>
      <xdr:col>9</xdr:col>
      <xdr:colOff>189383</xdr:colOff>
      <xdr:row>46</xdr:row>
      <xdr:rowOff>38101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36</xdr:row>
      <xdr:rowOff>152401</xdr:rowOff>
    </xdr:from>
    <xdr:to>
      <xdr:col>11</xdr:col>
      <xdr:colOff>475132</xdr:colOff>
      <xdr:row>46</xdr:row>
      <xdr:rowOff>19051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66675</xdr:colOff>
      <xdr:row>37</xdr:row>
      <xdr:rowOff>9525</xdr:rowOff>
    </xdr:from>
    <xdr:to>
      <xdr:col>17</xdr:col>
      <xdr:colOff>190073</xdr:colOff>
      <xdr:row>46</xdr:row>
      <xdr:rowOff>179069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40340</xdr:colOff>
      <xdr:row>59</xdr:row>
      <xdr:rowOff>124050</xdr:rowOff>
    </xdr:from>
    <xdr:to>
      <xdr:col>5</xdr:col>
      <xdr:colOff>337428</xdr:colOff>
      <xdr:row>69</xdr:row>
      <xdr:rowOff>114300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62752</xdr:colOff>
      <xdr:row>59</xdr:row>
      <xdr:rowOff>95475</xdr:rowOff>
    </xdr:from>
    <xdr:to>
      <xdr:col>11</xdr:col>
      <xdr:colOff>346953</xdr:colOff>
      <xdr:row>69</xdr:row>
      <xdr:rowOff>85725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76200</xdr:colOff>
      <xdr:row>59</xdr:row>
      <xdr:rowOff>85950</xdr:rowOff>
    </xdr:from>
    <xdr:to>
      <xdr:col>17</xdr:col>
      <xdr:colOff>199598</xdr:colOff>
      <xdr:row>69</xdr:row>
      <xdr:rowOff>76200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78440</xdr:colOff>
      <xdr:row>79</xdr:row>
      <xdr:rowOff>142875</xdr:rowOff>
    </xdr:from>
    <xdr:to>
      <xdr:col>5</xdr:col>
      <xdr:colOff>375528</xdr:colOff>
      <xdr:row>89</xdr:row>
      <xdr:rowOff>133125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79</xdr:row>
      <xdr:rowOff>142875</xdr:rowOff>
    </xdr:from>
    <xdr:to>
      <xdr:col>17</xdr:col>
      <xdr:colOff>218648</xdr:colOff>
      <xdr:row>89</xdr:row>
      <xdr:rowOff>133125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100852</xdr:colOff>
      <xdr:row>79</xdr:row>
      <xdr:rowOff>152400</xdr:rowOff>
    </xdr:from>
    <xdr:to>
      <xdr:col>11</xdr:col>
      <xdr:colOff>375528</xdr:colOff>
      <xdr:row>89</xdr:row>
      <xdr:rowOff>142650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85724</xdr:colOff>
      <xdr:row>102</xdr:row>
      <xdr:rowOff>114300</xdr:rowOff>
    </xdr:from>
    <xdr:to>
      <xdr:col>11</xdr:col>
      <xdr:colOff>366003</xdr:colOff>
      <xdr:row>112</xdr:row>
      <xdr:rowOff>104550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57149</xdr:colOff>
      <xdr:row>102</xdr:row>
      <xdr:rowOff>152400</xdr:rowOff>
    </xdr:from>
    <xdr:to>
      <xdr:col>5</xdr:col>
      <xdr:colOff>356478</xdr:colOff>
      <xdr:row>112</xdr:row>
      <xdr:rowOff>142650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9525</xdr:colOff>
      <xdr:row>102</xdr:row>
      <xdr:rowOff>133350</xdr:rowOff>
    </xdr:from>
    <xdr:to>
      <xdr:col>17</xdr:col>
      <xdr:colOff>228173</xdr:colOff>
      <xdr:row>112</xdr:row>
      <xdr:rowOff>123600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78440</xdr:colOff>
      <xdr:row>124</xdr:row>
      <xdr:rowOff>66675</xdr:rowOff>
    </xdr:from>
    <xdr:to>
      <xdr:col>5</xdr:col>
      <xdr:colOff>375528</xdr:colOff>
      <xdr:row>134</xdr:row>
      <xdr:rowOff>56925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123</xdr:row>
      <xdr:rowOff>170617</xdr:rowOff>
    </xdr:from>
    <xdr:to>
      <xdr:col>9</xdr:col>
      <xdr:colOff>170333</xdr:colOff>
      <xdr:row>133</xdr:row>
      <xdr:rowOff>171450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352425</xdr:colOff>
      <xdr:row>124</xdr:row>
      <xdr:rowOff>9525</xdr:rowOff>
    </xdr:from>
    <xdr:to>
      <xdr:col>11</xdr:col>
      <xdr:colOff>522758</xdr:colOff>
      <xdr:row>134</xdr:row>
      <xdr:rowOff>10358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57150</xdr:colOff>
      <xdr:row>124</xdr:row>
      <xdr:rowOff>0</xdr:rowOff>
    </xdr:from>
    <xdr:to>
      <xdr:col>15</xdr:col>
      <xdr:colOff>122708</xdr:colOff>
      <xdr:row>134</xdr:row>
      <xdr:rowOff>833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15</xdr:col>
      <xdr:colOff>304800</xdr:colOff>
      <xdr:row>124</xdr:row>
      <xdr:rowOff>19883</xdr:rowOff>
    </xdr:from>
    <xdr:to>
      <xdr:col>17</xdr:col>
      <xdr:colOff>437033</xdr:colOff>
      <xdr:row>134</xdr:row>
      <xdr:rowOff>20716</xdr:rowOff>
    </xdr:to>
    <xdr:graphicFrame macro="">
      <xdr:nvGraphicFramePr>
        <xdr:cNvPr id="28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219074</xdr:colOff>
      <xdr:row>140</xdr:row>
      <xdr:rowOff>0</xdr:rowOff>
    </xdr:from>
    <xdr:to>
      <xdr:col>11</xdr:col>
      <xdr:colOff>594603</xdr:colOff>
      <xdr:row>149</xdr:row>
      <xdr:rowOff>171225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152699</xdr:colOff>
      <xdr:row>0</xdr:row>
      <xdr:rowOff>115942</xdr:rowOff>
    </xdr:from>
    <xdr:to>
      <xdr:col>2</xdr:col>
      <xdr:colOff>335281</xdr:colOff>
      <xdr:row>4</xdr:row>
      <xdr:rowOff>66243</xdr:rowOff>
    </xdr:to>
    <xdr:pic>
      <xdr:nvPicPr>
        <xdr:cNvPr id="2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899" y="115942"/>
          <a:ext cx="1173182" cy="693251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942976</xdr:colOff>
      <xdr:row>8</xdr:row>
      <xdr:rowOff>60691</xdr:rowOff>
    </xdr:from>
    <xdr:to>
      <xdr:col>14</xdr:col>
      <xdr:colOff>470585</xdr:colOff>
      <xdr:row>31</xdr:row>
      <xdr:rowOff>65501</xdr:rowOff>
    </xdr:to>
    <xdr:pic>
      <xdr:nvPicPr>
        <xdr:cNvPr id="47" name="46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4769"/>
        <a:stretch/>
      </xdr:blipFill>
      <xdr:spPr>
        <a:xfrm>
          <a:off x="1019176" y="1784716"/>
          <a:ext cx="10700434" cy="4167235"/>
        </a:xfrm>
        <a:prstGeom prst="rect">
          <a:avLst/>
        </a:prstGeom>
      </xdr:spPr>
    </xdr:pic>
    <xdr:clientData/>
  </xdr:twoCellAnchor>
  <xdr:twoCellAnchor editAs="oneCell">
    <xdr:from>
      <xdr:col>2</xdr:col>
      <xdr:colOff>566058</xdr:colOff>
      <xdr:row>41</xdr:row>
      <xdr:rowOff>161017</xdr:rowOff>
    </xdr:from>
    <xdr:to>
      <xdr:col>6</xdr:col>
      <xdr:colOff>92710</xdr:colOff>
      <xdr:row>49</xdr:row>
      <xdr:rowOff>161925</xdr:rowOff>
    </xdr:to>
    <xdr:pic>
      <xdr:nvPicPr>
        <xdr:cNvPr id="48" name="47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5733" y="7923892"/>
          <a:ext cx="2746102" cy="1448708"/>
        </a:xfrm>
        <a:prstGeom prst="rect">
          <a:avLst/>
        </a:prstGeom>
      </xdr:spPr>
    </xdr:pic>
    <xdr:clientData/>
  </xdr:twoCellAnchor>
  <xdr:twoCellAnchor>
    <xdr:from>
      <xdr:col>14</xdr:col>
      <xdr:colOff>622852</xdr:colOff>
      <xdr:row>8</xdr:row>
      <xdr:rowOff>110041</xdr:rowOff>
    </xdr:from>
    <xdr:to>
      <xdr:col>15</xdr:col>
      <xdr:colOff>329942</xdr:colOff>
      <xdr:row>12</xdr:row>
      <xdr:rowOff>53341</xdr:rowOff>
    </xdr:to>
    <xdr:sp macro="" textlink="">
      <xdr:nvSpPr>
        <xdr:cNvPr id="49" name="48 Cerrar llave"/>
        <xdr:cNvSpPr/>
      </xdr:nvSpPr>
      <xdr:spPr>
        <a:xfrm>
          <a:off x="10519327" y="1824541"/>
          <a:ext cx="430990" cy="6672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15</xdr:col>
      <xdr:colOff>373348</xdr:colOff>
      <xdr:row>9</xdr:row>
      <xdr:rowOff>39625</xdr:rowOff>
    </xdr:from>
    <xdr:ext cx="1259868" cy="430887"/>
    <xdr:sp macro="" textlink="">
      <xdr:nvSpPr>
        <xdr:cNvPr id="50" name="49 CuadroTexto"/>
        <xdr:cNvSpPr txBox="1"/>
      </xdr:nvSpPr>
      <xdr:spPr>
        <a:xfrm>
          <a:off x="10993723" y="1935100"/>
          <a:ext cx="1259868" cy="430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100"/>
            <a:t>Menú de selección</a:t>
          </a:r>
        </a:p>
        <a:p>
          <a:r>
            <a:rPr lang="es-MX" sz="1100"/>
            <a:t>(Inmóvil)</a:t>
          </a:r>
        </a:p>
      </xdr:txBody>
    </xdr:sp>
    <xdr:clientData/>
  </xdr:oneCellAnchor>
  <xdr:twoCellAnchor>
    <xdr:from>
      <xdr:col>14</xdr:col>
      <xdr:colOff>632876</xdr:colOff>
      <xdr:row>12</xdr:row>
      <xdr:rowOff>81163</xdr:rowOff>
    </xdr:from>
    <xdr:to>
      <xdr:col>15</xdr:col>
      <xdr:colOff>396118</xdr:colOff>
      <xdr:row>31</xdr:row>
      <xdr:rowOff>45720</xdr:rowOff>
    </xdr:to>
    <xdr:sp macro="" textlink="">
      <xdr:nvSpPr>
        <xdr:cNvPr id="51" name="50 Cerrar llave"/>
        <xdr:cNvSpPr/>
      </xdr:nvSpPr>
      <xdr:spPr>
        <a:xfrm>
          <a:off x="10529351" y="2519563"/>
          <a:ext cx="487142" cy="3403082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15</xdr:col>
      <xdr:colOff>463570</xdr:colOff>
      <xdr:row>20</xdr:row>
      <xdr:rowOff>113787</xdr:rowOff>
    </xdr:from>
    <xdr:ext cx="1462195" cy="436786"/>
    <xdr:sp macro="" textlink="">
      <xdr:nvSpPr>
        <xdr:cNvPr id="52" name="51 CuadroTexto"/>
        <xdr:cNvSpPr txBox="1"/>
      </xdr:nvSpPr>
      <xdr:spPr>
        <a:xfrm>
          <a:off x="11083945" y="3999987"/>
          <a:ext cx="146219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100"/>
            <a:t>Área de información</a:t>
          </a:r>
        </a:p>
        <a:p>
          <a:r>
            <a:rPr lang="es-MX" sz="1100"/>
            <a:t>(Desplaza hacia abajo)</a:t>
          </a:r>
        </a:p>
      </xdr:txBody>
    </xdr:sp>
    <xdr:clientData/>
  </xdr:oneCellAnchor>
  <xdr:twoCellAnchor editAs="oneCell">
    <xdr:from>
      <xdr:col>1</xdr:col>
      <xdr:colOff>0</xdr:colOff>
      <xdr:row>38</xdr:row>
      <xdr:rowOff>13607</xdr:rowOff>
    </xdr:from>
    <xdr:to>
      <xdr:col>14</xdr:col>
      <xdr:colOff>264160</xdr:colOff>
      <xdr:row>42</xdr:row>
      <xdr:rowOff>122465</xdr:rowOff>
    </xdr:to>
    <xdr:pic>
      <xdr:nvPicPr>
        <xdr:cNvPr id="53" name="52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7233557"/>
          <a:ext cx="9932035" cy="832758"/>
        </a:xfrm>
        <a:prstGeom prst="rect">
          <a:avLst/>
        </a:prstGeom>
      </xdr:spPr>
    </xdr:pic>
    <xdr:clientData/>
  </xdr:twoCellAnchor>
  <xdr:twoCellAnchor editAs="oneCell">
    <xdr:from>
      <xdr:col>1</xdr:col>
      <xdr:colOff>983374</xdr:colOff>
      <xdr:row>57</xdr:row>
      <xdr:rowOff>150199</xdr:rowOff>
    </xdr:from>
    <xdr:to>
      <xdr:col>4</xdr:col>
      <xdr:colOff>347870</xdr:colOff>
      <xdr:row>68</xdr:row>
      <xdr:rowOff>117859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7917" y="11033547"/>
          <a:ext cx="2346236" cy="1972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showGridLines="0" showRowColHeaders="0" tabSelected="1" zoomScale="130" zoomScaleNormal="130" zoomScalePageLayoutView="125" workbookViewId="0">
      <selection activeCell="B20" sqref="B20:D21"/>
    </sheetView>
  </sheetViews>
  <sheetFormatPr baseColWidth="10" defaultColWidth="0" defaultRowHeight="15" zeroHeight="1" x14ac:dyDescent="0.25"/>
  <cols>
    <col min="1" max="1" width="11.7109375" style="71" customWidth="1"/>
    <col min="2" max="11" width="11.42578125" style="72" customWidth="1"/>
    <col min="12" max="12" width="0.42578125" style="72" customWidth="1"/>
    <col min="13" max="13" width="2.140625" style="72" customWidth="1"/>
    <col min="14" max="18" width="11.42578125" style="72" customWidth="1"/>
    <col min="19" max="19" width="15.7109375" style="72" bestFit="1" customWidth="1"/>
    <col min="20" max="20" width="15.7109375" style="74" hidden="1" customWidth="1"/>
    <col min="21" max="21" width="15.85546875" style="74" hidden="1" customWidth="1"/>
    <col min="22" max="16384" width="11.42578125" style="74" hidden="1"/>
  </cols>
  <sheetData>
    <row r="1" spans="2:21" s="71" customFormat="1" ht="15" customHeight="1" x14ac:dyDescent="0.25"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4"/>
      <c r="U1" s="74"/>
    </row>
    <row r="2" spans="2:21" x14ac:dyDescent="0.25"/>
    <row r="3" spans="2:21" x14ac:dyDescent="0.25"/>
    <row r="4" spans="2:21" ht="18" x14ac:dyDescent="0.25">
      <c r="L4" s="142" t="s">
        <v>428</v>
      </c>
      <c r="M4" s="142"/>
      <c r="N4" s="142"/>
      <c r="O4" s="142"/>
      <c r="P4" s="142"/>
    </row>
    <row r="5" spans="2:21" x14ac:dyDescent="0.25">
      <c r="L5" s="77"/>
      <c r="M5" s="88" t="s">
        <v>411</v>
      </c>
      <c r="N5" s="80"/>
    </row>
    <row r="6" spans="2:21" x14ac:dyDescent="0.25">
      <c r="L6" s="77"/>
      <c r="M6" s="88" t="s">
        <v>412</v>
      </c>
      <c r="N6" s="80"/>
    </row>
    <row r="7" spans="2:21" x14ac:dyDescent="0.25">
      <c r="L7" s="77"/>
      <c r="M7" s="88" t="s">
        <v>413</v>
      </c>
      <c r="N7" s="80"/>
    </row>
    <row r="8" spans="2:21" x14ac:dyDescent="0.25">
      <c r="L8" s="77"/>
      <c r="M8" s="88" t="s">
        <v>414</v>
      </c>
      <c r="N8" s="80"/>
      <c r="S8" s="74"/>
    </row>
    <row r="9" spans="2:21" x14ac:dyDescent="0.25">
      <c r="L9" s="77"/>
      <c r="M9" s="88" t="s">
        <v>415</v>
      </c>
      <c r="N9" s="80"/>
      <c r="S9" s="74"/>
    </row>
    <row r="10" spans="2:21" x14ac:dyDescent="0.25">
      <c r="L10" s="79"/>
      <c r="M10" s="88" t="s">
        <v>416</v>
      </c>
      <c r="N10" s="80"/>
      <c r="S10" s="74"/>
    </row>
    <row r="11" spans="2:21" ht="14.1" customHeight="1" x14ac:dyDescent="0.25">
      <c r="G11" s="145"/>
      <c r="H11" s="145"/>
      <c r="I11" s="145"/>
      <c r="J11" s="145"/>
      <c r="L11" s="79"/>
      <c r="M11" s="88" t="s">
        <v>417</v>
      </c>
      <c r="N11" s="80"/>
      <c r="S11" s="74"/>
    </row>
    <row r="12" spans="2:21" ht="14.1" customHeight="1" x14ac:dyDescent="0.25">
      <c r="B12" s="139" t="s">
        <v>403</v>
      </c>
      <c r="C12" s="139"/>
      <c r="D12" s="139"/>
      <c r="E12" s="139"/>
      <c r="G12" s="145"/>
      <c r="H12" s="145"/>
      <c r="I12" s="145"/>
      <c r="J12" s="145"/>
      <c r="L12" s="79"/>
      <c r="M12" s="88" t="s">
        <v>418</v>
      </c>
      <c r="N12" s="80"/>
      <c r="S12" s="74"/>
    </row>
    <row r="13" spans="2:21" ht="14.1" customHeight="1" x14ac:dyDescent="0.25">
      <c r="B13" s="139"/>
      <c r="C13" s="139"/>
      <c r="D13" s="139"/>
      <c r="E13" s="139"/>
      <c r="G13" s="144"/>
      <c r="H13" s="144"/>
      <c r="I13" s="144"/>
      <c r="J13" s="144"/>
      <c r="L13" s="79"/>
      <c r="M13" s="88" t="s">
        <v>397</v>
      </c>
      <c r="S13" s="74"/>
    </row>
    <row r="14" spans="2:21" ht="14.1" customHeight="1" x14ac:dyDescent="0.25">
      <c r="B14" s="140" t="s">
        <v>386</v>
      </c>
      <c r="C14" s="140"/>
      <c r="D14" s="140"/>
      <c r="E14" s="140"/>
      <c r="G14" s="144"/>
      <c r="H14" s="144"/>
      <c r="I14" s="144"/>
      <c r="J14" s="144"/>
      <c r="L14" s="79"/>
      <c r="M14" s="88" t="s">
        <v>419</v>
      </c>
      <c r="N14" s="80"/>
      <c r="S14" s="74"/>
    </row>
    <row r="15" spans="2:21" ht="14.1" customHeight="1" x14ac:dyDescent="0.25">
      <c r="B15" s="140"/>
      <c r="C15" s="140"/>
      <c r="D15" s="140"/>
      <c r="E15" s="140"/>
      <c r="G15" s="143"/>
      <c r="H15" s="143"/>
      <c r="I15" s="143"/>
      <c r="J15" s="143"/>
      <c r="L15" s="79"/>
      <c r="M15" s="88" t="s">
        <v>420</v>
      </c>
      <c r="N15" s="80"/>
      <c r="S15" s="74"/>
    </row>
    <row r="16" spans="2:21" ht="14.1" customHeight="1" x14ac:dyDescent="0.25">
      <c r="B16" s="141" t="s">
        <v>387</v>
      </c>
      <c r="C16" s="141"/>
      <c r="D16" s="141"/>
      <c r="E16" s="141"/>
      <c r="G16" s="143"/>
      <c r="H16" s="143"/>
      <c r="I16" s="143"/>
      <c r="J16" s="143"/>
      <c r="L16" s="78"/>
      <c r="M16" s="88" t="s">
        <v>398</v>
      </c>
      <c r="O16" s="75"/>
      <c r="S16" s="74"/>
    </row>
    <row r="17" spans="1:21" x14ac:dyDescent="0.25">
      <c r="B17" s="141"/>
      <c r="C17" s="141"/>
      <c r="D17" s="141"/>
      <c r="E17" s="141"/>
      <c r="L17" s="78"/>
      <c r="M17" s="88" t="s">
        <v>422</v>
      </c>
      <c r="N17" s="80"/>
      <c r="O17" s="73"/>
      <c r="S17" s="74"/>
    </row>
    <row r="18" spans="1:21" x14ac:dyDescent="0.25">
      <c r="L18" s="78"/>
      <c r="M18" s="88" t="s">
        <v>399</v>
      </c>
      <c r="O18" s="73"/>
      <c r="S18" s="74"/>
    </row>
    <row r="19" spans="1:21" s="72" customFormat="1" ht="14.1" customHeight="1" x14ac:dyDescent="0.25">
      <c r="A19" s="71"/>
      <c r="L19" s="78"/>
      <c r="M19" s="88" t="s">
        <v>423</v>
      </c>
      <c r="N19" s="80"/>
      <c r="O19" s="73"/>
      <c r="S19" s="74"/>
      <c r="T19" s="74"/>
      <c r="U19" s="74"/>
    </row>
    <row r="20" spans="1:21" s="72" customFormat="1" ht="14.1" customHeight="1" x14ac:dyDescent="0.25">
      <c r="A20" s="71"/>
      <c r="B20" s="138" t="s">
        <v>430</v>
      </c>
      <c r="C20" s="138"/>
      <c r="D20" s="138"/>
      <c r="L20" s="78"/>
      <c r="M20" s="88" t="s">
        <v>424</v>
      </c>
      <c r="N20" s="80"/>
      <c r="P20" s="75"/>
      <c r="T20" s="74"/>
      <c r="U20" s="74"/>
    </row>
    <row r="21" spans="1:21" s="72" customFormat="1" x14ac:dyDescent="0.25">
      <c r="A21" s="71"/>
      <c r="B21" s="138"/>
      <c r="C21" s="138"/>
      <c r="D21" s="138"/>
      <c r="L21" s="78"/>
      <c r="M21" s="88" t="s">
        <v>425</v>
      </c>
      <c r="N21" s="80"/>
      <c r="P21" s="73"/>
      <c r="Q21" s="73"/>
      <c r="T21" s="74"/>
      <c r="U21" s="74"/>
    </row>
    <row r="22" spans="1:21" s="72" customFormat="1" x14ac:dyDescent="0.25">
      <c r="A22" s="71"/>
      <c r="L22" s="78"/>
      <c r="M22" s="88" t="s">
        <v>426</v>
      </c>
      <c r="N22" s="80"/>
      <c r="P22" s="73"/>
      <c r="Q22" s="73"/>
      <c r="T22" s="74"/>
      <c r="U22" s="74"/>
    </row>
    <row r="23" spans="1:21" s="72" customFormat="1" x14ac:dyDescent="0.25">
      <c r="A23" s="71"/>
      <c r="B23" s="138" t="s">
        <v>404</v>
      </c>
      <c r="C23" s="138"/>
      <c r="D23" s="138"/>
      <c r="L23" s="78"/>
      <c r="M23" s="88" t="s">
        <v>429</v>
      </c>
      <c r="N23" s="80"/>
      <c r="P23" s="73"/>
      <c r="Q23" s="73"/>
      <c r="T23" s="74"/>
      <c r="U23" s="74"/>
    </row>
    <row r="24" spans="1:21" s="72" customFormat="1" x14ac:dyDescent="0.25">
      <c r="A24" s="71"/>
      <c r="B24" s="138"/>
      <c r="C24" s="138"/>
      <c r="D24" s="138"/>
      <c r="G24" s="76"/>
      <c r="M24" s="74"/>
      <c r="P24" s="73"/>
      <c r="Q24" s="73"/>
      <c r="T24" s="74"/>
      <c r="U24" s="74"/>
    </row>
    <row r="25" spans="1:21" s="72" customFormat="1" x14ac:dyDescent="0.25">
      <c r="A25" s="71"/>
      <c r="K25" s="76"/>
      <c r="L25" s="76"/>
      <c r="M25" s="76"/>
      <c r="T25" s="74"/>
      <c r="U25" s="74"/>
    </row>
    <row r="26" spans="1:21" x14ac:dyDescent="0.25">
      <c r="C26" s="74"/>
      <c r="D26" s="74"/>
      <c r="E26" s="76"/>
      <c r="M26" s="74"/>
      <c r="N26" s="74"/>
      <c r="O26" s="76"/>
    </row>
    <row r="27" spans="1:21" s="72" customFormat="1" x14ac:dyDescent="0.25">
      <c r="A27" s="71"/>
      <c r="C27" s="74"/>
      <c r="D27" s="74"/>
      <c r="E27" s="76"/>
      <c r="L27" s="76"/>
      <c r="M27" s="74"/>
      <c r="N27" s="74"/>
      <c r="O27" s="74"/>
      <c r="T27" s="74"/>
      <c r="U27" s="74"/>
    </row>
    <row r="28" spans="1:21" s="72" customFormat="1" x14ac:dyDescent="0.25">
      <c r="A28" s="71"/>
      <c r="B28" s="18" t="s">
        <v>469</v>
      </c>
      <c r="C28" s="74"/>
      <c r="D28" s="74"/>
      <c r="E28" s="76"/>
      <c r="F28" s="76"/>
      <c r="L28" s="76"/>
      <c r="M28" s="74"/>
      <c r="N28" s="74"/>
      <c r="O28" s="74"/>
      <c r="R28" s="74"/>
      <c r="S28" s="74"/>
      <c r="T28" s="74"/>
      <c r="U28" s="74"/>
    </row>
    <row r="29" spans="1:21" s="72" customFormat="1" x14ac:dyDescent="0.25">
      <c r="A29" s="71"/>
      <c r="C29" s="74"/>
      <c r="D29" s="74"/>
      <c r="E29" s="74"/>
      <c r="F29" s="76"/>
      <c r="L29" s="76"/>
      <c r="M29" s="74"/>
      <c r="P29" s="76"/>
      <c r="Q29" s="76"/>
      <c r="R29" s="74"/>
      <c r="S29" s="74"/>
      <c r="T29" s="74"/>
      <c r="U29" s="74"/>
    </row>
    <row r="30" spans="1:21" s="72" customFormat="1" x14ac:dyDescent="0.25">
      <c r="A30" s="71"/>
      <c r="C30" s="74"/>
      <c r="D30" s="74"/>
      <c r="E30" s="74"/>
      <c r="F30" s="76"/>
      <c r="G30" s="76"/>
      <c r="H30" s="76"/>
      <c r="I30" s="76"/>
      <c r="J30" s="76"/>
      <c r="L30" s="74"/>
      <c r="M30" s="74"/>
      <c r="O30" s="74"/>
      <c r="P30" s="76"/>
      <c r="Q30" s="76"/>
      <c r="R30" s="74"/>
      <c r="S30" s="74"/>
      <c r="T30" s="74"/>
      <c r="U30" s="74"/>
    </row>
    <row r="31" spans="1:21" s="72" customFormat="1" hidden="1" x14ac:dyDescent="0.25">
      <c r="A31" s="71"/>
      <c r="C31" s="74"/>
      <c r="D31" s="74"/>
      <c r="E31" s="74"/>
      <c r="F31" s="74"/>
      <c r="G31" s="76"/>
      <c r="H31" s="76"/>
      <c r="I31" s="76"/>
      <c r="J31" s="76"/>
      <c r="K31" s="76"/>
      <c r="L31" s="74"/>
      <c r="M31" s="74"/>
      <c r="N31" s="74"/>
      <c r="O31" s="74"/>
      <c r="P31" s="74"/>
      <c r="Q31" s="74"/>
      <c r="R31" s="74"/>
      <c r="S31" s="74"/>
      <c r="T31" s="74"/>
      <c r="U31" s="74"/>
    </row>
    <row r="32" spans="1:21" s="72" customFormat="1" hidden="1" x14ac:dyDescent="0.25">
      <c r="A32" s="71"/>
      <c r="C32" s="74"/>
      <c r="D32" s="74"/>
      <c r="E32" s="74"/>
      <c r="F32" s="74"/>
      <c r="G32" s="76"/>
      <c r="H32" s="76"/>
      <c r="I32" s="76"/>
      <c r="J32" s="76"/>
      <c r="K32" s="76"/>
      <c r="L32" s="74"/>
      <c r="M32" s="74"/>
      <c r="P32" s="74"/>
      <c r="Q32" s="74"/>
      <c r="R32" s="74"/>
      <c r="S32" s="74"/>
      <c r="T32" s="74"/>
      <c r="U32" s="74"/>
    </row>
    <row r="33" spans="1:21" s="72" customFormat="1" hidden="1" x14ac:dyDescent="0.25">
      <c r="A33" s="71"/>
      <c r="C33" s="74"/>
      <c r="D33" s="74"/>
      <c r="E33" s="74"/>
      <c r="F33" s="74"/>
      <c r="G33" s="74"/>
      <c r="H33" s="74"/>
      <c r="I33" s="74"/>
      <c r="J33" s="74"/>
      <c r="K33" s="76"/>
      <c r="L33" s="74"/>
      <c r="M33" s="74"/>
      <c r="O33" s="74"/>
      <c r="P33" s="74"/>
      <c r="Q33" s="74"/>
      <c r="R33" s="74"/>
      <c r="S33" s="74"/>
      <c r="T33" s="74"/>
      <c r="U33" s="74"/>
    </row>
    <row r="34" spans="1:21" s="72" customFormat="1" hidden="1" x14ac:dyDescent="0.25">
      <c r="A34" s="71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</row>
    <row r="35" spans="1:21" s="72" customFormat="1" hidden="1" x14ac:dyDescent="0.25">
      <c r="A35" s="71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</row>
    <row r="36" spans="1:21" s="72" customFormat="1" hidden="1" x14ac:dyDescent="0.25">
      <c r="A36" s="71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</row>
    <row r="37" spans="1:21" s="72" customFormat="1" hidden="1" x14ac:dyDescent="0.25">
      <c r="A37" s="71"/>
      <c r="G37" s="74"/>
      <c r="H37" s="74"/>
      <c r="I37" s="74"/>
      <c r="J37" s="74"/>
      <c r="K37" s="74"/>
      <c r="L37" s="74"/>
      <c r="N37" s="74"/>
      <c r="O37" s="74"/>
      <c r="P37" s="74"/>
      <c r="Q37" s="74"/>
      <c r="R37" s="74"/>
      <c r="S37" s="74"/>
      <c r="T37" s="74"/>
      <c r="U37" s="74"/>
    </row>
    <row r="38" spans="1:21" hidden="1" x14ac:dyDescent="0.25">
      <c r="K38" s="74"/>
      <c r="L38" s="74"/>
      <c r="N38" s="74"/>
      <c r="O38" s="74"/>
      <c r="P38" s="74"/>
      <c r="Q38" s="74"/>
    </row>
    <row r="39" spans="1:21" hidden="1" x14ac:dyDescent="0.25"/>
    <row r="40" spans="1:21" hidden="1" x14ac:dyDescent="0.25"/>
    <row r="41" spans="1:21" hidden="1" x14ac:dyDescent="0.25"/>
    <row r="42" spans="1:21" hidden="1" x14ac:dyDescent="0.25"/>
    <row r="43" spans="1:21" hidden="1" x14ac:dyDescent="0.25"/>
    <row r="44" spans="1:21" hidden="1" x14ac:dyDescent="0.25"/>
    <row r="45" spans="1:21" hidden="1" x14ac:dyDescent="0.25"/>
    <row r="46" spans="1:21" hidden="1" x14ac:dyDescent="0.25"/>
    <row r="47" spans="1:21" hidden="1" x14ac:dyDescent="0.25"/>
    <row r="48" spans="1:21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</sheetData>
  <mergeCells count="9">
    <mergeCell ref="B23:D24"/>
    <mergeCell ref="B12:E13"/>
    <mergeCell ref="B14:E15"/>
    <mergeCell ref="B16:E17"/>
    <mergeCell ref="L4:P4"/>
    <mergeCell ref="G15:J16"/>
    <mergeCell ref="G13:J14"/>
    <mergeCell ref="G11:J12"/>
    <mergeCell ref="B20:D21"/>
  </mergeCells>
  <hyperlinks>
    <hyperlink ref="B20" location="'Tablero Comparativo'!A1" display="Ir a Tablero Comparativo"/>
    <hyperlink ref="B23" location="'Manual de Usuario'!A1" display="Ir a Manual de Usuario"/>
    <hyperlink ref="B23:D24" location="Manual!A6" display="Ir a Manual de Usuario"/>
    <hyperlink ref="B20:D21" location="'Tablero Comparativo'!A6" display="Ir a Tablero Comparativo"/>
  </hyperlink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CHS36"/>
  <sheetViews>
    <sheetView workbookViewId="0">
      <selection activeCell="DM13" sqref="DM3:DO13"/>
    </sheetView>
  </sheetViews>
  <sheetFormatPr baseColWidth="10" defaultRowHeight="15" x14ac:dyDescent="0.25"/>
  <cols>
    <col min="2" max="2" width="16.85546875" bestFit="1" customWidth="1"/>
    <col min="5" max="5" width="13.140625" bestFit="1" customWidth="1"/>
    <col min="8" max="8" width="11.5703125" bestFit="1" customWidth="1"/>
    <col min="10" max="11" width="11.5703125" bestFit="1" customWidth="1"/>
    <col min="12" max="12" width="13.140625" bestFit="1" customWidth="1"/>
    <col min="13" max="15" width="11.5703125" bestFit="1" customWidth="1"/>
    <col min="16" max="16" width="13.140625" bestFit="1" customWidth="1"/>
    <col min="17" max="17" width="11.5703125" bestFit="1" customWidth="1"/>
    <col min="18" max="18" width="13.140625" bestFit="1" customWidth="1"/>
    <col min="19" max="22" width="11.5703125" bestFit="1" customWidth="1"/>
    <col min="23" max="23" width="13.140625" bestFit="1" customWidth="1"/>
    <col min="24" max="24" width="11.5703125" bestFit="1" customWidth="1"/>
    <col min="26" max="26" width="13.140625" bestFit="1" customWidth="1"/>
    <col min="27" max="27" width="11.5703125" bestFit="1" customWidth="1"/>
    <col min="28" max="28" width="13.140625" bestFit="1" customWidth="1"/>
    <col min="29" max="29" width="14.140625" bestFit="1" customWidth="1"/>
    <col min="30" max="31" width="15.140625" bestFit="1" customWidth="1"/>
    <col min="32" max="33" width="14.140625" bestFit="1" customWidth="1"/>
    <col min="34" max="34" width="11.5703125" bestFit="1" customWidth="1"/>
    <col min="35" max="36" width="14.140625" bestFit="1" customWidth="1"/>
    <col min="38" max="38" width="11.5703125" bestFit="1" customWidth="1"/>
    <col min="39" max="39" width="15.140625" bestFit="1" customWidth="1"/>
    <col min="40" max="41" width="14.140625" bestFit="1" customWidth="1"/>
    <col min="42" max="42" width="13.140625" bestFit="1" customWidth="1"/>
    <col min="43" max="43" width="11.5703125" bestFit="1" customWidth="1"/>
    <col min="45" max="45" width="13.140625" bestFit="1" customWidth="1"/>
    <col min="46" max="46" width="11.5703125" bestFit="1" customWidth="1"/>
    <col min="48" max="48" width="11.5703125" bestFit="1" customWidth="1"/>
    <col min="49" max="49" width="14.140625" bestFit="1" customWidth="1"/>
    <col min="50" max="50" width="11.5703125" bestFit="1" customWidth="1"/>
    <col min="52" max="52" width="11.5703125" bestFit="1" customWidth="1"/>
    <col min="54" max="56" width="11.5703125" bestFit="1" customWidth="1"/>
    <col min="57" max="57" width="13.140625" bestFit="1" customWidth="1"/>
    <col min="59" max="59" width="11.5703125" bestFit="1" customWidth="1"/>
    <col min="60" max="60" width="13.140625" bestFit="1" customWidth="1"/>
    <col min="61" max="64" width="11.5703125" bestFit="1" customWidth="1"/>
    <col min="66" max="68" width="11.5703125" bestFit="1" customWidth="1"/>
    <col min="69" max="69" width="13.140625" bestFit="1" customWidth="1"/>
    <col min="70" max="70" width="11.5703125" bestFit="1" customWidth="1"/>
    <col min="71" max="71" width="13.140625" bestFit="1" customWidth="1"/>
    <col min="72" max="72" width="11.5703125" bestFit="1" customWidth="1"/>
    <col min="73" max="74" width="14.140625" bestFit="1" customWidth="1"/>
    <col min="75" max="75" width="13.140625" bestFit="1" customWidth="1"/>
    <col min="76" max="76" width="11.5703125" bestFit="1" customWidth="1"/>
    <col min="77" max="77" width="14.140625" bestFit="1" customWidth="1"/>
    <col min="78" max="78" width="13.140625" bestFit="1" customWidth="1"/>
    <col min="79" max="81" width="11.5703125" bestFit="1" customWidth="1"/>
    <col min="82" max="82" width="13.140625" bestFit="1" customWidth="1"/>
    <col min="83" max="83" width="11.5703125" bestFit="1" customWidth="1"/>
    <col min="84" max="85" width="15.140625" bestFit="1" customWidth="1"/>
    <col min="86" max="86" width="11.5703125" bestFit="1" customWidth="1"/>
    <col min="87" max="87" width="14.140625" bestFit="1" customWidth="1"/>
    <col min="88" max="88" width="11.5703125" bestFit="1" customWidth="1"/>
    <col min="90" max="90" width="14.140625" bestFit="1" customWidth="1"/>
    <col min="91" max="92" width="11.5703125" bestFit="1" customWidth="1"/>
    <col min="94" max="94" width="13.140625" bestFit="1" customWidth="1"/>
    <col min="95" max="97" width="11.5703125" bestFit="1" customWidth="1"/>
    <col min="98" max="98" width="14.140625" bestFit="1" customWidth="1"/>
    <col min="99" max="99" width="13.140625" bestFit="1" customWidth="1"/>
  </cols>
  <sheetData>
    <row r="1" spans="1:2255" x14ac:dyDescent="0.25">
      <c r="A1" s="21" t="s">
        <v>94</v>
      </c>
      <c r="B1" s="21" t="s">
        <v>95</v>
      </c>
      <c r="C1" s="21" t="s">
        <v>95</v>
      </c>
      <c r="D1" s="21" t="s">
        <v>95</v>
      </c>
      <c r="E1" s="21" t="s">
        <v>95</v>
      </c>
      <c r="F1" s="21" t="s">
        <v>95</v>
      </c>
      <c r="G1" s="21" t="s">
        <v>95</v>
      </c>
      <c r="H1" s="21" t="s">
        <v>95</v>
      </c>
      <c r="I1" s="21" t="s">
        <v>95</v>
      </c>
      <c r="J1" s="21" t="s">
        <v>95</v>
      </c>
      <c r="K1" s="21" t="s">
        <v>95</v>
      </c>
      <c r="L1" s="21" t="s">
        <v>95</v>
      </c>
      <c r="M1" s="21" t="s">
        <v>95</v>
      </c>
      <c r="N1" s="21" t="s">
        <v>95</v>
      </c>
      <c r="O1" s="21" t="s">
        <v>95</v>
      </c>
      <c r="P1" s="21" t="s">
        <v>95</v>
      </c>
      <c r="Q1" s="21" t="s">
        <v>95</v>
      </c>
      <c r="R1" s="21" t="s">
        <v>95</v>
      </c>
      <c r="S1" s="21" t="s">
        <v>95</v>
      </c>
      <c r="T1" s="21" t="s">
        <v>95</v>
      </c>
      <c r="U1" s="21" t="s">
        <v>95</v>
      </c>
      <c r="V1" s="21" t="s">
        <v>95</v>
      </c>
      <c r="W1" s="21" t="s">
        <v>95</v>
      </c>
      <c r="X1" s="21" t="s">
        <v>95</v>
      </c>
      <c r="Y1" s="21" t="s">
        <v>95</v>
      </c>
      <c r="Z1" s="21" t="s">
        <v>95</v>
      </c>
      <c r="AA1" s="21" t="s">
        <v>95</v>
      </c>
      <c r="AB1" s="21" t="s">
        <v>95</v>
      </c>
      <c r="AC1" s="21" t="s">
        <v>95</v>
      </c>
      <c r="AD1" s="21" t="s">
        <v>95</v>
      </c>
      <c r="AE1" s="21" t="s">
        <v>95</v>
      </c>
      <c r="AF1" s="21" t="s">
        <v>95</v>
      </c>
      <c r="AG1" s="21" t="s">
        <v>95</v>
      </c>
      <c r="AH1" s="21" t="s">
        <v>95</v>
      </c>
      <c r="AI1" s="21" t="s">
        <v>95</v>
      </c>
      <c r="AJ1" s="21" t="s">
        <v>95</v>
      </c>
      <c r="AK1" s="21" t="s">
        <v>95</v>
      </c>
      <c r="AL1" s="21" t="s">
        <v>95</v>
      </c>
      <c r="AM1" s="21" t="s">
        <v>95</v>
      </c>
      <c r="AN1" s="21" t="s">
        <v>95</v>
      </c>
      <c r="AO1" s="21" t="s">
        <v>95</v>
      </c>
      <c r="AP1" s="21" t="s">
        <v>95</v>
      </c>
      <c r="AQ1" s="21" t="s">
        <v>95</v>
      </c>
      <c r="AR1" s="21" t="s">
        <v>95</v>
      </c>
      <c r="AS1" s="21" t="s">
        <v>95</v>
      </c>
      <c r="AT1" s="21" t="s">
        <v>95</v>
      </c>
      <c r="AU1" s="21" t="s">
        <v>95</v>
      </c>
      <c r="AV1" s="21" t="s">
        <v>95</v>
      </c>
      <c r="AW1" s="21" t="s">
        <v>95</v>
      </c>
      <c r="AX1" s="21" t="s">
        <v>95</v>
      </c>
      <c r="AY1" s="21" t="s">
        <v>95</v>
      </c>
      <c r="AZ1" s="21" t="s">
        <v>95</v>
      </c>
      <c r="BA1" s="21" t="s">
        <v>95</v>
      </c>
      <c r="BB1" s="21" t="s">
        <v>95</v>
      </c>
      <c r="BC1" s="21" t="s">
        <v>95</v>
      </c>
      <c r="BD1" s="21" t="s">
        <v>95</v>
      </c>
      <c r="BE1" s="21" t="s">
        <v>95</v>
      </c>
      <c r="BF1" s="21" t="s">
        <v>95</v>
      </c>
      <c r="BG1" s="21" t="s">
        <v>95</v>
      </c>
      <c r="BH1" s="21" t="s">
        <v>95</v>
      </c>
      <c r="BI1" s="21" t="s">
        <v>95</v>
      </c>
      <c r="BJ1" s="21" t="s">
        <v>95</v>
      </c>
      <c r="BK1" s="21" t="s">
        <v>95</v>
      </c>
      <c r="BL1" s="21" t="s">
        <v>95</v>
      </c>
      <c r="BM1" s="21" t="s">
        <v>95</v>
      </c>
      <c r="BN1" s="21" t="s">
        <v>95</v>
      </c>
      <c r="BO1" s="21" t="s">
        <v>95</v>
      </c>
      <c r="BP1" s="21" t="s">
        <v>95</v>
      </c>
      <c r="BQ1" s="21" t="s">
        <v>95</v>
      </c>
      <c r="BR1" s="21" t="s">
        <v>95</v>
      </c>
      <c r="BS1" s="21" t="s">
        <v>95</v>
      </c>
      <c r="BT1" s="21" t="s">
        <v>95</v>
      </c>
      <c r="BU1" s="21" t="s">
        <v>95</v>
      </c>
      <c r="BV1" s="21" t="s">
        <v>95</v>
      </c>
      <c r="BW1" s="21" t="s">
        <v>95</v>
      </c>
      <c r="BX1" s="21" t="s">
        <v>95</v>
      </c>
      <c r="BY1" s="21" t="s">
        <v>95</v>
      </c>
      <c r="BZ1" s="21" t="s">
        <v>95</v>
      </c>
      <c r="CA1" s="21" t="s">
        <v>95</v>
      </c>
      <c r="CB1" s="21" t="s">
        <v>95</v>
      </c>
      <c r="CC1" s="21" t="s">
        <v>95</v>
      </c>
      <c r="CD1" s="21" t="s">
        <v>95</v>
      </c>
      <c r="CE1" s="21" t="s">
        <v>95</v>
      </c>
      <c r="CF1" s="21" t="s">
        <v>95</v>
      </c>
      <c r="CG1" s="21" t="s">
        <v>95</v>
      </c>
      <c r="CH1" s="21" t="s">
        <v>95</v>
      </c>
      <c r="CI1" s="21" t="s">
        <v>95</v>
      </c>
      <c r="CJ1" s="21" t="s">
        <v>95</v>
      </c>
      <c r="CK1" s="21" t="s">
        <v>95</v>
      </c>
      <c r="CL1" s="21" t="s">
        <v>95</v>
      </c>
      <c r="CM1" s="21" t="s">
        <v>95</v>
      </c>
      <c r="CN1" s="21" t="s">
        <v>95</v>
      </c>
      <c r="CO1" s="21" t="s">
        <v>95</v>
      </c>
      <c r="CP1" s="21" t="s">
        <v>95</v>
      </c>
      <c r="CQ1" s="21" t="s">
        <v>95</v>
      </c>
      <c r="CR1" s="21" t="s">
        <v>95</v>
      </c>
      <c r="CS1" s="21" t="s">
        <v>95</v>
      </c>
      <c r="CT1" s="21" t="s">
        <v>95</v>
      </c>
      <c r="CU1" s="21" t="s">
        <v>95</v>
      </c>
      <c r="CV1" s="21" t="s">
        <v>96</v>
      </c>
      <c r="CW1" s="21" t="s">
        <v>96</v>
      </c>
      <c r="CX1" s="21" t="s">
        <v>96</v>
      </c>
      <c r="CY1" s="21" t="s">
        <v>96</v>
      </c>
      <c r="CZ1" s="21" t="s">
        <v>96</v>
      </c>
      <c r="DA1" s="21" t="s">
        <v>96</v>
      </c>
      <c r="DB1" s="21" t="s">
        <v>96</v>
      </c>
      <c r="DC1" s="21" t="s">
        <v>96</v>
      </c>
      <c r="DD1" s="21" t="s">
        <v>96</v>
      </c>
      <c r="DE1" s="21" t="s">
        <v>96</v>
      </c>
      <c r="DF1" s="21" t="s">
        <v>96</v>
      </c>
      <c r="DG1" s="21" t="s">
        <v>96</v>
      </c>
      <c r="DH1" s="21" t="s">
        <v>96</v>
      </c>
      <c r="DI1" s="21" t="s">
        <v>96</v>
      </c>
      <c r="DJ1" s="21" t="s">
        <v>96</v>
      </c>
      <c r="DK1" s="21" t="s">
        <v>96</v>
      </c>
      <c r="DL1" s="21" t="s">
        <v>96</v>
      </c>
      <c r="DM1" s="21" t="s">
        <v>96</v>
      </c>
      <c r="DN1" s="21" t="s">
        <v>96</v>
      </c>
      <c r="DO1" s="21" t="s">
        <v>96</v>
      </c>
      <c r="DP1" s="21" t="s">
        <v>96</v>
      </c>
      <c r="DQ1" s="21" t="s">
        <v>96</v>
      </c>
      <c r="DR1" s="21" t="s">
        <v>96</v>
      </c>
      <c r="DS1" s="21" t="s">
        <v>96</v>
      </c>
      <c r="DT1" s="21" t="s">
        <v>96</v>
      </c>
      <c r="DU1" s="21" t="s">
        <v>96</v>
      </c>
      <c r="DV1" s="21" t="s">
        <v>96</v>
      </c>
      <c r="DW1" s="21" t="s">
        <v>96</v>
      </c>
      <c r="DX1" s="21" t="s">
        <v>96</v>
      </c>
      <c r="DY1" s="21" t="s">
        <v>96</v>
      </c>
      <c r="DZ1" s="21" t="s">
        <v>96</v>
      </c>
      <c r="EA1" s="21" t="s">
        <v>96</v>
      </c>
      <c r="EB1" s="21" t="s">
        <v>96</v>
      </c>
      <c r="EC1" s="21" t="s">
        <v>96</v>
      </c>
      <c r="ED1" s="21" t="s">
        <v>96</v>
      </c>
      <c r="EE1" s="21" t="s">
        <v>96</v>
      </c>
      <c r="EF1" s="21" t="s">
        <v>96</v>
      </c>
      <c r="EG1" s="21" t="s">
        <v>96</v>
      </c>
      <c r="EH1" s="21" t="s">
        <v>96</v>
      </c>
      <c r="EI1" s="21" t="s">
        <v>96</v>
      </c>
      <c r="EJ1" s="21" t="s">
        <v>96</v>
      </c>
      <c r="EK1" s="21" t="s">
        <v>96</v>
      </c>
      <c r="EL1" s="21" t="s">
        <v>96</v>
      </c>
      <c r="EM1" s="21" t="s">
        <v>96</v>
      </c>
      <c r="EN1" s="21" t="s">
        <v>96</v>
      </c>
      <c r="EO1" s="21" t="s">
        <v>96</v>
      </c>
      <c r="EP1" s="21" t="s">
        <v>96</v>
      </c>
      <c r="EQ1" s="21" t="s">
        <v>96</v>
      </c>
      <c r="ER1" s="21" t="s">
        <v>96</v>
      </c>
      <c r="ES1" s="21" t="s">
        <v>96</v>
      </c>
      <c r="ET1" s="21" t="s">
        <v>96</v>
      </c>
      <c r="EU1" s="21" t="s">
        <v>96</v>
      </c>
      <c r="EV1" s="21" t="s">
        <v>96</v>
      </c>
      <c r="EW1" s="21" t="s">
        <v>96</v>
      </c>
      <c r="EX1" s="21" t="s">
        <v>96</v>
      </c>
      <c r="EY1" s="21" t="s">
        <v>96</v>
      </c>
      <c r="EZ1" s="21" t="s">
        <v>96</v>
      </c>
      <c r="FA1" s="21" t="s">
        <v>96</v>
      </c>
      <c r="FB1" s="21" t="s">
        <v>96</v>
      </c>
      <c r="FC1" s="21" t="s">
        <v>96</v>
      </c>
      <c r="FD1" s="21" t="s">
        <v>96</v>
      </c>
      <c r="FE1" s="21" t="s">
        <v>96</v>
      </c>
      <c r="FF1" s="21" t="s">
        <v>96</v>
      </c>
      <c r="FG1" s="21" t="s">
        <v>96</v>
      </c>
      <c r="FH1" s="21" t="s">
        <v>96</v>
      </c>
      <c r="FI1" s="21" t="s">
        <v>96</v>
      </c>
      <c r="FJ1" s="21" t="s">
        <v>96</v>
      </c>
      <c r="FK1" s="21" t="s">
        <v>96</v>
      </c>
      <c r="FL1" s="21" t="s">
        <v>96</v>
      </c>
      <c r="FM1" s="21" t="s">
        <v>96</v>
      </c>
      <c r="FN1" s="21" t="s">
        <v>96</v>
      </c>
      <c r="FO1" s="21" t="s">
        <v>96</v>
      </c>
      <c r="FP1" s="21" t="s">
        <v>96</v>
      </c>
      <c r="FQ1" s="21" t="s">
        <v>96</v>
      </c>
      <c r="FR1" s="21" t="s">
        <v>96</v>
      </c>
      <c r="FS1" s="21" t="s">
        <v>96</v>
      </c>
      <c r="FT1" s="21" t="s">
        <v>96</v>
      </c>
      <c r="FU1" s="21" t="s">
        <v>96</v>
      </c>
      <c r="FV1" s="21" t="s">
        <v>96</v>
      </c>
      <c r="FW1" s="21" t="s">
        <v>96</v>
      </c>
      <c r="FX1" s="21" t="s">
        <v>96</v>
      </c>
      <c r="FY1" s="21" t="s">
        <v>96</v>
      </c>
      <c r="FZ1" s="21" t="s">
        <v>96</v>
      </c>
      <c r="GA1" s="21" t="s">
        <v>96</v>
      </c>
      <c r="GB1" s="21" t="s">
        <v>96</v>
      </c>
      <c r="GC1" s="21" t="s">
        <v>96</v>
      </c>
      <c r="GD1" s="21" t="s">
        <v>96</v>
      </c>
      <c r="GE1" s="21" t="s">
        <v>96</v>
      </c>
      <c r="GF1" s="21" t="s">
        <v>96</v>
      </c>
      <c r="GG1" s="21" t="s">
        <v>96</v>
      </c>
      <c r="GH1" s="21" t="s">
        <v>96</v>
      </c>
      <c r="GI1" s="21" t="s">
        <v>96</v>
      </c>
      <c r="GJ1" s="21" t="s">
        <v>96</v>
      </c>
      <c r="GK1" s="21" t="s">
        <v>96</v>
      </c>
      <c r="GL1" s="21" t="s">
        <v>96</v>
      </c>
      <c r="GM1" s="21" t="s">
        <v>96</v>
      </c>
      <c r="GN1" s="21" t="s">
        <v>96</v>
      </c>
      <c r="GO1" s="21" t="s">
        <v>96</v>
      </c>
      <c r="GP1" s="21" t="s">
        <v>97</v>
      </c>
      <c r="GQ1" s="21" t="s">
        <v>97</v>
      </c>
      <c r="GR1" s="21" t="s">
        <v>97</v>
      </c>
      <c r="GS1" s="21" t="s">
        <v>97</v>
      </c>
      <c r="GT1" s="21" t="s">
        <v>97</v>
      </c>
      <c r="GU1" s="21" t="s">
        <v>97</v>
      </c>
      <c r="GV1" s="21" t="s">
        <v>97</v>
      </c>
      <c r="GW1" s="21" t="s">
        <v>97</v>
      </c>
      <c r="GX1" s="21" t="s">
        <v>97</v>
      </c>
      <c r="GY1" s="21" t="s">
        <v>97</v>
      </c>
      <c r="GZ1" s="21" t="s">
        <v>97</v>
      </c>
      <c r="HA1" s="21" t="s">
        <v>97</v>
      </c>
      <c r="HB1" s="21" t="s">
        <v>97</v>
      </c>
      <c r="HC1" s="21" t="s">
        <v>97</v>
      </c>
      <c r="HD1" s="21" t="s">
        <v>97</v>
      </c>
      <c r="HE1" s="21" t="s">
        <v>97</v>
      </c>
      <c r="HF1" s="21" t="s">
        <v>97</v>
      </c>
      <c r="HG1" s="21" t="s">
        <v>97</v>
      </c>
      <c r="HH1" s="21" t="s">
        <v>97</v>
      </c>
      <c r="HI1" s="21" t="s">
        <v>97</v>
      </c>
      <c r="HJ1" s="21" t="s">
        <v>97</v>
      </c>
      <c r="HK1" s="21" t="s">
        <v>97</v>
      </c>
      <c r="HL1" s="21" t="s">
        <v>97</v>
      </c>
      <c r="HM1" s="21" t="s">
        <v>97</v>
      </c>
      <c r="HN1" s="21" t="s">
        <v>97</v>
      </c>
      <c r="HO1" s="21" t="s">
        <v>97</v>
      </c>
      <c r="HP1" s="21" t="s">
        <v>97</v>
      </c>
      <c r="HQ1" s="21" t="s">
        <v>97</v>
      </c>
      <c r="HR1" s="21" t="s">
        <v>97</v>
      </c>
      <c r="HS1" s="21" t="s">
        <v>97</v>
      </c>
      <c r="HT1" s="21" t="s">
        <v>97</v>
      </c>
      <c r="HU1" s="21" t="s">
        <v>97</v>
      </c>
      <c r="HV1" s="21" t="s">
        <v>97</v>
      </c>
      <c r="HW1" s="21" t="s">
        <v>97</v>
      </c>
      <c r="HX1" s="21" t="s">
        <v>97</v>
      </c>
      <c r="HY1" s="21" t="s">
        <v>97</v>
      </c>
      <c r="HZ1" s="21" t="s">
        <v>97</v>
      </c>
      <c r="IA1" s="21" t="s">
        <v>97</v>
      </c>
      <c r="IB1" s="21" t="s">
        <v>97</v>
      </c>
      <c r="IC1" s="21" t="s">
        <v>97</v>
      </c>
      <c r="ID1" s="21" t="s">
        <v>97</v>
      </c>
      <c r="IE1" s="21" t="s">
        <v>97</v>
      </c>
      <c r="IF1" s="21" t="s">
        <v>97</v>
      </c>
      <c r="IG1" s="21" t="s">
        <v>97</v>
      </c>
      <c r="IH1" s="21" t="s">
        <v>97</v>
      </c>
      <c r="II1" s="21" t="s">
        <v>97</v>
      </c>
      <c r="IJ1" s="21" t="s">
        <v>97</v>
      </c>
      <c r="IK1" s="21" t="s">
        <v>97</v>
      </c>
      <c r="IL1" s="21" t="s">
        <v>97</v>
      </c>
      <c r="IM1" s="21" t="s">
        <v>97</v>
      </c>
      <c r="IN1" s="21" t="s">
        <v>97</v>
      </c>
      <c r="IO1" s="21" t="s">
        <v>97</v>
      </c>
      <c r="IP1" s="21" t="s">
        <v>97</v>
      </c>
      <c r="IQ1" s="21" t="s">
        <v>97</v>
      </c>
      <c r="IR1" s="21" t="s">
        <v>97</v>
      </c>
      <c r="IS1" s="21" t="s">
        <v>97</v>
      </c>
      <c r="IT1" s="21" t="s">
        <v>97</v>
      </c>
      <c r="IU1" s="21" t="s">
        <v>97</v>
      </c>
      <c r="IV1" s="21" t="s">
        <v>97</v>
      </c>
      <c r="IW1" s="21" t="s">
        <v>97</v>
      </c>
      <c r="IX1" s="21" t="s">
        <v>97</v>
      </c>
      <c r="IY1" s="21" t="s">
        <v>97</v>
      </c>
      <c r="IZ1" s="21" t="s">
        <v>97</v>
      </c>
      <c r="JA1" s="21" t="s">
        <v>97</v>
      </c>
      <c r="JB1" s="21" t="s">
        <v>97</v>
      </c>
      <c r="JC1" s="21" t="s">
        <v>97</v>
      </c>
      <c r="JD1" s="21" t="s">
        <v>97</v>
      </c>
      <c r="JE1" s="21" t="s">
        <v>97</v>
      </c>
      <c r="JF1" s="21" t="s">
        <v>97</v>
      </c>
      <c r="JG1" s="21" t="s">
        <v>97</v>
      </c>
      <c r="JH1" s="21" t="s">
        <v>97</v>
      </c>
      <c r="JI1" s="21" t="s">
        <v>97</v>
      </c>
      <c r="JJ1" s="21" t="s">
        <v>97</v>
      </c>
      <c r="JK1" s="21" t="s">
        <v>97</v>
      </c>
      <c r="JL1" s="21" t="s">
        <v>97</v>
      </c>
      <c r="JM1" s="21" t="s">
        <v>97</v>
      </c>
      <c r="JN1" s="21" t="s">
        <v>97</v>
      </c>
      <c r="JO1" s="21" t="s">
        <v>97</v>
      </c>
      <c r="JP1" s="21" t="s">
        <v>97</v>
      </c>
      <c r="JQ1" s="21" t="s">
        <v>97</v>
      </c>
      <c r="JR1" s="21" t="s">
        <v>97</v>
      </c>
      <c r="JS1" s="21" t="s">
        <v>97</v>
      </c>
      <c r="JT1" s="21" t="s">
        <v>97</v>
      </c>
      <c r="JU1" s="21" t="s">
        <v>97</v>
      </c>
      <c r="JV1" s="21" t="s">
        <v>97</v>
      </c>
      <c r="JW1" s="21" t="s">
        <v>97</v>
      </c>
      <c r="JX1" s="21" t="s">
        <v>97</v>
      </c>
      <c r="JY1" s="21" t="s">
        <v>97</v>
      </c>
      <c r="JZ1" s="21" t="s">
        <v>97</v>
      </c>
      <c r="KA1" s="21" t="s">
        <v>97</v>
      </c>
      <c r="KB1" s="21" t="s">
        <v>97</v>
      </c>
      <c r="KC1" s="21" t="s">
        <v>97</v>
      </c>
      <c r="KD1" s="21" t="s">
        <v>97</v>
      </c>
      <c r="KE1" s="21" t="s">
        <v>97</v>
      </c>
      <c r="KF1" s="21" t="s">
        <v>97</v>
      </c>
      <c r="KG1" s="21" t="s">
        <v>97</v>
      </c>
      <c r="KH1" s="21" t="s">
        <v>97</v>
      </c>
      <c r="KI1" s="21" t="s">
        <v>97</v>
      </c>
      <c r="KJ1" s="21" t="s">
        <v>5</v>
      </c>
      <c r="KK1" s="21" t="s">
        <v>5</v>
      </c>
      <c r="KL1" s="21" t="s">
        <v>5</v>
      </c>
      <c r="KM1" s="21" t="s">
        <v>5</v>
      </c>
      <c r="KN1" s="21" t="s">
        <v>5</v>
      </c>
      <c r="KO1" s="21" t="s">
        <v>5</v>
      </c>
      <c r="KP1" s="21" t="s">
        <v>5</v>
      </c>
      <c r="KQ1" s="21" t="s">
        <v>5</v>
      </c>
      <c r="KR1" s="21" t="s">
        <v>5</v>
      </c>
      <c r="KS1" s="21" t="s">
        <v>5</v>
      </c>
      <c r="KT1" s="21" t="s">
        <v>5</v>
      </c>
      <c r="KU1" s="21" t="s">
        <v>5</v>
      </c>
      <c r="KV1" s="21" t="s">
        <v>5</v>
      </c>
      <c r="KW1" s="21" t="s">
        <v>5</v>
      </c>
      <c r="KX1" s="21" t="s">
        <v>5</v>
      </c>
      <c r="KY1" s="21" t="s">
        <v>5</v>
      </c>
      <c r="KZ1" s="21" t="s">
        <v>5</v>
      </c>
      <c r="LA1" s="21" t="s">
        <v>5</v>
      </c>
      <c r="LB1" s="21" t="s">
        <v>5</v>
      </c>
      <c r="LC1" s="21" t="s">
        <v>5</v>
      </c>
      <c r="LD1" s="21" t="s">
        <v>5</v>
      </c>
      <c r="LE1" s="21" t="s">
        <v>5</v>
      </c>
      <c r="LF1" s="21" t="s">
        <v>5</v>
      </c>
      <c r="LG1" s="21" t="s">
        <v>5</v>
      </c>
      <c r="LH1" s="21" t="s">
        <v>5</v>
      </c>
      <c r="LI1" s="21" t="s">
        <v>5</v>
      </c>
      <c r="LJ1" s="21" t="s">
        <v>5</v>
      </c>
      <c r="LK1" s="21" t="s">
        <v>5</v>
      </c>
      <c r="LL1" s="21" t="s">
        <v>5</v>
      </c>
      <c r="LM1" s="21" t="s">
        <v>5</v>
      </c>
      <c r="LN1" s="21" t="s">
        <v>5</v>
      </c>
      <c r="LO1" s="21" t="s">
        <v>5</v>
      </c>
      <c r="LP1" s="21" t="s">
        <v>5</v>
      </c>
      <c r="LQ1" s="21" t="s">
        <v>5</v>
      </c>
      <c r="LR1" s="21" t="s">
        <v>5</v>
      </c>
      <c r="LS1" s="21" t="s">
        <v>5</v>
      </c>
      <c r="LT1" s="21" t="s">
        <v>5</v>
      </c>
      <c r="LU1" s="21" t="s">
        <v>5</v>
      </c>
      <c r="LV1" s="21" t="s">
        <v>5</v>
      </c>
      <c r="LW1" s="21" t="s">
        <v>5</v>
      </c>
      <c r="LX1" s="21" t="s">
        <v>5</v>
      </c>
      <c r="LY1" s="21" t="s">
        <v>5</v>
      </c>
      <c r="LZ1" s="21" t="s">
        <v>5</v>
      </c>
      <c r="MA1" s="21" t="s">
        <v>5</v>
      </c>
      <c r="MB1" s="21" t="s">
        <v>5</v>
      </c>
      <c r="MC1" s="21" t="s">
        <v>5</v>
      </c>
      <c r="MD1" s="21" t="s">
        <v>5</v>
      </c>
      <c r="ME1" s="21" t="s">
        <v>5</v>
      </c>
      <c r="MF1" s="21" t="s">
        <v>5</v>
      </c>
      <c r="MG1" s="21" t="s">
        <v>5</v>
      </c>
      <c r="MH1" s="21" t="s">
        <v>5</v>
      </c>
      <c r="MI1" s="21" t="s">
        <v>5</v>
      </c>
      <c r="MJ1" s="21" t="s">
        <v>5</v>
      </c>
      <c r="MK1" s="21" t="s">
        <v>5</v>
      </c>
      <c r="ML1" s="21" t="s">
        <v>5</v>
      </c>
      <c r="MM1" s="21" t="s">
        <v>5</v>
      </c>
      <c r="MN1" s="21" t="s">
        <v>5</v>
      </c>
      <c r="MO1" s="21" t="s">
        <v>5</v>
      </c>
      <c r="MP1" s="21" t="s">
        <v>5</v>
      </c>
      <c r="MQ1" s="21" t="s">
        <v>5</v>
      </c>
      <c r="MR1" s="21" t="s">
        <v>5</v>
      </c>
      <c r="MS1" s="21" t="s">
        <v>5</v>
      </c>
      <c r="MT1" s="21" t="s">
        <v>5</v>
      </c>
      <c r="MU1" s="21" t="s">
        <v>5</v>
      </c>
      <c r="MV1" s="21" t="s">
        <v>5</v>
      </c>
      <c r="MW1" s="21" t="s">
        <v>5</v>
      </c>
      <c r="MX1" s="21" t="s">
        <v>5</v>
      </c>
      <c r="MY1" s="21" t="s">
        <v>5</v>
      </c>
      <c r="MZ1" s="21" t="s">
        <v>5</v>
      </c>
      <c r="NA1" s="21" t="s">
        <v>5</v>
      </c>
      <c r="NB1" s="21" t="s">
        <v>5</v>
      </c>
      <c r="NC1" s="21" t="s">
        <v>5</v>
      </c>
      <c r="ND1" s="21" t="s">
        <v>5</v>
      </c>
      <c r="NE1" s="21" t="s">
        <v>5</v>
      </c>
      <c r="NF1" s="21" t="s">
        <v>5</v>
      </c>
      <c r="NG1" s="21" t="s">
        <v>5</v>
      </c>
      <c r="NH1" s="21" t="s">
        <v>5</v>
      </c>
      <c r="NI1" s="21" t="s">
        <v>5</v>
      </c>
      <c r="NJ1" s="21" t="s">
        <v>5</v>
      </c>
      <c r="NK1" s="21" t="s">
        <v>5</v>
      </c>
      <c r="NL1" s="21" t="s">
        <v>5</v>
      </c>
      <c r="NM1" s="21" t="s">
        <v>5</v>
      </c>
      <c r="NN1" s="21" t="s">
        <v>5</v>
      </c>
      <c r="NO1" s="21" t="s">
        <v>5</v>
      </c>
      <c r="NP1" s="21" t="s">
        <v>5</v>
      </c>
      <c r="NQ1" s="21" t="s">
        <v>5</v>
      </c>
      <c r="NR1" s="21" t="s">
        <v>5</v>
      </c>
      <c r="NS1" s="21" t="s">
        <v>5</v>
      </c>
      <c r="NT1" s="21" t="s">
        <v>5</v>
      </c>
      <c r="NU1" s="21" t="s">
        <v>5</v>
      </c>
      <c r="NV1" s="21" t="s">
        <v>5</v>
      </c>
      <c r="NW1" s="21" t="s">
        <v>5</v>
      </c>
      <c r="NX1" s="21" t="s">
        <v>5</v>
      </c>
      <c r="NY1" s="21" t="s">
        <v>5</v>
      </c>
      <c r="NZ1" s="21" t="s">
        <v>5</v>
      </c>
      <c r="OA1" s="21" t="s">
        <v>5</v>
      </c>
      <c r="OB1" s="21" t="s">
        <v>5</v>
      </c>
      <c r="OC1" s="21" t="s">
        <v>5</v>
      </c>
      <c r="OD1" s="21" t="s">
        <v>98</v>
      </c>
      <c r="OE1" s="21" t="s">
        <v>98</v>
      </c>
      <c r="OF1" s="21" t="s">
        <v>98</v>
      </c>
      <c r="OG1" s="21" t="s">
        <v>98</v>
      </c>
      <c r="OH1" s="21" t="s">
        <v>98</v>
      </c>
      <c r="OI1" s="21" t="s">
        <v>98</v>
      </c>
      <c r="OJ1" s="21" t="s">
        <v>98</v>
      </c>
      <c r="OK1" s="21" t="s">
        <v>98</v>
      </c>
      <c r="OL1" s="21" t="s">
        <v>98</v>
      </c>
      <c r="OM1" s="21" t="s">
        <v>98</v>
      </c>
      <c r="ON1" s="21" t="s">
        <v>98</v>
      </c>
      <c r="OO1" s="21" t="s">
        <v>98</v>
      </c>
      <c r="OP1" s="21" t="s">
        <v>98</v>
      </c>
      <c r="OQ1" s="21" t="s">
        <v>98</v>
      </c>
      <c r="OR1" s="21" t="s">
        <v>98</v>
      </c>
      <c r="OS1" s="21" t="s">
        <v>98</v>
      </c>
      <c r="OT1" s="21" t="s">
        <v>98</v>
      </c>
      <c r="OU1" s="21" t="s">
        <v>98</v>
      </c>
      <c r="OV1" s="21" t="s">
        <v>98</v>
      </c>
      <c r="OW1" s="21" t="s">
        <v>98</v>
      </c>
      <c r="OX1" s="21" t="s">
        <v>98</v>
      </c>
      <c r="OY1" s="21" t="s">
        <v>98</v>
      </c>
      <c r="OZ1" s="21" t="s">
        <v>98</v>
      </c>
      <c r="PA1" s="21" t="s">
        <v>98</v>
      </c>
      <c r="PB1" s="21" t="s">
        <v>98</v>
      </c>
      <c r="PC1" s="21" t="s">
        <v>98</v>
      </c>
      <c r="PD1" s="21" t="s">
        <v>98</v>
      </c>
      <c r="PE1" s="21" t="s">
        <v>98</v>
      </c>
      <c r="PF1" s="21" t="s">
        <v>98</v>
      </c>
      <c r="PG1" s="21" t="s">
        <v>98</v>
      </c>
      <c r="PH1" s="21" t="s">
        <v>98</v>
      </c>
      <c r="PI1" s="21" t="s">
        <v>98</v>
      </c>
      <c r="PJ1" s="21" t="s">
        <v>98</v>
      </c>
      <c r="PK1" s="21" t="s">
        <v>98</v>
      </c>
      <c r="PL1" s="21" t="s">
        <v>98</v>
      </c>
      <c r="PM1" s="21" t="s">
        <v>98</v>
      </c>
      <c r="PN1" s="21" t="s">
        <v>98</v>
      </c>
      <c r="PO1" s="21" t="s">
        <v>98</v>
      </c>
      <c r="PP1" s="21" t="s">
        <v>98</v>
      </c>
      <c r="PQ1" s="21" t="s">
        <v>98</v>
      </c>
      <c r="PR1" s="21" t="s">
        <v>98</v>
      </c>
      <c r="PS1" s="21" t="s">
        <v>98</v>
      </c>
      <c r="PT1" s="21" t="s">
        <v>98</v>
      </c>
      <c r="PU1" s="21" t="s">
        <v>98</v>
      </c>
      <c r="PV1" s="21" t="s">
        <v>98</v>
      </c>
      <c r="PW1" s="21" t="s">
        <v>98</v>
      </c>
      <c r="PX1" s="21" t="s">
        <v>98</v>
      </c>
      <c r="PY1" s="21" t="s">
        <v>98</v>
      </c>
      <c r="PZ1" s="21" t="s">
        <v>98</v>
      </c>
      <c r="QA1" s="21" t="s">
        <v>98</v>
      </c>
      <c r="QB1" s="21" t="s">
        <v>98</v>
      </c>
      <c r="QC1" s="21" t="s">
        <v>98</v>
      </c>
      <c r="QD1" s="21" t="s">
        <v>98</v>
      </c>
      <c r="QE1" s="21" t="s">
        <v>98</v>
      </c>
      <c r="QF1" s="21" t="s">
        <v>98</v>
      </c>
      <c r="QG1" s="21" t="s">
        <v>98</v>
      </c>
      <c r="QH1" s="21" t="s">
        <v>98</v>
      </c>
      <c r="QI1" s="21" t="s">
        <v>98</v>
      </c>
      <c r="QJ1" s="21" t="s">
        <v>98</v>
      </c>
      <c r="QK1" s="21" t="s">
        <v>98</v>
      </c>
      <c r="QL1" s="21" t="s">
        <v>98</v>
      </c>
      <c r="QM1" s="21" t="s">
        <v>98</v>
      </c>
      <c r="QN1" s="21" t="s">
        <v>98</v>
      </c>
      <c r="QO1" s="21" t="s">
        <v>98</v>
      </c>
      <c r="QP1" s="21" t="s">
        <v>98</v>
      </c>
      <c r="QQ1" s="21" t="s">
        <v>98</v>
      </c>
      <c r="QR1" s="21" t="s">
        <v>98</v>
      </c>
      <c r="QS1" s="21" t="s">
        <v>98</v>
      </c>
      <c r="QT1" s="21" t="s">
        <v>98</v>
      </c>
      <c r="QU1" s="21" t="s">
        <v>98</v>
      </c>
      <c r="QV1" s="21" t="s">
        <v>98</v>
      </c>
      <c r="QW1" s="21" t="s">
        <v>98</v>
      </c>
      <c r="QX1" s="21" t="s">
        <v>98</v>
      </c>
      <c r="QY1" s="21" t="s">
        <v>98</v>
      </c>
      <c r="QZ1" s="21" t="s">
        <v>98</v>
      </c>
      <c r="RA1" s="21" t="s">
        <v>98</v>
      </c>
      <c r="RB1" s="21" t="s">
        <v>98</v>
      </c>
      <c r="RC1" s="21" t="s">
        <v>98</v>
      </c>
      <c r="RD1" s="21" t="s">
        <v>98</v>
      </c>
      <c r="RE1" s="21" t="s">
        <v>98</v>
      </c>
      <c r="RF1" s="21" t="s">
        <v>98</v>
      </c>
      <c r="RG1" s="21" t="s">
        <v>98</v>
      </c>
      <c r="RH1" s="21" t="s">
        <v>98</v>
      </c>
      <c r="RI1" s="21" t="s">
        <v>98</v>
      </c>
      <c r="RJ1" s="21" t="s">
        <v>98</v>
      </c>
      <c r="RK1" s="21" t="s">
        <v>98</v>
      </c>
      <c r="RL1" s="21" t="s">
        <v>98</v>
      </c>
      <c r="RM1" s="21" t="s">
        <v>98</v>
      </c>
      <c r="RN1" s="21" t="s">
        <v>98</v>
      </c>
      <c r="RO1" s="21" t="s">
        <v>98</v>
      </c>
      <c r="RP1" s="21" t="s">
        <v>98</v>
      </c>
      <c r="RQ1" s="21" t="s">
        <v>98</v>
      </c>
      <c r="RR1" s="21" t="s">
        <v>98</v>
      </c>
      <c r="RS1" s="21" t="s">
        <v>98</v>
      </c>
      <c r="RT1" s="21" t="s">
        <v>98</v>
      </c>
      <c r="RU1" s="21" t="s">
        <v>98</v>
      </c>
      <c r="RV1" s="21" t="s">
        <v>98</v>
      </c>
      <c r="RW1" s="21" t="s">
        <v>98</v>
      </c>
      <c r="RX1" s="21" t="s">
        <v>99</v>
      </c>
      <c r="RY1" s="21" t="s">
        <v>99</v>
      </c>
      <c r="RZ1" s="21" t="s">
        <v>99</v>
      </c>
      <c r="SA1" s="21" t="s">
        <v>99</v>
      </c>
      <c r="SB1" s="21" t="s">
        <v>99</v>
      </c>
      <c r="SC1" s="21" t="s">
        <v>99</v>
      </c>
      <c r="SD1" s="21" t="s">
        <v>99</v>
      </c>
      <c r="SE1" s="21" t="s">
        <v>99</v>
      </c>
      <c r="SF1" s="21" t="s">
        <v>99</v>
      </c>
      <c r="SG1" s="21" t="s">
        <v>99</v>
      </c>
      <c r="SH1" s="21" t="s">
        <v>99</v>
      </c>
      <c r="SI1" s="21" t="s">
        <v>99</v>
      </c>
      <c r="SJ1" s="21" t="s">
        <v>99</v>
      </c>
      <c r="SK1" s="21" t="s">
        <v>99</v>
      </c>
      <c r="SL1" s="21" t="s">
        <v>99</v>
      </c>
      <c r="SM1" s="21" t="s">
        <v>99</v>
      </c>
      <c r="SN1" s="21" t="s">
        <v>99</v>
      </c>
      <c r="SO1" s="21" t="s">
        <v>99</v>
      </c>
      <c r="SP1" s="21" t="s">
        <v>99</v>
      </c>
      <c r="SQ1" s="21" t="s">
        <v>99</v>
      </c>
      <c r="SR1" s="21" t="s">
        <v>99</v>
      </c>
      <c r="SS1" s="21" t="s">
        <v>99</v>
      </c>
      <c r="ST1" s="21" t="s">
        <v>99</v>
      </c>
      <c r="SU1" s="21" t="s">
        <v>99</v>
      </c>
      <c r="SV1" s="21" t="s">
        <v>99</v>
      </c>
      <c r="SW1" s="21" t="s">
        <v>99</v>
      </c>
      <c r="SX1" s="21" t="s">
        <v>99</v>
      </c>
      <c r="SY1" s="21" t="s">
        <v>99</v>
      </c>
      <c r="SZ1" s="21" t="s">
        <v>99</v>
      </c>
      <c r="TA1" s="21" t="s">
        <v>99</v>
      </c>
      <c r="TB1" s="21" t="s">
        <v>99</v>
      </c>
      <c r="TC1" s="21" t="s">
        <v>99</v>
      </c>
      <c r="TD1" s="21" t="s">
        <v>99</v>
      </c>
      <c r="TE1" s="21" t="s">
        <v>99</v>
      </c>
      <c r="TF1" s="21" t="s">
        <v>99</v>
      </c>
      <c r="TG1" s="21" t="s">
        <v>99</v>
      </c>
      <c r="TH1" s="21" t="s">
        <v>99</v>
      </c>
      <c r="TI1" s="21" t="s">
        <v>99</v>
      </c>
      <c r="TJ1" s="21" t="s">
        <v>99</v>
      </c>
      <c r="TK1" s="21" t="s">
        <v>99</v>
      </c>
      <c r="TL1" s="21" t="s">
        <v>99</v>
      </c>
      <c r="TM1" s="21" t="s">
        <v>99</v>
      </c>
      <c r="TN1" s="21" t="s">
        <v>99</v>
      </c>
      <c r="TO1" s="21" t="s">
        <v>99</v>
      </c>
      <c r="TP1" s="21" t="s">
        <v>99</v>
      </c>
      <c r="TQ1" s="21" t="s">
        <v>99</v>
      </c>
      <c r="TR1" s="21" t="s">
        <v>99</v>
      </c>
      <c r="TS1" s="21" t="s">
        <v>99</v>
      </c>
      <c r="TT1" s="21" t="s">
        <v>99</v>
      </c>
      <c r="TU1" s="21" t="s">
        <v>99</v>
      </c>
      <c r="TV1" s="21" t="s">
        <v>99</v>
      </c>
      <c r="TW1" s="21" t="s">
        <v>99</v>
      </c>
      <c r="TX1" s="21" t="s">
        <v>99</v>
      </c>
      <c r="TY1" s="21" t="s">
        <v>99</v>
      </c>
      <c r="TZ1" s="21" t="s">
        <v>99</v>
      </c>
      <c r="UA1" s="21" t="s">
        <v>99</v>
      </c>
      <c r="UB1" s="21" t="s">
        <v>99</v>
      </c>
      <c r="UC1" s="21" t="s">
        <v>99</v>
      </c>
      <c r="UD1" s="21" t="s">
        <v>99</v>
      </c>
      <c r="UE1" s="21" t="s">
        <v>99</v>
      </c>
      <c r="UF1" s="21" t="s">
        <v>99</v>
      </c>
      <c r="UG1" s="21" t="s">
        <v>99</v>
      </c>
      <c r="UH1" s="21" t="s">
        <v>99</v>
      </c>
      <c r="UI1" s="21" t="s">
        <v>99</v>
      </c>
      <c r="UJ1" s="21" t="s">
        <v>99</v>
      </c>
      <c r="UK1" s="21" t="s">
        <v>99</v>
      </c>
      <c r="UL1" s="21" t="s">
        <v>99</v>
      </c>
      <c r="UM1" s="21" t="s">
        <v>99</v>
      </c>
      <c r="UN1" s="21" t="s">
        <v>99</v>
      </c>
      <c r="UO1" s="21" t="s">
        <v>99</v>
      </c>
      <c r="UP1" s="21" t="s">
        <v>99</v>
      </c>
      <c r="UQ1" s="21" t="s">
        <v>99</v>
      </c>
      <c r="UR1" s="21" t="s">
        <v>99</v>
      </c>
      <c r="US1" s="21" t="s">
        <v>99</v>
      </c>
      <c r="UT1" s="21" t="s">
        <v>99</v>
      </c>
      <c r="UU1" s="21" t="s">
        <v>99</v>
      </c>
      <c r="UV1" s="21" t="s">
        <v>99</v>
      </c>
      <c r="UW1" s="21" t="s">
        <v>99</v>
      </c>
      <c r="UX1" s="21" t="s">
        <v>99</v>
      </c>
      <c r="UY1" s="21" t="s">
        <v>99</v>
      </c>
      <c r="UZ1" s="21" t="s">
        <v>99</v>
      </c>
      <c r="VA1" s="21" t="s">
        <v>99</v>
      </c>
      <c r="VB1" s="21" t="s">
        <v>99</v>
      </c>
      <c r="VC1" s="21" t="s">
        <v>99</v>
      </c>
      <c r="VD1" s="21" t="s">
        <v>99</v>
      </c>
      <c r="VE1" s="21" t="s">
        <v>99</v>
      </c>
      <c r="VF1" s="21" t="s">
        <v>99</v>
      </c>
      <c r="VG1" s="21" t="s">
        <v>99</v>
      </c>
      <c r="VH1" s="21" t="s">
        <v>99</v>
      </c>
      <c r="VI1" s="21" t="s">
        <v>99</v>
      </c>
      <c r="VJ1" s="21" t="s">
        <v>99</v>
      </c>
      <c r="VK1" s="21" t="s">
        <v>99</v>
      </c>
      <c r="VL1" s="21" t="s">
        <v>99</v>
      </c>
      <c r="VM1" s="21" t="s">
        <v>99</v>
      </c>
      <c r="VN1" s="21" t="s">
        <v>99</v>
      </c>
      <c r="VO1" s="21" t="s">
        <v>99</v>
      </c>
      <c r="VP1" s="21" t="s">
        <v>99</v>
      </c>
      <c r="VQ1" s="21" t="s">
        <v>99</v>
      </c>
      <c r="VR1" s="21" t="s">
        <v>87</v>
      </c>
      <c r="VS1" s="21" t="s">
        <v>87</v>
      </c>
      <c r="VT1" s="21" t="s">
        <v>87</v>
      </c>
      <c r="VU1" s="21" t="s">
        <v>87</v>
      </c>
      <c r="VV1" s="21" t="s">
        <v>87</v>
      </c>
      <c r="VW1" s="21" t="s">
        <v>87</v>
      </c>
      <c r="VX1" s="21" t="s">
        <v>87</v>
      </c>
      <c r="VY1" s="21" t="s">
        <v>87</v>
      </c>
      <c r="VZ1" s="21" t="s">
        <v>87</v>
      </c>
      <c r="WA1" s="21" t="s">
        <v>87</v>
      </c>
      <c r="WB1" s="21" t="s">
        <v>87</v>
      </c>
      <c r="WC1" s="21" t="s">
        <v>87</v>
      </c>
      <c r="WD1" s="21" t="s">
        <v>87</v>
      </c>
      <c r="WE1" s="21" t="s">
        <v>87</v>
      </c>
      <c r="WF1" s="21" t="s">
        <v>87</v>
      </c>
      <c r="WG1" s="21" t="s">
        <v>87</v>
      </c>
      <c r="WH1" s="21" t="s">
        <v>87</v>
      </c>
      <c r="WI1" s="21" t="s">
        <v>87</v>
      </c>
      <c r="WJ1" s="21" t="s">
        <v>87</v>
      </c>
      <c r="WK1" s="21" t="s">
        <v>87</v>
      </c>
      <c r="WL1" s="21" t="s">
        <v>87</v>
      </c>
      <c r="WM1" s="21" t="s">
        <v>87</v>
      </c>
      <c r="WN1" s="21" t="s">
        <v>87</v>
      </c>
      <c r="WO1" s="21" t="s">
        <v>87</v>
      </c>
      <c r="WP1" s="21" t="s">
        <v>87</v>
      </c>
      <c r="WQ1" s="21" t="s">
        <v>87</v>
      </c>
      <c r="WR1" s="21" t="s">
        <v>87</v>
      </c>
      <c r="WS1" s="21" t="s">
        <v>87</v>
      </c>
      <c r="WT1" s="21" t="s">
        <v>87</v>
      </c>
      <c r="WU1" s="21" t="s">
        <v>87</v>
      </c>
      <c r="WV1" s="21" t="s">
        <v>87</v>
      </c>
      <c r="WW1" s="21" t="s">
        <v>87</v>
      </c>
      <c r="WX1" s="21" t="s">
        <v>87</v>
      </c>
      <c r="WY1" s="21" t="s">
        <v>87</v>
      </c>
      <c r="WZ1" s="21" t="s">
        <v>87</v>
      </c>
      <c r="XA1" s="21" t="s">
        <v>87</v>
      </c>
      <c r="XB1" s="21" t="s">
        <v>87</v>
      </c>
      <c r="XC1" s="21" t="s">
        <v>87</v>
      </c>
      <c r="XD1" s="21" t="s">
        <v>87</v>
      </c>
      <c r="XE1" s="21" t="s">
        <v>87</v>
      </c>
      <c r="XF1" s="21" t="s">
        <v>87</v>
      </c>
      <c r="XG1" s="21" t="s">
        <v>87</v>
      </c>
      <c r="XH1" s="21" t="s">
        <v>87</v>
      </c>
      <c r="XI1" s="21" t="s">
        <v>87</v>
      </c>
      <c r="XJ1" s="21" t="s">
        <v>87</v>
      </c>
      <c r="XK1" s="21" t="s">
        <v>87</v>
      </c>
      <c r="XL1" s="21" t="s">
        <v>87</v>
      </c>
      <c r="XM1" s="21" t="s">
        <v>87</v>
      </c>
      <c r="XN1" s="21" t="s">
        <v>87</v>
      </c>
      <c r="XO1" s="21" t="s">
        <v>87</v>
      </c>
      <c r="XP1" s="21" t="s">
        <v>87</v>
      </c>
      <c r="XQ1" s="21" t="s">
        <v>87</v>
      </c>
      <c r="XR1" s="21" t="s">
        <v>87</v>
      </c>
      <c r="XS1" s="21" t="s">
        <v>87</v>
      </c>
      <c r="XT1" s="21" t="s">
        <v>87</v>
      </c>
      <c r="XU1" s="21" t="s">
        <v>87</v>
      </c>
      <c r="XV1" s="21" t="s">
        <v>87</v>
      </c>
      <c r="XW1" s="21" t="s">
        <v>87</v>
      </c>
      <c r="XX1" s="21" t="s">
        <v>87</v>
      </c>
      <c r="XY1" s="21" t="s">
        <v>87</v>
      </c>
      <c r="XZ1" s="21" t="s">
        <v>87</v>
      </c>
      <c r="YA1" s="21" t="s">
        <v>87</v>
      </c>
      <c r="YB1" s="21" t="s">
        <v>87</v>
      </c>
      <c r="YC1" s="21" t="s">
        <v>87</v>
      </c>
      <c r="YD1" s="21" t="s">
        <v>87</v>
      </c>
      <c r="YE1" s="21" t="s">
        <v>87</v>
      </c>
      <c r="YF1" s="21" t="s">
        <v>87</v>
      </c>
      <c r="YG1" s="21" t="s">
        <v>87</v>
      </c>
      <c r="YH1" s="21" t="s">
        <v>87</v>
      </c>
      <c r="YI1" s="21" t="s">
        <v>87</v>
      </c>
      <c r="YJ1" s="21" t="s">
        <v>87</v>
      </c>
      <c r="YK1" s="21" t="s">
        <v>87</v>
      </c>
      <c r="YL1" s="21" t="s">
        <v>87</v>
      </c>
      <c r="YM1" s="21" t="s">
        <v>87</v>
      </c>
      <c r="YN1" s="21" t="s">
        <v>87</v>
      </c>
      <c r="YO1" s="21" t="s">
        <v>87</v>
      </c>
      <c r="YP1" s="21" t="s">
        <v>87</v>
      </c>
      <c r="YQ1" s="21" t="s">
        <v>87</v>
      </c>
      <c r="YR1" s="21" t="s">
        <v>87</v>
      </c>
      <c r="YS1" s="21" t="s">
        <v>87</v>
      </c>
      <c r="YT1" s="21" t="s">
        <v>87</v>
      </c>
      <c r="YU1" s="21" t="s">
        <v>87</v>
      </c>
      <c r="YV1" s="21" t="s">
        <v>87</v>
      </c>
      <c r="YW1" s="21" t="s">
        <v>87</v>
      </c>
      <c r="YX1" s="21" t="s">
        <v>87</v>
      </c>
      <c r="YY1" s="21" t="s">
        <v>87</v>
      </c>
      <c r="YZ1" s="21" t="s">
        <v>87</v>
      </c>
      <c r="ZA1" s="21" t="s">
        <v>87</v>
      </c>
      <c r="ZB1" s="21" t="s">
        <v>87</v>
      </c>
      <c r="ZC1" s="21" t="s">
        <v>87</v>
      </c>
      <c r="ZD1" s="21" t="s">
        <v>87</v>
      </c>
      <c r="ZE1" s="21" t="s">
        <v>87</v>
      </c>
      <c r="ZF1" s="21" t="s">
        <v>87</v>
      </c>
      <c r="ZG1" s="21" t="s">
        <v>87</v>
      </c>
      <c r="ZH1" s="21" t="s">
        <v>87</v>
      </c>
      <c r="ZI1" s="21" t="s">
        <v>87</v>
      </c>
      <c r="ZJ1" s="21" t="s">
        <v>87</v>
      </c>
      <c r="ZK1" s="21" t="s">
        <v>87</v>
      </c>
      <c r="ZL1" s="21" t="s">
        <v>100</v>
      </c>
      <c r="ZM1" s="21" t="s">
        <v>100</v>
      </c>
      <c r="ZN1" s="21" t="s">
        <v>100</v>
      </c>
      <c r="ZO1" s="21" t="s">
        <v>100</v>
      </c>
      <c r="ZP1" s="21" t="s">
        <v>100</v>
      </c>
      <c r="ZQ1" s="21" t="s">
        <v>100</v>
      </c>
      <c r="ZR1" s="21" t="s">
        <v>100</v>
      </c>
      <c r="ZS1" s="21" t="s">
        <v>100</v>
      </c>
      <c r="ZT1" s="21" t="s">
        <v>100</v>
      </c>
      <c r="ZU1" s="21" t="s">
        <v>100</v>
      </c>
      <c r="ZV1" s="21" t="s">
        <v>100</v>
      </c>
      <c r="ZW1" s="21" t="s">
        <v>100</v>
      </c>
      <c r="ZX1" s="21" t="s">
        <v>100</v>
      </c>
      <c r="ZY1" s="21" t="s">
        <v>100</v>
      </c>
      <c r="ZZ1" s="21" t="s">
        <v>100</v>
      </c>
      <c r="AAA1" s="21" t="s">
        <v>100</v>
      </c>
      <c r="AAB1" s="21" t="s">
        <v>100</v>
      </c>
      <c r="AAC1" s="21" t="s">
        <v>100</v>
      </c>
      <c r="AAD1" s="21" t="s">
        <v>100</v>
      </c>
      <c r="AAE1" s="21" t="s">
        <v>100</v>
      </c>
      <c r="AAF1" s="21" t="s">
        <v>100</v>
      </c>
      <c r="AAG1" s="21" t="s">
        <v>100</v>
      </c>
      <c r="AAH1" s="21" t="s">
        <v>100</v>
      </c>
      <c r="AAI1" s="21" t="s">
        <v>100</v>
      </c>
      <c r="AAJ1" s="21" t="s">
        <v>100</v>
      </c>
      <c r="AAK1" s="21" t="s">
        <v>100</v>
      </c>
      <c r="AAL1" s="21" t="s">
        <v>100</v>
      </c>
      <c r="AAM1" s="21" t="s">
        <v>100</v>
      </c>
      <c r="AAN1" s="21" t="s">
        <v>100</v>
      </c>
      <c r="AAO1" s="21" t="s">
        <v>100</v>
      </c>
      <c r="AAP1" s="21" t="s">
        <v>100</v>
      </c>
      <c r="AAQ1" s="21" t="s">
        <v>100</v>
      </c>
      <c r="AAR1" s="21" t="s">
        <v>100</v>
      </c>
      <c r="AAS1" s="21" t="s">
        <v>100</v>
      </c>
      <c r="AAT1" s="21" t="s">
        <v>100</v>
      </c>
      <c r="AAU1" s="21" t="s">
        <v>100</v>
      </c>
      <c r="AAV1" s="21" t="s">
        <v>100</v>
      </c>
      <c r="AAW1" s="21" t="s">
        <v>100</v>
      </c>
      <c r="AAX1" s="21" t="s">
        <v>100</v>
      </c>
      <c r="AAY1" s="21" t="s">
        <v>100</v>
      </c>
      <c r="AAZ1" s="21" t="s">
        <v>100</v>
      </c>
      <c r="ABA1" s="21" t="s">
        <v>100</v>
      </c>
      <c r="ABB1" s="21" t="s">
        <v>100</v>
      </c>
      <c r="ABC1" s="21" t="s">
        <v>100</v>
      </c>
      <c r="ABD1" s="21" t="s">
        <v>100</v>
      </c>
      <c r="ABE1" s="21" t="s">
        <v>100</v>
      </c>
      <c r="ABF1" s="21" t="s">
        <v>100</v>
      </c>
      <c r="ABG1" s="21" t="s">
        <v>100</v>
      </c>
      <c r="ABH1" s="21" t="s">
        <v>100</v>
      </c>
      <c r="ABI1" s="21" t="s">
        <v>100</v>
      </c>
      <c r="ABJ1" s="21" t="s">
        <v>100</v>
      </c>
      <c r="ABK1" s="21" t="s">
        <v>100</v>
      </c>
      <c r="ABL1" s="21" t="s">
        <v>100</v>
      </c>
      <c r="ABM1" s="21" t="s">
        <v>100</v>
      </c>
      <c r="ABN1" s="21" t="s">
        <v>100</v>
      </c>
      <c r="ABO1" s="21" t="s">
        <v>100</v>
      </c>
      <c r="ABP1" s="21" t="s">
        <v>100</v>
      </c>
      <c r="ABQ1" s="21" t="s">
        <v>100</v>
      </c>
      <c r="ABR1" s="21" t="s">
        <v>100</v>
      </c>
      <c r="ABS1" s="21" t="s">
        <v>100</v>
      </c>
      <c r="ABT1" s="21" t="s">
        <v>100</v>
      </c>
      <c r="ABU1" s="21" t="s">
        <v>100</v>
      </c>
      <c r="ABV1" s="21" t="s">
        <v>100</v>
      </c>
      <c r="ABW1" s="21" t="s">
        <v>100</v>
      </c>
      <c r="ABX1" s="21" t="s">
        <v>100</v>
      </c>
      <c r="ABY1" s="21" t="s">
        <v>100</v>
      </c>
      <c r="ABZ1" s="21" t="s">
        <v>100</v>
      </c>
      <c r="ACA1" s="21" t="s">
        <v>100</v>
      </c>
      <c r="ACB1" s="21" t="s">
        <v>100</v>
      </c>
      <c r="ACC1" s="21" t="s">
        <v>100</v>
      </c>
      <c r="ACD1" s="21" t="s">
        <v>100</v>
      </c>
      <c r="ACE1" s="21" t="s">
        <v>100</v>
      </c>
      <c r="ACF1" s="21" t="s">
        <v>100</v>
      </c>
      <c r="ACG1" s="21" t="s">
        <v>100</v>
      </c>
      <c r="ACH1" s="21" t="s">
        <v>100</v>
      </c>
      <c r="ACI1" s="21" t="s">
        <v>100</v>
      </c>
      <c r="ACJ1" s="21" t="s">
        <v>100</v>
      </c>
      <c r="ACK1" s="21" t="s">
        <v>100</v>
      </c>
      <c r="ACL1" s="21" t="s">
        <v>100</v>
      </c>
      <c r="ACM1" s="21" t="s">
        <v>100</v>
      </c>
      <c r="ACN1" s="21" t="s">
        <v>100</v>
      </c>
      <c r="ACO1" s="21" t="s">
        <v>100</v>
      </c>
      <c r="ACP1" s="21" t="s">
        <v>100</v>
      </c>
      <c r="ACQ1" s="21" t="s">
        <v>100</v>
      </c>
      <c r="ACR1" s="21" t="s">
        <v>100</v>
      </c>
      <c r="ACS1" s="21" t="s">
        <v>100</v>
      </c>
      <c r="ACT1" s="21" t="s">
        <v>100</v>
      </c>
      <c r="ACU1" s="21" t="s">
        <v>100</v>
      </c>
      <c r="ACV1" s="21" t="s">
        <v>100</v>
      </c>
      <c r="ACW1" s="21" t="s">
        <v>100</v>
      </c>
      <c r="ACX1" s="21" t="s">
        <v>100</v>
      </c>
      <c r="ACY1" s="21" t="s">
        <v>100</v>
      </c>
      <c r="ACZ1" s="21" t="s">
        <v>100</v>
      </c>
      <c r="ADA1" s="21" t="s">
        <v>100</v>
      </c>
      <c r="ADB1" s="21" t="s">
        <v>100</v>
      </c>
      <c r="ADC1" s="21" t="s">
        <v>100</v>
      </c>
      <c r="ADD1" s="21" t="s">
        <v>100</v>
      </c>
      <c r="ADE1" s="21" t="s">
        <v>100</v>
      </c>
      <c r="ADF1" s="21" t="s">
        <v>101</v>
      </c>
      <c r="ADG1" s="21" t="s">
        <v>101</v>
      </c>
      <c r="ADH1" s="21" t="s">
        <v>101</v>
      </c>
      <c r="ADI1" s="21" t="s">
        <v>101</v>
      </c>
      <c r="ADJ1" s="21" t="s">
        <v>101</v>
      </c>
      <c r="ADK1" s="21" t="s">
        <v>101</v>
      </c>
      <c r="ADL1" s="21" t="s">
        <v>101</v>
      </c>
      <c r="ADM1" s="21" t="s">
        <v>101</v>
      </c>
      <c r="ADN1" s="21" t="s">
        <v>101</v>
      </c>
      <c r="ADO1" s="21" t="s">
        <v>101</v>
      </c>
      <c r="ADP1" s="21" t="s">
        <v>101</v>
      </c>
      <c r="ADQ1" s="21" t="s">
        <v>101</v>
      </c>
      <c r="ADR1" s="21" t="s">
        <v>101</v>
      </c>
      <c r="ADS1" s="21" t="s">
        <v>101</v>
      </c>
      <c r="ADT1" s="21" t="s">
        <v>101</v>
      </c>
      <c r="ADU1" s="21" t="s">
        <v>101</v>
      </c>
      <c r="ADV1" s="21" t="s">
        <v>101</v>
      </c>
      <c r="ADW1" s="21" t="s">
        <v>101</v>
      </c>
      <c r="ADX1" s="21" t="s">
        <v>101</v>
      </c>
      <c r="ADY1" s="21" t="s">
        <v>101</v>
      </c>
      <c r="ADZ1" s="21" t="s">
        <v>101</v>
      </c>
      <c r="AEA1" s="21" t="s">
        <v>101</v>
      </c>
      <c r="AEB1" s="21" t="s">
        <v>101</v>
      </c>
      <c r="AEC1" s="21" t="s">
        <v>101</v>
      </c>
      <c r="AED1" s="21" t="s">
        <v>101</v>
      </c>
      <c r="AEE1" s="21" t="s">
        <v>101</v>
      </c>
      <c r="AEF1" s="21" t="s">
        <v>101</v>
      </c>
      <c r="AEG1" s="21" t="s">
        <v>101</v>
      </c>
      <c r="AEH1" s="21" t="s">
        <v>101</v>
      </c>
      <c r="AEI1" s="21" t="s">
        <v>101</v>
      </c>
      <c r="AEJ1" s="21" t="s">
        <v>101</v>
      </c>
      <c r="AEK1" s="21" t="s">
        <v>101</v>
      </c>
      <c r="AEL1" s="21" t="s">
        <v>101</v>
      </c>
      <c r="AEM1" s="21" t="s">
        <v>101</v>
      </c>
      <c r="AEN1" s="21" t="s">
        <v>101</v>
      </c>
      <c r="AEO1" s="21" t="s">
        <v>101</v>
      </c>
      <c r="AEP1" s="21" t="s">
        <v>101</v>
      </c>
      <c r="AEQ1" s="21" t="s">
        <v>101</v>
      </c>
      <c r="AER1" s="21" t="s">
        <v>101</v>
      </c>
      <c r="AES1" s="21" t="s">
        <v>101</v>
      </c>
      <c r="AET1" s="21" t="s">
        <v>101</v>
      </c>
      <c r="AEU1" s="21" t="s">
        <v>101</v>
      </c>
      <c r="AEV1" s="21" t="s">
        <v>101</v>
      </c>
      <c r="AEW1" s="21" t="s">
        <v>101</v>
      </c>
      <c r="AEX1" s="21" t="s">
        <v>101</v>
      </c>
      <c r="AEY1" s="21" t="s">
        <v>101</v>
      </c>
      <c r="AEZ1" s="21" t="s">
        <v>101</v>
      </c>
      <c r="AFA1" s="21" t="s">
        <v>101</v>
      </c>
      <c r="AFB1" s="21" t="s">
        <v>101</v>
      </c>
      <c r="AFC1" s="21" t="s">
        <v>101</v>
      </c>
      <c r="AFD1" s="21" t="s">
        <v>101</v>
      </c>
      <c r="AFE1" s="21" t="s">
        <v>101</v>
      </c>
      <c r="AFF1" s="21" t="s">
        <v>101</v>
      </c>
      <c r="AFG1" s="21" t="s">
        <v>101</v>
      </c>
      <c r="AFH1" s="21" t="s">
        <v>101</v>
      </c>
      <c r="AFI1" s="21" t="s">
        <v>101</v>
      </c>
      <c r="AFJ1" s="21" t="s">
        <v>101</v>
      </c>
      <c r="AFK1" s="21" t="s">
        <v>101</v>
      </c>
      <c r="AFL1" s="21" t="s">
        <v>101</v>
      </c>
      <c r="AFM1" s="21" t="s">
        <v>101</v>
      </c>
      <c r="AFN1" s="21" t="s">
        <v>101</v>
      </c>
      <c r="AFO1" s="21" t="s">
        <v>101</v>
      </c>
      <c r="AFP1" s="21" t="s">
        <v>101</v>
      </c>
      <c r="AFQ1" s="21" t="s">
        <v>101</v>
      </c>
      <c r="AFR1" s="21" t="s">
        <v>101</v>
      </c>
      <c r="AFS1" s="21" t="s">
        <v>101</v>
      </c>
      <c r="AFT1" s="21" t="s">
        <v>101</v>
      </c>
      <c r="AFU1" s="21" t="s">
        <v>101</v>
      </c>
      <c r="AFV1" s="21" t="s">
        <v>101</v>
      </c>
      <c r="AFW1" s="21" t="s">
        <v>101</v>
      </c>
      <c r="AFX1" s="21" t="s">
        <v>101</v>
      </c>
      <c r="AFY1" s="21" t="s">
        <v>101</v>
      </c>
      <c r="AFZ1" s="21" t="s">
        <v>101</v>
      </c>
      <c r="AGA1" s="21" t="s">
        <v>101</v>
      </c>
      <c r="AGB1" s="21" t="s">
        <v>101</v>
      </c>
      <c r="AGC1" s="21" t="s">
        <v>101</v>
      </c>
      <c r="AGD1" s="21" t="s">
        <v>101</v>
      </c>
      <c r="AGE1" s="21" t="s">
        <v>101</v>
      </c>
      <c r="AGF1" s="21" t="s">
        <v>101</v>
      </c>
      <c r="AGG1" s="21" t="s">
        <v>101</v>
      </c>
      <c r="AGH1" s="21" t="s">
        <v>101</v>
      </c>
      <c r="AGI1" s="21" t="s">
        <v>101</v>
      </c>
      <c r="AGJ1" s="21" t="s">
        <v>101</v>
      </c>
      <c r="AGK1" s="21" t="s">
        <v>101</v>
      </c>
      <c r="AGL1" s="21" t="s">
        <v>101</v>
      </c>
      <c r="AGM1" s="21" t="s">
        <v>101</v>
      </c>
      <c r="AGN1" s="21" t="s">
        <v>101</v>
      </c>
      <c r="AGO1" s="21" t="s">
        <v>101</v>
      </c>
      <c r="AGP1" s="21" t="s">
        <v>101</v>
      </c>
      <c r="AGQ1" s="21" t="s">
        <v>101</v>
      </c>
      <c r="AGR1" s="21" t="s">
        <v>101</v>
      </c>
      <c r="AGS1" s="21" t="s">
        <v>101</v>
      </c>
      <c r="AGT1" s="21" t="s">
        <v>101</v>
      </c>
      <c r="AGU1" s="21" t="s">
        <v>101</v>
      </c>
      <c r="AGV1" s="21" t="s">
        <v>101</v>
      </c>
      <c r="AGW1" s="21" t="s">
        <v>101</v>
      </c>
      <c r="AGX1" s="21" t="s">
        <v>101</v>
      </c>
      <c r="AGY1" s="21" t="s">
        <v>101</v>
      </c>
      <c r="AGZ1" s="21" t="s">
        <v>480</v>
      </c>
      <c r="AHA1" s="21" t="s">
        <v>480</v>
      </c>
      <c r="AHB1" s="21" t="s">
        <v>480</v>
      </c>
      <c r="AHC1" s="21" t="s">
        <v>480</v>
      </c>
      <c r="AHD1" s="21" t="s">
        <v>480</v>
      </c>
      <c r="AHE1" s="21" t="s">
        <v>480</v>
      </c>
      <c r="AHF1" s="21" t="s">
        <v>480</v>
      </c>
      <c r="AHG1" s="21" t="s">
        <v>480</v>
      </c>
      <c r="AHH1" s="21" t="s">
        <v>480</v>
      </c>
      <c r="AHI1" s="21" t="s">
        <v>480</v>
      </c>
      <c r="AHJ1" s="21" t="s">
        <v>480</v>
      </c>
      <c r="AHK1" s="21" t="s">
        <v>480</v>
      </c>
      <c r="AHL1" s="21" t="s">
        <v>480</v>
      </c>
      <c r="AHM1" s="21" t="s">
        <v>480</v>
      </c>
      <c r="AHN1" s="21" t="s">
        <v>480</v>
      </c>
      <c r="AHO1" s="21" t="s">
        <v>480</v>
      </c>
      <c r="AHP1" s="21" t="s">
        <v>480</v>
      </c>
      <c r="AHQ1" s="21" t="s">
        <v>480</v>
      </c>
      <c r="AHR1" s="21" t="s">
        <v>480</v>
      </c>
      <c r="AHS1" s="21" t="s">
        <v>480</v>
      </c>
      <c r="AHT1" s="21" t="s">
        <v>480</v>
      </c>
      <c r="AHU1" s="21" t="s">
        <v>480</v>
      </c>
      <c r="AHV1" s="21" t="s">
        <v>480</v>
      </c>
      <c r="AHW1" s="21" t="s">
        <v>480</v>
      </c>
      <c r="AHX1" s="21" t="s">
        <v>480</v>
      </c>
      <c r="AHY1" s="21" t="s">
        <v>480</v>
      </c>
      <c r="AHZ1" s="21" t="s">
        <v>480</v>
      </c>
      <c r="AIA1" s="21" t="s">
        <v>480</v>
      </c>
      <c r="AIB1" s="21" t="s">
        <v>480</v>
      </c>
      <c r="AIC1" s="21" t="s">
        <v>480</v>
      </c>
      <c r="AID1" s="21" t="s">
        <v>480</v>
      </c>
      <c r="AIE1" s="21" t="s">
        <v>480</v>
      </c>
      <c r="AIF1" s="21" t="s">
        <v>480</v>
      </c>
      <c r="AIG1" s="21" t="s">
        <v>480</v>
      </c>
      <c r="AIH1" s="21" t="s">
        <v>480</v>
      </c>
      <c r="AII1" s="21" t="s">
        <v>480</v>
      </c>
      <c r="AIJ1" s="21" t="s">
        <v>480</v>
      </c>
      <c r="AIK1" s="21" t="s">
        <v>480</v>
      </c>
      <c r="AIL1" s="21" t="s">
        <v>480</v>
      </c>
      <c r="AIM1" s="21" t="s">
        <v>480</v>
      </c>
      <c r="AIN1" s="21" t="s">
        <v>480</v>
      </c>
      <c r="AIO1" s="21" t="s">
        <v>480</v>
      </c>
      <c r="AIP1" s="21" t="s">
        <v>480</v>
      </c>
      <c r="AIQ1" s="21" t="s">
        <v>480</v>
      </c>
      <c r="AIR1" s="21" t="s">
        <v>480</v>
      </c>
      <c r="AIS1" s="21" t="s">
        <v>480</v>
      </c>
      <c r="AIT1" s="21" t="s">
        <v>480</v>
      </c>
      <c r="AIU1" s="21" t="s">
        <v>480</v>
      </c>
      <c r="AIV1" s="21" t="s">
        <v>480</v>
      </c>
      <c r="AIW1" s="21" t="s">
        <v>480</v>
      </c>
      <c r="AIX1" s="21" t="s">
        <v>480</v>
      </c>
      <c r="AIY1" s="21" t="s">
        <v>480</v>
      </c>
      <c r="AIZ1" s="21" t="s">
        <v>480</v>
      </c>
      <c r="AJA1" s="21" t="s">
        <v>480</v>
      </c>
      <c r="AJB1" s="21" t="s">
        <v>480</v>
      </c>
      <c r="AJC1" s="21" t="s">
        <v>480</v>
      </c>
      <c r="AJD1" s="21" t="s">
        <v>480</v>
      </c>
      <c r="AJE1" s="21" t="s">
        <v>480</v>
      </c>
      <c r="AJF1" s="21" t="s">
        <v>480</v>
      </c>
      <c r="AJG1" s="21" t="s">
        <v>480</v>
      </c>
      <c r="AJH1" s="21" t="s">
        <v>480</v>
      </c>
      <c r="AJI1" s="21" t="s">
        <v>480</v>
      </c>
      <c r="AJJ1" s="21" t="s">
        <v>480</v>
      </c>
      <c r="AJK1" s="21" t="s">
        <v>480</v>
      </c>
      <c r="AJL1" s="21" t="s">
        <v>480</v>
      </c>
      <c r="AJM1" s="21" t="s">
        <v>480</v>
      </c>
      <c r="AJN1" s="21" t="s">
        <v>480</v>
      </c>
      <c r="AJO1" s="21" t="s">
        <v>480</v>
      </c>
      <c r="AJP1" s="21" t="s">
        <v>480</v>
      </c>
      <c r="AJQ1" s="21" t="s">
        <v>480</v>
      </c>
      <c r="AJR1" s="21" t="s">
        <v>480</v>
      </c>
      <c r="AJS1" s="21" t="s">
        <v>480</v>
      </c>
      <c r="AJT1" s="21" t="s">
        <v>480</v>
      </c>
      <c r="AJU1" s="21" t="s">
        <v>480</v>
      </c>
      <c r="AJV1" s="21" t="s">
        <v>480</v>
      </c>
      <c r="AJW1" s="21" t="s">
        <v>480</v>
      </c>
      <c r="AJX1" s="21" t="s">
        <v>480</v>
      </c>
      <c r="AJY1" s="21" t="s">
        <v>480</v>
      </c>
      <c r="AJZ1" s="21" t="s">
        <v>480</v>
      </c>
      <c r="AKA1" s="21" t="s">
        <v>480</v>
      </c>
      <c r="AKB1" s="21" t="s">
        <v>480</v>
      </c>
      <c r="AKC1" s="21" t="s">
        <v>480</v>
      </c>
      <c r="AKD1" s="21" t="s">
        <v>480</v>
      </c>
      <c r="AKE1" s="21" t="s">
        <v>480</v>
      </c>
      <c r="AKF1" s="21" t="s">
        <v>480</v>
      </c>
      <c r="AKG1" s="21" t="s">
        <v>480</v>
      </c>
      <c r="AKH1" s="21" t="s">
        <v>480</v>
      </c>
      <c r="AKI1" s="21" t="s">
        <v>480</v>
      </c>
      <c r="AKJ1" s="21" t="s">
        <v>480</v>
      </c>
      <c r="AKK1" s="21" t="s">
        <v>480</v>
      </c>
      <c r="AKL1" s="21" t="s">
        <v>480</v>
      </c>
      <c r="AKM1" s="21" t="s">
        <v>480</v>
      </c>
      <c r="AKN1" s="21" t="s">
        <v>480</v>
      </c>
      <c r="AKO1" s="21" t="s">
        <v>480</v>
      </c>
      <c r="AKP1" s="21" t="s">
        <v>480</v>
      </c>
      <c r="AKQ1" s="21" t="s">
        <v>480</v>
      </c>
      <c r="AKR1" s="21" t="s">
        <v>480</v>
      </c>
      <c r="AKS1" s="21" t="s">
        <v>480</v>
      </c>
      <c r="AKT1" s="21" t="s">
        <v>10</v>
      </c>
      <c r="AKU1" s="21" t="s">
        <v>10</v>
      </c>
      <c r="AKV1" s="21" t="s">
        <v>10</v>
      </c>
      <c r="AKW1" s="21" t="s">
        <v>10</v>
      </c>
      <c r="AKX1" s="21" t="s">
        <v>10</v>
      </c>
      <c r="AKY1" s="21" t="s">
        <v>10</v>
      </c>
      <c r="AKZ1" s="21" t="s">
        <v>10</v>
      </c>
      <c r="ALA1" s="21" t="s">
        <v>10</v>
      </c>
      <c r="ALB1" s="21" t="s">
        <v>10</v>
      </c>
      <c r="ALC1" s="21" t="s">
        <v>10</v>
      </c>
      <c r="ALD1" s="21" t="s">
        <v>10</v>
      </c>
      <c r="ALE1" s="21" t="s">
        <v>10</v>
      </c>
      <c r="ALF1" s="21" t="s">
        <v>10</v>
      </c>
      <c r="ALG1" s="21" t="s">
        <v>10</v>
      </c>
      <c r="ALH1" s="21" t="s">
        <v>10</v>
      </c>
      <c r="ALI1" s="21" t="s">
        <v>10</v>
      </c>
      <c r="ALJ1" s="21" t="s">
        <v>10</v>
      </c>
      <c r="ALK1" s="21" t="s">
        <v>10</v>
      </c>
      <c r="ALL1" s="21" t="s">
        <v>10</v>
      </c>
      <c r="ALM1" s="21" t="s">
        <v>10</v>
      </c>
      <c r="ALN1" s="21" t="s">
        <v>10</v>
      </c>
      <c r="ALO1" s="21" t="s">
        <v>10</v>
      </c>
      <c r="ALP1" s="21" t="s">
        <v>10</v>
      </c>
      <c r="ALQ1" s="21" t="s">
        <v>10</v>
      </c>
      <c r="ALR1" s="21" t="s">
        <v>10</v>
      </c>
      <c r="ALS1" s="21" t="s">
        <v>10</v>
      </c>
      <c r="ALT1" s="21" t="s">
        <v>10</v>
      </c>
      <c r="ALU1" s="21" t="s">
        <v>10</v>
      </c>
      <c r="ALV1" s="21" t="s">
        <v>10</v>
      </c>
      <c r="ALW1" s="21" t="s">
        <v>10</v>
      </c>
      <c r="ALX1" s="21" t="s">
        <v>10</v>
      </c>
      <c r="ALY1" s="21" t="s">
        <v>10</v>
      </c>
      <c r="ALZ1" s="21" t="s">
        <v>10</v>
      </c>
      <c r="AMA1" s="21" t="s">
        <v>10</v>
      </c>
      <c r="AMB1" s="21" t="s">
        <v>10</v>
      </c>
      <c r="AMC1" s="21" t="s">
        <v>10</v>
      </c>
      <c r="AMD1" s="21" t="s">
        <v>10</v>
      </c>
      <c r="AME1" s="21" t="s">
        <v>10</v>
      </c>
      <c r="AMF1" s="21" t="s">
        <v>10</v>
      </c>
      <c r="AMG1" s="21" t="s">
        <v>10</v>
      </c>
      <c r="AMH1" s="21" t="s">
        <v>10</v>
      </c>
      <c r="AMI1" s="21" t="s">
        <v>10</v>
      </c>
      <c r="AMJ1" s="21" t="s">
        <v>10</v>
      </c>
      <c r="AMK1" s="21" t="s">
        <v>10</v>
      </c>
      <c r="AML1" s="21" t="s">
        <v>10</v>
      </c>
      <c r="AMM1" s="21" t="s">
        <v>10</v>
      </c>
      <c r="AMN1" s="21" t="s">
        <v>10</v>
      </c>
      <c r="AMO1" s="21" t="s">
        <v>10</v>
      </c>
      <c r="AMP1" s="21" t="s">
        <v>10</v>
      </c>
      <c r="AMQ1" s="21" t="s">
        <v>10</v>
      </c>
      <c r="AMR1" s="21" t="s">
        <v>10</v>
      </c>
      <c r="AMS1" s="21" t="s">
        <v>10</v>
      </c>
      <c r="AMT1" s="21" t="s">
        <v>10</v>
      </c>
      <c r="AMU1" s="21" t="s">
        <v>10</v>
      </c>
      <c r="AMV1" s="21" t="s">
        <v>10</v>
      </c>
      <c r="AMW1" s="21" t="s">
        <v>10</v>
      </c>
      <c r="AMX1" s="21" t="s">
        <v>10</v>
      </c>
      <c r="AMY1" s="21" t="s">
        <v>10</v>
      </c>
      <c r="AMZ1" s="21" t="s">
        <v>10</v>
      </c>
      <c r="ANA1" s="21" t="s">
        <v>10</v>
      </c>
      <c r="ANB1" s="21" t="s">
        <v>10</v>
      </c>
      <c r="ANC1" s="21" t="s">
        <v>10</v>
      </c>
      <c r="AND1" s="21" t="s">
        <v>10</v>
      </c>
      <c r="ANE1" s="21" t="s">
        <v>10</v>
      </c>
      <c r="ANF1" s="21" t="s">
        <v>10</v>
      </c>
      <c r="ANG1" s="21" t="s">
        <v>10</v>
      </c>
      <c r="ANH1" s="21" t="s">
        <v>10</v>
      </c>
      <c r="ANI1" s="21" t="s">
        <v>10</v>
      </c>
      <c r="ANJ1" s="21" t="s">
        <v>10</v>
      </c>
      <c r="ANK1" s="21" t="s">
        <v>10</v>
      </c>
      <c r="ANL1" s="21" t="s">
        <v>10</v>
      </c>
      <c r="ANM1" s="21" t="s">
        <v>10</v>
      </c>
      <c r="ANN1" s="21" t="s">
        <v>10</v>
      </c>
      <c r="ANO1" s="21" t="s">
        <v>10</v>
      </c>
      <c r="ANP1" s="21" t="s">
        <v>10</v>
      </c>
      <c r="ANQ1" s="21" t="s">
        <v>10</v>
      </c>
      <c r="ANR1" s="21" t="s">
        <v>10</v>
      </c>
      <c r="ANS1" s="21" t="s">
        <v>10</v>
      </c>
      <c r="ANT1" s="21" t="s">
        <v>10</v>
      </c>
      <c r="ANU1" s="21" t="s">
        <v>10</v>
      </c>
      <c r="ANV1" s="21" t="s">
        <v>10</v>
      </c>
      <c r="ANW1" s="21" t="s">
        <v>10</v>
      </c>
      <c r="ANX1" s="21" t="s">
        <v>10</v>
      </c>
      <c r="ANY1" s="21" t="s">
        <v>10</v>
      </c>
      <c r="ANZ1" s="21" t="s">
        <v>10</v>
      </c>
      <c r="AOA1" s="21" t="s">
        <v>10</v>
      </c>
      <c r="AOB1" s="21" t="s">
        <v>10</v>
      </c>
      <c r="AOC1" s="21" t="s">
        <v>10</v>
      </c>
      <c r="AOD1" s="21" t="s">
        <v>10</v>
      </c>
      <c r="AOE1" s="21" t="s">
        <v>10</v>
      </c>
      <c r="AOF1" s="21" t="s">
        <v>10</v>
      </c>
      <c r="AOG1" s="21" t="s">
        <v>10</v>
      </c>
      <c r="AOH1" s="21" t="s">
        <v>10</v>
      </c>
      <c r="AOI1" s="21" t="s">
        <v>10</v>
      </c>
      <c r="AOJ1" s="21" t="s">
        <v>10</v>
      </c>
      <c r="AOK1" s="21" t="s">
        <v>10</v>
      </c>
      <c r="AOL1" s="21" t="s">
        <v>10</v>
      </c>
      <c r="AOM1" s="21" t="s">
        <v>10</v>
      </c>
      <c r="AON1" s="21" t="s">
        <v>102</v>
      </c>
      <c r="AOO1" s="21" t="s">
        <v>102</v>
      </c>
      <c r="AOP1" s="21" t="s">
        <v>102</v>
      </c>
      <c r="AOQ1" s="21" t="s">
        <v>102</v>
      </c>
      <c r="AOR1" s="21" t="s">
        <v>102</v>
      </c>
      <c r="AOS1" s="21" t="s">
        <v>102</v>
      </c>
      <c r="AOT1" s="21" t="s">
        <v>102</v>
      </c>
      <c r="AOU1" s="21" t="s">
        <v>102</v>
      </c>
      <c r="AOV1" s="21" t="s">
        <v>102</v>
      </c>
      <c r="AOW1" s="21" t="s">
        <v>102</v>
      </c>
      <c r="AOX1" s="21" t="s">
        <v>102</v>
      </c>
      <c r="AOY1" s="21" t="s">
        <v>102</v>
      </c>
      <c r="AOZ1" s="21" t="s">
        <v>102</v>
      </c>
      <c r="APA1" s="21" t="s">
        <v>102</v>
      </c>
      <c r="APB1" s="21" t="s">
        <v>102</v>
      </c>
      <c r="APC1" s="21" t="s">
        <v>102</v>
      </c>
      <c r="APD1" s="21" t="s">
        <v>102</v>
      </c>
      <c r="APE1" s="21" t="s">
        <v>102</v>
      </c>
      <c r="APF1" s="21" t="s">
        <v>102</v>
      </c>
      <c r="APG1" s="21" t="s">
        <v>102</v>
      </c>
      <c r="APH1" s="21" t="s">
        <v>102</v>
      </c>
      <c r="API1" s="21" t="s">
        <v>102</v>
      </c>
      <c r="APJ1" s="21" t="s">
        <v>102</v>
      </c>
      <c r="APK1" s="21" t="s">
        <v>102</v>
      </c>
      <c r="APL1" s="21" t="s">
        <v>102</v>
      </c>
      <c r="APM1" s="21" t="s">
        <v>102</v>
      </c>
      <c r="APN1" s="21" t="s">
        <v>102</v>
      </c>
      <c r="APO1" s="21" t="s">
        <v>102</v>
      </c>
      <c r="APP1" s="21" t="s">
        <v>102</v>
      </c>
      <c r="APQ1" s="21" t="s">
        <v>102</v>
      </c>
      <c r="APR1" s="21" t="s">
        <v>102</v>
      </c>
      <c r="APS1" s="21" t="s">
        <v>102</v>
      </c>
      <c r="APT1" s="21" t="s">
        <v>102</v>
      </c>
      <c r="APU1" s="21" t="s">
        <v>102</v>
      </c>
      <c r="APV1" s="21" t="s">
        <v>102</v>
      </c>
      <c r="APW1" s="21" t="s">
        <v>102</v>
      </c>
      <c r="APX1" s="21" t="s">
        <v>102</v>
      </c>
      <c r="APY1" s="21" t="s">
        <v>102</v>
      </c>
      <c r="APZ1" s="21" t="s">
        <v>102</v>
      </c>
      <c r="AQA1" s="21" t="s">
        <v>102</v>
      </c>
      <c r="AQB1" s="21" t="s">
        <v>102</v>
      </c>
      <c r="AQC1" s="21" t="s">
        <v>102</v>
      </c>
      <c r="AQD1" s="21" t="s">
        <v>102</v>
      </c>
      <c r="AQE1" s="21" t="s">
        <v>102</v>
      </c>
      <c r="AQF1" s="21" t="s">
        <v>102</v>
      </c>
      <c r="AQG1" s="21" t="s">
        <v>102</v>
      </c>
      <c r="AQH1" s="21" t="s">
        <v>102</v>
      </c>
      <c r="AQI1" s="21" t="s">
        <v>102</v>
      </c>
      <c r="AQJ1" s="21" t="s">
        <v>102</v>
      </c>
      <c r="AQK1" s="21" t="s">
        <v>102</v>
      </c>
      <c r="AQL1" s="21" t="s">
        <v>102</v>
      </c>
      <c r="AQM1" s="21" t="s">
        <v>102</v>
      </c>
      <c r="AQN1" s="21" t="s">
        <v>102</v>
      </c>
      <c r="AQO1" s="21" t="s">
        <v>102</v>
      </c>
      <c r="AQP1" s="21" t="s">
        <v>102</v>
      </c>
      <c r="AQQ1" s="21" t="s">
        <v>102</v>
      </c>
      <c r="AQR1" s="21" t="s">
        <v>102</v>
      </c>
      <c r="AQS1" s="21" t="s">
        <v>102</v>
      </c>
      <c r="AQT1" s="21" t="s">
        <v>102</v>
      </c>
      <c r="AQU1" s="21" t="s">
        <v>102</v>
      </c>
      <c r="AQV1" s="21" t="s">
        <v>102</v>
      </c>
      <c r="AQW1" s="21" t="s">
        <v>102</v>
      </c>
      <c r="AQX1" s="21" t="s">
        <v>102</v>
      </c>
      <c r="AQY1" s="21" t="s">
        <v>102</v>
      </c>
      <c r="AQZ1" s="21" t="s">
        <v>102</v>
      </c>
      <c r="ARA1" s="21" t="s">
        <v>102</v>
      </c>
      <c r="ARB1" s="21" t="s">
        <v>102</v>
      </c>
      <c r="ARC1" s="21" t="s">
        <v>102</v>
      </c>
      <c r="ARD1" s="21" t="s">
        <v>102</v>
      </c>
      <c r="ARE1" s="21" t="s">
        <v>102</v>
      </c>
      <c r="ARF1" s="21" t="s">
        <v>102</v>
      </c>
      <c r="ARG1" s="21" t="s">
        <v>102</v>
      </c>
      <c r="ARH1" s="21" t="s">
        <v>102</v>
      </c>
      <c r="ARI1" s="21" t="s">
        <v>102</v>
      </c>
      <c r="ARJ1" s="21" t="s">
        <v>102</v>
      </c>
      <c r="ARK1" s="21" t="s">
        <v>102</v>
      </c>
      <c r="ARL1" s="21" t="s">
        <v>102</v>
      </c>
      <c r="ARM1" s="21" t="s">
        <v>102</v>
      </c>
      <c r="ARN1" s="21" t="s">
        <v>102</v>
      </c>
      <c r="ARO1" s="21" t="s">
        <v>102</v>
      </c>
      <c r="ARP1" s="21" t="s">
        <v>102</v>
      </c>
      <c r="ARQ1" s="21" t="s">
        <v>102</v>
      </c>
      <c r="ARR1" s="21" t="s">
        <v>102</v>
      </c>
      <c r="ARS1" s="21" t="s">
        <v>102</v>
      </c>
      <c r="ART1" s="21" t="s">
        <v>102</v>
      </c>
      <c r="ARU1" s="21" t="s">
        <v>102</v>
      </c>
      <c r="ARV1" s="21" t="s">
        <v>102</v>
      </c>
      <c r="ARW1" s="21" t="s">
        <v>102</v>
      </c>
      <c r="ARX1" s="21" t="s">
        <v>102</v>
      </c>
      <c r="ARY1" s="21" t="s">
        <v>102</v>
      </c>
      <c r="ARZ1" s="21" t="s">
        <v>102</v>
      </c>
      <c r="ASA1" s="21" t="s">
        <v>102</v>
      </c>
      <c r="ASB1" s="21" t="s">
        <v>102</v>
      </c>
      <c r="ASC1" s="21" t="s">
        <v>102</v>
      </c>
      <c r="ASD1" s="21" t="s">
        <v>102</v>
      </c>
      <c r="ASE1" s="21" t="s">
        <v>102</v>
      </c>
      <c r="ASF1" s="21" t="s">
        <v>102</v>
      </c>
      <c r="ASG1" s="21" t="s">
        <v>102</v>
      </c>
      <c r="ASH1" s="21" t="s">
        <v>103</v>
      </c>
      <c r="ASI1" s="21" t="s">
        <v>103</v>
      </c>
      <c r="ASJ1" s="21" t="s">
        <v>103</v>
      </c>
      <c r="ASK1" s="21" t="s">
        <v>103</v>
      </c>
      <c r="ASL1" s="21" t="s">
        <v>103</v>
      </c>
      <c r="ASM1" s="21" t="s">
        <v>103</v>
      </c>
      <c r="ASN1" s="21" t="s">
        <v>103</v>
      </c>
      <c r="ASO1" s="21" t="s">
        <v>103</v>
      </c>
      <c r="ASP1" s="21" t="s">
        <v>103</v>
      </c>
      <c r="ASQ1" s="21" t="s">
        <v>103</v>
      </c>
      <c r="ASR1" s="21" t="s">
        <v>103</v>
      </c>
      <c r="ASS1" s="21" t="s">
        <v>103</v>
      </c>
      <c r="AST1" s="21" t="s">
        <v>103</v>
      </c>
      <c r="ASU1" s="21" t="s">
        <v>103</v>
      </c>
      <c r="ASV1" s="21" t="s">
        <v>103</v>
      </c>
      <c r="ASW1" s="21" t="s">
        <v>103</v>
      </c>
      <c r="ASX1" s="21" t="s">
        <v>103</v>
      </c>
      <c r="ASY1" s="21" t="s">
        <v>103</v>
      </c>
      <c r="ASZ1" s="21" t="s">
        <v>103</v>
      </c>
      <c r="ATA1" s="21" t="s">
        <v>103</v>
      </c>
      <c r="ATB1" s="21" t="s">
        <v>103</v>
      </c>
      <c r="ATC1" s="21" t="s">
        <v>103</v>
      </c>
      <c r="ATD1" s="21" t="s">
        <v>103</v>
      </c>
      <c r="ATE1" s="21" t="s">
        <v>103</v>
      </c>
      <c r="ATF1" s="21" t="s">
        <v>103</v>
      </c>
      <c r="ATG1" s="21" t="s">
        <v>103</v>
      </c>
      <c r="ATH1" s="21" t="s">
        <v>103</v>
      </c>
      <c r="ATI1" s="21" t="s">
        <v>103</v>
      </c>
      <c r="ATJ1" s="21" t="s">
        <v>103</v>
      </c>
      <c r="ATK1" s="21" t="s">
        <v>103</v>
      </c>
      <c r="ATL1" s="21" t="s">
        <v>103</v>
      </c>
      <c r="ATM1" s="21" t="s">
        <v>103</v>
      </c>
      <c r="ATN1" s="21" t="s">
        <v>103</v>
      </c>
      <c r="ATO1" s="21" t="s">
        <v>103</v>
      </c>
      <c r="ATP1" s="21" t="s">
        <v>103</v>
      </c>
      <c r="ATQ1" s="21" t="s">
        <v>103</v>
      </c>
      <c r="ATR1" s="21" t="s">
        <v>103</v>
      </c>
      <c r="ATS1" s="21" t="s">
        <v>103</v>
      </c>
      <c r="ATT1" s="21" t="s">
        <v>103</v>
      </c>
      <c r="ATU1" s="21" t="s">
        <v>103</v>
      </c>
      <c r="ATV1" s="21" t="s">
        <v>103</v>
      </c>
      <c r="ATW1" s="21" t="s">
        <v>103</v>
      </c>
      <c r="ATX1" s="21" t="s">
        <v>103</v>
      </c>
      <c r="ATY1" s="21" t="s">
        <v>103</v>
      </c>
      <c r="ATZ1" s="21" t="s">
        <v>103</v>
      </c>
      <c r="AUA1" s="21" t="s">
        <v>103</v>
      </c>
      <c r="AUB1" s="21" t="s">
        <v>103</v>
      </c>
      <c r="AUC1" s="21" t="s">
        <v>103</v>
      </c>
      <c r="AUD1" s="21" t="s">
        <v>103</v>
      </c>
      <c r="AUE1" s="21" t="s">
        <v>103</v>
      </c>
      <c r="AUF1" s="21" t="s">
        <v>103</v>
      </c>
      <c r="AUG1" s="21" t="s">
        <v>103</v>
      </c>
      <c r="AUH1" s="21" t="s">
        <v>103</v>
      </c>
      <c r="AUI1" s="21" t="s">
        <v>103</v>
      </c>
      <c r="AUJ1" s="21" t="s">
        <v>103</v>
      </c>
      <c r="AUK1" s="21" t="s">
        <v>103</v>
      </c>
      <c r="AUL1" s="21" t="s">
        <v>103</v>
      </c>
      <c r="AUM1" s="21" t="s">
        <v>103</v>
      </c>
      <c r="AUN1" s="21" t="s">
        <v>103</v>
      </c>
      <c r="AUO1" s="21" t="s">
        <v>103</v>
      </c>
      <c r="AUP1" s="21" t="s">
        <v>103</v>
      </c>
      <c r="AUQ1" s="21" t="s">
        <v>103</v>
      </c>
      <c r="AUR1" s="21" t="s">
        <v>103</v>
      </c>
      <c r="AUS1" s="21" t="s">
        <v>103</v>
      </c>
      <c r="AUT1" s="21" t="s">
        <v>103</v>
      </c>
      <c r="AUU1" s="21" t="s">
        <v>103</v>
      </c>
      <c r="AUV1" s="21" t="s">
        <v>103</v>
      </c>
      <c r="AUW1" s="21" t="s">
        <v>103</v>
      </c>
      <c r="AUX1" s="21" t="s">
        <v>103</v>
      </c>
      <c r="AUY1" s="21" t="s">
        <v>103</v>
      </c>
      <c r="AUZ1" s="21" t="s">
        <v>103</v>
      </c>
      <c r="AVA1" s="21" t="s">
        <v>103</v>
      </c>
      <c r="AVB1" s="21" t="s">
        <v>103</v>
      </c>
      <c r="AVC1" s="21" t="s">
        <v>103</v>
      </c>
      <c r="AVD1" s="21" t="s">
        <v>103</v>
      </c>
      <c r="AVE1" s="21" t="s">
        <v>103</v>
      </c>
      <c r="AVF1" s="21" t="s">
        <v>103</v>
      </c>
      <c r="AVG1" s="21" t="s">
        <v>103</v>
      </c>
      <c r="AVH1" s="21" t="s">
        <v>103</v>
      </c>
      <c r="AVI1" s="21" t="s">
        <v>103</v>
      </c>
      <c r="AVJ1" s="21" t="s">
        <v>103</v>
      </c>
      <c r="AVK1" s="21" t="s">
        <v>103</v>
      </c>
      <c r="AVL1" s="21" t="s">
        <v>103</v>
      </c>
      <c r="AVM1" s="21" t="s">
        <v>103</v>
      </c>
      <c r="AVN1" s="21" t="s">
        <v>103</v>
      </c>
      <c r="AVO1" s="21" t="s">
        <v>103</v>
      </c>
      <c r="AVP1" s="21" t="s">
        <v>103</v>
      </c>
      <c r="AVQ1" s="21" t="s">
        <v>103</v>
      </c>
      <c r="AVR1" s="21" t="s">
        <v>103</v>
      </c>
      <c r="AVS1" s="21" t="s">
        <v>103</v>
      </c>
      <c r="AVT1" s="21" t="s">
        <v>103</v>
      </c>
      <c r="AVU1" s="21" t="s">
        <v>103</v>
      </c>
      <c r="AVV1" s="21" t="s">
        <v>103</v>
      </c>
      <c r="AVW1" s="21" t="s">
        <v>103</v>
      </c>
      <c r="AVX1" s="21" t="s">
        <v>103</v>
      </c>
      <c r="AVY1" s="21" t="s">
        <v>103</v>
      </c>
      <c r="AVZ1" s="21" t="s">
        <v>103</v>
      </c>
      <c r="AWA1" s="21" t="s">
        <v>103</v>
      </c>
      <c r="AWB1" s="21" t="s">
        <v>13</v>
      </c>
      <c r="AWC1" s="21" t="s">
        <v>13</v>
      </c>
      <c r="AWD1" s="21" t="s">
        <v>13</v>
      </c>
      <c r="AWE1" s="21" t="s">
        <v>13</v>
      </c>
      <c r="AWF1" s="21" t="s">
        <v>13</v>
      </c>
      <c r="AWG1" s="21" t="s">
        <v>13</v>
      </c>
      <c r="AWH1" s="21" t="s">
        <v>13</v>
      </c>
      <c r="AWI1" s="21" t="s">
        <v>13</v>
      </c>
      <c r="AWJ1" s="21" t="s">
        <v>13</v>
      </c>
      <c r="AWK1" s="21" t="s">
        <v>13</v>
      </c>
      <c r="AWL1" s="21" t="s">
        <v>13</v>
      </c>
      <c r="AWM1" s="21" t="s">
        <v>13</v>
      </c>
      <c r="AWN1" s="21" t="s">
        <v>13</v>
      </c>
      <c r="AWO1" s="21" t="s">
        <v>13</v>
      </c>
      <c r="AWP1" s="21" t="s">
        <v>13</v>
      </c>
      <c r="AWQ1" s="21" t="s">
        <v>13</v>
      </c>
      <c r="AWR1" s="21" t="s">
        <v>13</v>
      </c>
      <c r="AWS1" s="21" t="s">
        <v>13</v>
      </c>
      <c r="AWT1" s="21" t="s">
        <v>13</v>
      </c>
      <c r="AWU1" s="21" t="s">
        <v>13</v>
      </c>
      <c r="AWV1" s="21" t="s">
        <v>13</v>
      </c>
      <c r="AWW1" s="21" t="s">
        <v>13</v>
      </c>
      <c r="AWX1" s="21" t="s">
        <v>13</v>
      </c>
      <c r="AWY1" s="21" t="s">
        <v>13</v>
      </c>
      <c r="AWZ1" s="21" t="s">
        <v>13</v>
      </c>
      <c r="AXA1" s="21" t="s">
        <v>13</v>
      </c>
      <c r="AXB1" s="21" t="s">
        <v>13</v>
      </c>
      <c r="AXC1" s="21" t="s">
        <v>13</v>
      </c>
      <c r="AXD1" s="21" t="s">
        <v>13</v>
      </c>
      <c r="AXE1" s="21" t="s">
        <v>13</v>
      </c>
      <c r="AXF1" s="21" t="s">
        <v>13</v>
      </c>
      <c r="AXG1" s="21" t="s">
        <v>13</v>
      </c>
      <c r="AXH1" s="21" t="s">
        <v>13</v>
      </c>
      <c r="AXI1" s="21" t="s">
        <v>13</v>
      </c>
      <c r="AXJ1" s="21" t="s">
        <v>13</v>
      </c>
      <c r="AXK1" s="21" t="s">
        <v>13</v>
      </c>
      <c r="AXL1" s="21" t="s">
        <v>13</v>
      </c>
      <c r="AXM1" s="21" t="s">
        <v>13</v>
      </c>
      <c r="AXN1" s="21" t="s">
        <v>13</v>
      </c>
      <c r="AXO1" s="21" t="s">
        <v>13</v>
      </c>
      <c r="AXP1" s="21" t="s">
        <v>13</v>
      </c>
      <c r="AXQ1" s="21" t="s">
        <v>13</v>
      </c>
      <c r="AXR1" s="21" t="s">
        <v>13</v>
      </c>
      <c r="AXS1" s="21" t="s">
        <v>13</v>
      </c>
      <c r="AXT1" s="21" t="s">
        <v>13</v>
      </c>
      <c r="AXU1" s="21" t="s">
        <v>13</v>
      </c>
      <c r="AXV1" s="21" t="s">
        <v>13</v>
      </c>
      <c r="AXW1" s="21" t="s">
        <v>13</v>
      </c>
      <c r="AXX1" s="21" t="s">
        <v>13</v>
      </c>
      <c r="AXY1" s="21" t="s">
        <v>13</v>
      </c>
      <c r="AXZ1" s="21" t="s">
        <v>13</v>
      </c>
      <c r="AYA1" s="21" t="s">
        <v>13</v>
      </c>
      <c r="AYB1" s="21" t="s">
        <v>13</v>
      </c>
      <c r="AYC1" s="21" t="s">
        <v>13</v>
      </c>
      <c r="AYD1" s="21" t="s">
        <v>13</v>
      </c>
      <c r="AYE1" s="21" t="s">
        <v>13</v>
      </c>
      <c r="AYF1" s="21" t="s">
        <v>13</v>
      </c>
      <c r="AYG1" s="21" t="s">
        <v>13</v>
      </c>
      <c r="AYH1" s="21" t="s">
        <v>13</v>
      </c>
      <c r="AYI1" s="21" t="s">
        <v>13</v>
      </c>
      <c r="AYJ1" s="21" t="s">
        <v>13</v>
      </c>
      <c r="AYK1" s="21" t="s">
        <v>13</v>
      </c>
      <c r="AYL1" s="21" t="s">
        <v>13</v>
      </c>
      <c r="AYM1" s="21" t="s">
        <v>13</v>
      </c>
      <c r="AYN1" s="21" t="s">
        <v>13</v>
      </c>
      <c r="AYO1" s="21" t="s">
        <v>13</v>
      </c>
      <c r="AYP1" s="21" t="s">
        <v>13</v>
      </c>
      <c r="AYQ1" s="21" t="s">
        <v>13</v>
      </c>
      <c r="AYR1" s="21" t="s">
        <v>13</v>
      </c>
      <c r="AYS1" s="21" t="s">
        <v>13</v>
      </c>
      <c r="AYT1" s="21" t="s">
        <v>13</v>
      </c>
      <c r="AYU1" s="21" t="s">
        <v>13</v>
      </c>
      <c r="AYV1" s="21" t="s">
        <v>13</v>
      </c>
      <c r="AYW1" s="21" t="s">
        <v>13</v>
      </c>
      <c r="AYX1" s="21" t="s">
        <v>13</v>
      </c>
      <c r="AYY1" s="21" t="s">
        <v>13</v>
      </c>
      <c r="AYZ1" s="21" t="s">
        <v>13</v>
      </c>
      <c r="AZA1" s="21" t="s">
        <v>13</v>
      </c>
      <c r="AZB1" s="21" t="s">
        <v>13</v>
      </c>
      <c r="AZC1" s="21" t="s">
        <v>13</v>
      </c>
      <c r="AZD1" s="21" t="s">
        <v>13</v>
      </c>
      <c r="AZE1" s="21" t="s">
        <v>13</v>
      </c>
      <c r="AZF1" s="21" t="s">
        <v>13</v>
      </c>
      <c r="AZG1" s="21" t="s">
        <v>13</v>
      </c>
      <c r="AZH1" s="21" t="s">
        <v>13</v>
      </c>
      <c r="AZI1" s="21" t="s">
        <v>13</v>
      </c>
      <c r="AZJ1" s="21" t="s">
        <v>13</v>
      </c>
      <c r="AZK1" s="21" t="s">
        <v>13</v>
      </c>
      <c r="AZL1" s="21" t="s">
        <v>13</v>
      </c>
      <c r="AZM1" s="21" t="s">
        <v>13</v>
      </c>
      <c r="AZN1" s="21" t="s">
        <v>13</v>
      </c>
      <c r="AZO1" s="21" t="s">
        <v>13</v>
      </c>
      <c r="AZP1" s="21" t="s">
        <v>13</v>
      </c>
      <c r="AZQ1" s="21" t="s">
        <v>13</v>
      </c>
      <c r="AZR1" s="21" t="s">
        <v>13</v>
      </c>
      <c r="AZS1" s="21" t="s">
        <v>13</v>
      </c>
      <c r="AZT1" s="21" t="s">
        <v>13</v>
      </c>
      <c r="AZU1" s="21" t="s">
        <v>13</v>
      </c>
      <c r="AZV1" s="21" t="s">
        <v>1</v>
      </c>
      <c r="AZW1" s="21" t="s">
        <v>1</v>
      </c>
      <c r="AZX1" s="21" t="s">
        <v>1</v>
      </c>
      <c r="AZY1" s="21" t="s">
        <v>1</v>
      </c>
      <c r="AZZ1" s="21" t="s">
        <v>1</v>
      </c>
      <c r="BAA1" s="21" t="s">
        <v>1</v>
      </c>
      <c r="BAB1" s="21" t="s">
        <v>1</v>
      </c>
      <c r="BAC1" s="21" t="s">
        <v>1</v>
      </c>
      <c r="BAD1" s="21" t="s">
        <v>1</v>
      </c>
      <c r="BAE1" s="21" t="s">
        <v>1</v>
      </c>
      <c r="BAF1" s="21" t="s">
        <v>1</v>
      </c>
      <c r="BAG1" s="21" t="s">
        <v>1</v>
      </c>
      <c r="BAH1" s="21" t="s">
        <v>1</v>
      </c>
      <c r="BAI1" s="21" t="s">
        <v>1</v>
      </c>
      <c r="BAJ1" s="21" t="s">
        <v>1</v>
      </c>
      <c r="BAK1" s="21" t="s">
        <v>1</v>
      </c>
      <c r="BAL1" s="21" t="s">
        <v>1</v>
      </c>
      <c r="BAM1" s="21" t="s">
        <v>1</v>
      </c>
      <c r="BAN1" s="21" t="s">
        <v>1</v>
      </c>
      <c r="BAO1" s="21" t="s">
        <v>1</v>
      </c>
      <c r="BAP1" s="21" t="s">
        <v>1</v>
      </c>
      <c r="BAQ1" s="21" t="s">
        <v>1</v>
      </c>
      <c r="BAR1" s="21" t="s">
        <v>1</v>
      </c>
      <c r="BAS1" s="21" t="s">
        <v>1</v>
      </c>
      <c r="BAT1" s="21" t="s">
        <v>1</v>
      </c>
      <c r="BAU1" s="21" t="s">
        <v>1</v>
      </c>
      <c r="BAV1" s="21" t="s">
        <v>1</v>
      </c>
      <c r="BAW1" s="21" t="s">
        <v>1</v>
      </c>
      <c r="BAX1" s="21" t="s">
        <v>1</v>
      </c>
      <c r="BAY1" s="21" t="s">
        <v>1</v>
      </c>
      <c r="BAZ1" s="21" t="s">
        <v>1</v>
      </c>
      <c r="BBA1" s="21" t="s">
        <v>1</v>
      </c>
      <c r="BBB1" s="21" t="s">
        <v>1</v>
      </c>
      <c r="BBC1" s="21" t="s">
        <v>1</v>
      </c>
      <c r="BBD1" s="21" t="s">
        <v>1</v>
      </c>
      <c r="BBE1" s="21" t="s">
        <v>1</v>
      </c>
      <c r="BBF1" s="21" t="s">
        <v>1</v>
      </c>
      <c r="BBG1" s="21" t="s">
        <v>1</v>
      </c>
      <c r="BBH1" s="21" t="s">
        <v>1</v>
      </c>
      <c r="BBI1" s="21" t="s">
        <v>1</v>
      </c>
      <c r="BBJ1" s="21" t="s">
        <v>1</v>
      </c>
      <c r="BBK1" s="21" t="s">
        <v>1</v>
      </c>
      <c r="BBL1" s="21" t="s">
        <v>1</v>
      </c>
      <c r="BBM1" s="21" t="s">
        <v>1</v>
      </c>
      <c r="BBN1" s="21" t="s">
        <v>1</v>
      </c>
      <c r="BBO1" s="21" t="s">
        <v>1</v>
      </c>
      <c r="BBP1" s="21" t="s">
        <v>1</v>
      </c>
      <c r="BBQ1" s="21" t="s">
        <v>1</v>
      </c>
      <c r="BBR1" s="21" t="s">
        <v>1</v>
      </c>
      <c r="BBS1" s="21" t="s">
        <v>1</v>
      </c>
      <c r="BBT1" s="21" t="s">
        <v>1</v>
      </c>
      <c r="BBU1" s="21" t="s">
        <v>1</v>
      </c>
      <c r="BBV1" s="21" t="s">
        <v>1</v>
      </c>
      <c r="BBW1" s="21" t="s">
        <v>1</v>
      </c>
      <c r="BBX1" s="21" t="s">
        <v>1</v>
      </c>
      <c r="BBY1" s="21" t="s">
        <v>1</v>
      </c>
      <c r="BBZ1" s="21" t="s">
        <v>1</v>
      </c>
      <c r="BCA1" s="21" t="s">
        <v>1</v>
      </c>
      <c r="BCB1" s="21" t="s">
        <v>1</v>
      </c>
      <c r="BCC1" s="21" t="s">
        <v>1</v>
      </c>
      <c r="BCD1" s="21" t="s">
        <v>1</v>
      </c>
      <c r="BCE1" s="21" t="s">
        <v>1</v>
      </c>
      <c r="BCF1" s="21" t="s">
        <v>1</v>
      </c>
      <c r="BCG1" s="21" t="s">
        <v>1</v>
      </c>
      <c r="BCH1" s="21" t="s">
        <v>1</v>
      </c>
      <c r="BCI1" s="21" t="s">
        <v>1</v>
      </c>
      <c r="BCJ1" s="21" t="s">
        <v>1</v>
      </c>
      <c r="BCK1" s="21" t="s">
        <v>1</v>
      </c>
      <c r="BCL1" s="21" t="s">
        <v>1</v>
      </c>
      <c r="BCM1" s="21" t="s">
        <v>1</v>
      </c>
      <c r="BCN1" s="21" t="s">
        <v>1</v>
      </c>
      <c r="BCO1" s="21" t="s">
        <v>1</v>
      </c>
      <c r="BCP1" s="21" t="s">
        <v>1</v>
      </c>
      <c r="BCQ1" s="21" t="s">
        <v>1</v>
      </c>
      <c r="BCR1" s="21" t="s">
        <v>1</v>
      </c>
      <c r="BCS1" s="21" t="s">
        <v>1</v>
      </c>
      <c r="BCT1" s="21" t="s">
        <v>1</v>
      </c>
      <c r="BCU1" s="21" t="s">
        <v>1</v>
      </c>
      <c r="BCV1" s="21" t="s">
        <v>1</v>
      </c>
      <c r="BCW1" s="21" t="s">
        <v>1</v>
      </c>
      <c r="BCX1" s="21" t="s">
        <v>1</v>
      </c>
      <c r="BCY1" s="21" t="s">
        <v>1</v>
      </c>
      <c r="BCZ1" s="21" t="s">
        <v>1</v>
      </c>
      <c r="BDA1" s="21" t="s">
        <v>1</v>
      </c>
      <c r="BDB1" s="21" t="s">
        <v>1</v>
      </c>
      <c r="BDC1" s="21" t="s">
        <v>1</v>
      </c>
      <c r="BDD1" s="21" t="s">
        <v>1</v>
      </c>
      <c r="BDE1" s="21" t="s">
        <v>1</v>
      </c>
      <c r="BDF1" s="21" t="s">
        <v>1</v>
      </c>
      <c r="BDG1" s="21" t="s">
        <v>1</v>
      </c>
      <c r="BDH1" s="21" t="s">
        <v>1</v>
      </c>
      <c r="BDI1" s="21" t="s">
        <v>1</v>
      </c>
      <c r="BDJ1" s="21" t="s">
        <v>1</v>
      </c>
      <c r="BDK1" s="21" t="s">
        <v>1</v>
      </c>
      <c r="BDL1" s="21" t="s">
        <v>1</v>
      </c>
      <c r="BDM1" s="21" t="s">
        <v>1</v>
      </c>
      <c r="BDN1" s="21" t="s">
        <v>1</v>
      </c>
      <c r="BDO1" s="21" t="s">
        <v>1</v>
      </c>
      <c r="BDP1" s="21" t="s">
        <v>0</v>
      </c>
      <c r="BDQ1" s="21" t="s">
        <v>0</v>
      </c>
      <c r="BDR1" s="21" t="s">
        <v>0</v>
      </c>
      <c r="BDS1" s="21" t="s">
        <v>0</v>
      </c>
      <c r="BDT1" s="21" t="s">
        <v>0</v>
      </c>
      <c r="BDU1" s="21" t="s">
        <v>0</v>
      </c>
      <c r="BDV1" s="21" t="s">
        <v>0</v>
      </c>
      <c r="BDW1" s="21" t="s">
        <v>0</v>
      </c>
      <c r="BDX1" s="21" t="s">
        <v>0</v>
      </c>
      <c r="BDY1" s="21" t="s">
        <v>0</v>
      </c>
      <c r="BDZ1" s="21" t="s">
        <v>0</v>
      </c>
      <c r="BEA1" s="21" t="s">
        <v>0</v>
      </c>
      <c r="BEB1" s="21" t="s">
        <v>0</v>
      </c>
      <c r="BEC1" s="21" t="s">
        <v>0</v>
      </c>
      <c r="BED1" s="21" t="s">
        <v>0</v>
      </c>
      <c r="BEE1" s="21" t="s">
        <v>0</v>
      </c>
      <c r="BEF1" s="21" t="s">
        <v>0</v>
      </c>
      <c r="BEG1" s="21" t="s">
        <v>0</v>
      </c>
      <c r="BEH1" s="21" t="s">
        <v>0</v>
      </c>
      <c r="BEI1" s="21" t="s">
        <v>0</v>
      </c>
      <c r="BEJ1" s="21" t="s">
        <v>0</v>
      </c>
      <c r="BEK1" s="21" t="s">
        <v>0</v>
      </c>
      <c r="BEL1" s="21" t="s">
        <v>0</v>
      </c>
      <c r="BEM1" s="21" t="s">
        <v>0</v>
      </c>
      <c r="BEN1" s="21" t="s">
        <v>0</v>
      </c>
      <c r="BEO1" s="21" t="s">
        <v>0</v>
      </c>
      <c r="BEP1" s="21" t="s">
        <v>0</v>
      </c>
      <c r="BEQ1" s="21" t="s">
        <v>0</v>
      </c>
      <c r="BER1" s="21" t="s">
        <v>0</v>
      </c>
      <c r="BES1" s="21" t="s">
        <v>0</v>
      </c>
      <c r="BET1" s="21" t="s">
        <v>0</v>
      </c>
      <c r="BEU1" s="21" t="s">
        <v>0</v>
      </c>
      <c r="BEV1" s="21" t="s">
        <v>0</v>
      </c>
      <c r="BEW1" s="21" t="s">
        <v>0</v>
      </c>
      <c r="BEX1" s="21" t="s">
        <v>0</v>
      </c>
      <c r="BEY1" s="21" t="s">
        <v>0</v>
      </c>
      <c r="BEZ1" s="21" t="s">
        <v>0</v>
      </c>
      <c r="BFA1" s="21" t="s">
        <v>0</v>
      </c>
      <c r="BFB1" s="21" t="s">
        <v>0</v>
      </c>
      <c r="BFC1" s="21" t="s">
        <v>0</v>
      </c>
      <c r="BFD1" s="21" t="s">
        <v>0</v>
      </c>
      <c r="BFE1" s="21" t="s">
        <v>0</v>
      </c>
      <c r="BFF1" s="21" t="s">
        <v>0</v>
      </c>
      <c r="BFG1" s="21" t="s">
        <v>0</v>
      </c>
      <c r="BFH1" s="21" t="s">
        <v>0</v>
      </c>
      <c r="BFI1" s="21" t="s">
        <v>0</v>
      </c>
      <c r="BFJ1" s="21" t="s">
        <v>0</v>
      </c>
      <c r="BFK1" s="21" t="s">
        <v>0</v>
      </c>
      <c r="BFL1" s="21" t="s">
        <v>0</v>
      </c>
      <c r="BFM1" s="21" t="s">
        <v>0</v>
      </c>
      <c r="BFN1" s="21" t="s">
        <v>0</v>
      </c>
      <c r="BFO1" s="21" t="s">
        <v>0</v>
      </c>
      <c r="BFP1" s="21" t="s">
        <v>0</v>
      </c>
      <c r="BFQ1" s="21" t="s">
        <v>0</v>
      </c>
      <c r="BFR1" s="21" t="s">
        <v>0</v>
      </c>
      <c r="BFS1" s="21" t="s">
        <v>0</v>
      </c>
      <c r="BFT1" s="21" t="s">
        <v>0</v>
      </c>
      <c r="BFU1" s="21" t="s">
        <v>0</v>
      </c>
      <c r="BFV1" s="21" t="s">
        <v>0</v>
      </c>
      <c r="BFW1" s="21" t="s">
        <v>0</v>
      </c>
      <c r="BFX1" s="21" t="s">
        <v>0</v>
      </c>
      <c r="BFY1" s="21" t="s">
        <v>0</v>
      </c>
      <c r="BFZ1" s="21" t="s">
        <v>0</v>
      </c>
      <c r="BGA1" s="21" t="s">
        <v>0</v>
      </c>
      <c r="BGB1" s="21" t="s">
        <v>0</v>
      </c>
      <c r="BGC1" s="21" t="s">
        <v>0</v>
      </c>
      <c r="BGD1" s="21" t="s">
        <v>0</v>
      </c>
      <c r="BGE1" s="21" t="s">
        <v>0</v>
      </c>
      <c r="BGF1" s="21" t="s">
        <v>0</v>
      </c>
      <c r="BGG1" s="21" t="s">
        <v>0</v>
      </c>
      <c r="BGH1" s="21" t="s">
        <v>0</v>
      </c>
      <c r="BGI1" s="21" t="s">
        <v>0</v>
      </c>
      <c r="BGJ1" s="21" t="s">
        <v>0</v>
      </c>
      <c r="BGK1" s="21" t="s">
        <v>0</v>
      </c>
      <c r="BGL1" s="21" t="s">
        <v>0</v>
      </c>
      <c r="BGM1" s="21" t="s">
        <v>0</v>
      </c>
      <c r="BGN1" s="21" t="s">
        <v>0</v>
      </c>
      <c r="BGO1" s="21" t="s">
        <v>0</v>
      </c>
      <c r="BGP1" s="21" t="s">
        <v>0</v>
      </c>
      <c r="BGQ1" s="21" t="s">
        <v>0</v>
      </c>
      <c r="BGR1" s="21" t="s">
        <v>0</v>
      </c>
      <c r="BGS1" s="21" t="s">
        <v>0</v>
      </c>
      <c r="BGT1" s="21" t="s">
        <v>0</v>
      </c>
      <c r="BGU1" s="21" t="s">
        <v>0</v>
      </c>
      <c r="BGV1" s="21" t="s">
        <v>0</v>
      </c>
      <c r="BGW1" s="21" t="s">
        <v>0</v>
      </c>
      <c r="BGX1" s="21" t="s">
        <v>0</v>
      </c>
      <c r="BGY1" s="21" t="s">
        <v>0</v>
      </c>
      <c r="BGZ1" s="21" t="s">
        <v>0</v>
      </c>
      <c r="BHA1" s="21" t="s">
        <v>0</v>
      </c>
      <c r="BHB1" s="21" t="s">
        <v>0</v>
      </c>
      <c r="BHC1" s="21" t="s">
        <v>0</v>
      </c>
      <c r="BHD1" s="21" t="s">
        <v>0</v>
      </c>
      <c r="BHE1" s="21" t="s">
        <v>0</v>
      </c>
      <c r="BHF1" s="21" t="s">
        <v>0</v>
      </c>
      <c r="BHG1" s="21" t="s">
        <v>0</v>
      </c>
      <c r="BHH1" s="21" t="s">
        <v>0</v>
      </c>
      <c r="BHI1" s="21" t="s">
        <v>0</v>
      </c>
      <c r="BHJ1" s="21" t="s">
        <v>14</v>
      </c>
      <c r="BHK1" s="21" t="s">
        <v>14</v>
      </c>
      <c r="BHL1" s="21" t="s">
        <v>14</v>
      </c>
      <c r="BHM1" s="21" t="s">
        <v>14</v>
      </c>
      <c r="BHN1" s="21" t="s">
        <v>14</v>
      </c>
      <c r="BHO1" s="21" t="s">
        <v>14</v>
      </c>
      <c r="BHP1" s="21" t="s">
        <v>14</v>
      </c>
      <c r="BHQ1" s="21" t="s">
        <v>14</v>
      </c>
      <c r="BHR1" s="21" t="s">
        <v>14</v>
      </c>
      <c r="BHS1" s="21" t="s">
        <v>14</v>
      </c>
      <c r="BHT1" s="21" t="s">
        <v>14</v>
      </c>
      <c r="BHU1" s="21" t="s">
        <v>14</v>
      </c>
      <c r="BHV1" s="21" t="s">
        <v>14</v>
      </c>
      <c r="BHW1" s="21" t="s">
        <v>14</v>
      </c>
      <c r="BHX1" s="21" t="s">
        <v>14</v>
      </c>
      <c r="BHY1" s="21" t="s">
        <v>14</v>
      </c>
      <c r="BHZ1" s="21" t="s">
        <v>14</v>
      </c>
      <c r="BIA1" s="21" t="s">
        <v>14</v>
      </c>
      <c r="BIB1" s="21" t="s">
        <v>14</v>
      </c>
      <c r="BIC1" s="21" t="s">
        <v>14</v>
      </c>
      <c r="BID1" s="21" t="s">
        <v>14</v>
      </c>
      <c r="BIE1" s="21" t="s">
        <v>14</v>
      </c>
      <c r="BIF1" s="21" t="s">
        <v>14</v>
      </c>
      <c r="BIG1" s="21" t="s">
        <v>14</v>
      </c>
      <c r="BIH1" s="21" t="s">
        <v>14</v>
      </c>
      <c r="BII1" s="21" t="s">
        <v>14</v>
      </c>
      <c r="BIJ1" s="21" t="s">
        <v>14</v>
      </c>
      <c r="BIK1" s="21" t="s">
        <v>14</v>
      </c>
      <c r="BIL1" s="21" t="s">
        <v>14</v>
      </c>
      <c r="BIM1" s="21" t="s">
        <v>14</v>
      </c>
      <c r="BIN1" s="21" t="s">
        <v>14</v>
      </c>
      <c r="BIO1" s="21" t="s">
        <v>14</v>
      </c>
      <c r="BIP1" s="21" t="s">
        <v>14</v>
      </c>
      <c r="BIQ1" s="21" t="s">
        <v>14</v>
      </c>
      <c r="BIR1" s="21" t="s">
        <v>14</v>
      </c>
      <c r="BIS1" s="21" t="s">
        <v>14</v>
      </c>
      <c r="BIT1" s="21" t="s">
        <v>14</v>
      </c>
      <c r="BIU1" s="21" t="s">
        <v>14</v>
      </c>
      <c r="BIV1" s="21" t="s">
        <v>14</v>
      </c>
      <c r="BIW1" s="21" t="s">
        <v>14</v>
      </c>
      <c r="BIX1" s="21" t="s">
        <v>14</v>
      </c>
      <c r="BIY1" s="21" t="s">
        <v>14</v>
      </c>
      <c r="BIZ1" s="21" t="s">
        <v>14</v>
      </c>
      <c r="BJA1" s="21" t="s">
        <v>14</v>
      </c>
      <c r="BJB1" s="21" t="s">
        <v>14</v>
      </c>
      <c r="BJC1" s="21" t="s">
        <v>14</v>
      </c>
      <c r="BJD1" s="21" t="s">
        <v>14</v>
      </c>
      <c r="BJE1" s="21" t="s">
        <v>14</v>
      </c>
      <c r="BJF1" s="21" t="s">
        <v>14</v>
      </c>
      <c r="BJG1" s="21" t="s">
        <v>14</v>
      </c>
      <c r="BJH1" s="21" t="s">
        <v>14</v>
      </c>
      <c r="BJI1" s="21" t="s">
        <v>14</v>
      </c>
      <c r="BJJ1" s="21" t="s">
        <v>14</v>
      </c>
      <c r="BJK1" s="21" t="s">
        <v>14</v>
      </c>
      <c r="BJL1" s="21" t="s">
        <v>14</v>
      </c>
      <c r="BJM1" s="21" t="s">
        <v>14</v>
      </c>
      <c r="BJN1" s="21" t="s">
        <v>14</v>
      </c>
      <c r="BJO1" s="21" t="s">
        <v>14</v>
      </c>
      <c r="BJP1" s="21" t="s">
        <v>14</v>
      </c>
      <c r="BJQ1" s="21" t="s">
        <v>14</v>
      </c>
      <c r="BJR1" s="21" t="s">
        <v>14</v>
      </c>
      <c r="BJS1" s="21" t="s">
        <v>14</v>
      </c>
      <c r="BJT1" s="21" t="s">
        <v>14</v>
      </c>
      <c r="BJU1" s="21" t="s">
        <v>14</v>
      </c>
      <c r="BJV1" s="21" t="s">
        <v>14</v>
      </c>
      <c r="BJW1" s="21" t="s">
        <v>14</v>
      </c>
      <c r="BJX1" s="21" t="s">
        <v>14</v>
      </c>
      <c r="BJY1" s="21" t="s">
        <v>14</v>
      </c>
      <c r="BJZ1" s="21" t="s">
        <v>14</v>
      </c>
      <c r="BKA1" s="21" t="s">
        <v>14</v>
      </c>
      <c r="BKB1" s="21" t="s">
        <v>14</v>
      </c>
      <c r="BKC1" s="21" t="s">
        <v>14</v>
      </c>
      <c r="BKD1" s="21" t="s">
        <v>14</v>
      </c>
      <c r="BKE1" s="21" t="s">
        <v>14</v>
      </c>
      <c r="BKF1" s="21" t="s">
        <v>14</v>
      </c>
      <c r="BKG1" s="21" t="s">
        <v>14</v>
      </c>
      <c r="BKH1" s="21" t="s">
        <v>14</v>
      </c>
      <c r="BKI1" s="21" t="s">
        <v>14</v>
      </c>
      <c r="BKJ1" s="21" t="s">
        <v>14</v>
      </c>
      <c r="BKK1" s="21" t="s">
        <v>14</v>
      </c>
      <c r="BKL1" s="21" t="s">
        <v>14</v>
      </c>
      <c r="BKM1" s="21" t="s">
        <v>14</v>
      </c>
      <c r="BKN1" s="21" t="s">
        <v>14</v>
      </c>
      <c r="BKO1" s="21" t="s">
        <v>14</v>
      </c>
      <c r="BKP1" s="21" t="s">
        <v>14</v>
      </c>
      <c r="BKQ1" s="21" t="s">
        <v>14</v>
      </c>
      <c r="BKR1" s="21" t="s">
        <v>14</v>
      </c>
      <c r="BKS1" s="21" t="s">
        <v>14</v>
      </c>
      <c r="BKT1" s="21" t="s">
        <v>14</v>
      </c>
      <c r="BKU1" s="21" t="s">
        <v>14</v>
      </c>
      <c r="BKV1" s="21" t="s">
        <v>14</v>
      </c>
      <c r="BKW1" s="21" t="s">
        <v>14</v>
      </c>
      <c r="BKX1" s="21" t="s">
        <v>14</v>
      </c>
      <c r="BKY1" s="21" t="s">
        <v>14</v>
      </c>
      <c r="BKZ1" s="21" t="s">
        <v>14</v>
      </c>
      <c r="BLA1" s="21" t="s">
        <v>14</v>
      </c>
      <c r="BLB1" s="21" t="s">
        <v>14</v>
      </c>
      <c r="BLC1" s="21" t="s">
        <v>14</v>
      </c>
      <c r="BLD1" s="21" t="s">
        <v>107</v>
      </c>
      <c r="BLE1" s="21" t="s">
        <v>107</v>
      </c>
      <c r="BLF1" s="21" t="s">
        <v>107</v>
      </c>
      <c r="BLG1" s="21" t="s">
        <v>107</v>
      </c>
      <c r="BLH1" s="21" t="s">
        <v>107</v>
      </c>
      <c r="BLI1" s="21" t="s">
        <v>107</v>
      </c>
      <c r="BLJ1" s="21" t="s">
        <v>107</v>
      </c>
      <c r="BLK1" s="21" t="s">
        <v>107</v>
      </c>
      <c r="BLL1" s="21" t="s">
        <v>107</v>
      </c>
      <c r="BLM1" s="21" t="s">
        <v>107</v>
      </c>
      <c r="BLN1" s="21" t="s">
        <v>107</v>
      </c>
      <c r="BLO1" s="21" t="s">
        <v>107</v>
      </c>
      <c r="BLP1" s="21" t="s">
        <v>107</v>
      </c>
      <c r="BLQ1" s="21" t="s">
        <v>107</v>
      </c>
      <c r="BLR1" s="21" t="s">
        <v>107</v>
      </c>
      <c r="BLS1" s="21" t="s">
        <v>107</v>
      </c>
      <c r="BLT1" s="21" t="s">
        <v>107</v>
      </c>
      <c r="BLU1" s="21" t="s">
        <v>107</v>
      </c>
      <c r="BLV1" s="21" t="s">
        <v>107</v>
      </c>
      <c r="BLW1" s="21" t="s">
        <v>107</v>
      </c>
      <c r="BLX1" s="21" t="s">
        <v>107</v>
      </c>
      <c r="BLY1" s="21" t="s">
        <v>107</v>
      </c>
      <c r="BLZ1" s="21" t="s">
        <v>107</v>
      </c>
      <c r="BMA1" s="21" t="s">
        <v>107</v>
      </c>
      <c r="BMB1" s="21" t="s">
        <v>107</v>
      </c>
      <c r="BMC1" s="21" t="s">
        <v>107</v>
      </c>
      <c r="BMD1" s="21" t="s">
        <v>107</v>
      </c>
      <c r="BME1" s="21" t="s">
        <v>107</v>
      </c>
      <c r="BMF1" s="21" t="s">
        <v>107</v>
      </c>
      <c r="BMG1" s="21" t="s">
        <v>107</v>
      </c>
      <c r="BMH1" s="21" t="s">
        <v>107</v>
      </c>
      <c r="BMI1" s="21" t="s">
        <v>107</v>
      </c>
      <c r="BMJ1" s="21" t="s">
        <v>107</v>
      </c>
      <c r="BMK1" s="21" t="s">
        <v>107</v>
      </c>
      <c r="BML1" s="21" t="s">
        <v>107</v>
      </c>
      <c r="BMM1" s="21" t="s">
        <v>107</v>
      </c>
      <c r="BMN1" s="21" t="s">
        <v>107</v>
      </c>
      <c r="BMO1" s="21" t="s">
        <v>107</v>
      </c>
      <c r="BMP1" s="21" t="s">
        <v>107</v>
      </c>
      <c r="BMQ1" s="21" t="s">
        <v>107</v>
      </c>
      <c r="BMR1" s="21" t="s">
        <v>107</v>
      </c>
      <c r="BMS1" s="21" t="s">
        <v>107</v>
      </c>
      <c r="BMT1" s="21" t="s">
        <v>107</v>
      </c>
      <c r="BMU1" s="21" t="s">
        <v>107</v>
      </c>
      <c r="BMV1" s="21" t="s">
        <v>107</v>
      </c>
      <c r="BMW1" s="21" t="s">
        <v>107</v>
      </c>
      <c r="BMX1" s="21" t="s">
        <v>107</v>
      </c>
      <c r="BMY1" s="21" t="s">
        <v>107</v>
      </c>
      <c r="BMZ1" s="21" t="s">
        <v>107</v>
      </c>
      <c r="BNA1" s="21" t="s">
        <v>107</v>
      </c>
      <c r="BNB1" s="21" t="s">
        <v>107</v>
      </c>
      <c r="BNC1" s="21" t="s">
        <v>107</v>
      </c>
      <c r="BND1" s="21" t="s">
        <v>107</v>
      </c>
      <c r="BNE1" s="21" t="s">
        <v>107</v>
      </c>
      <c r="BNF1" s="21" t="s">
        <v>107</v>
      </c>
      <c r="BNG1" s="21" t="s">
        <v>107</v>
      </c>
      <c r="BNH1" s="21" t="s">
        <v>107</v>
      </c>
      <c r="BNI1" s="21" t="s">
        <v>107</v>
      </c>
      <c r="BNJ1" s="21" t="s">
        <v>107</v>
      </c>
      <c r="BNK1" s="21" t="s">
        <v>107</v>
      </c>
      <c r="BNL1" s="21" t="s">
        <v>107</v>
      </c>
      <c r="BNM1" s="21" t="s">
        <v>107</v>
      </c>
      <c r="BNN1" s="21" t="s">
        <v>107</v>
      </c>
      <c r="BNO1" s="21" t="s">
        <v>107</v>
      </c>
      <c r="BNP1" s="21" t="s">
        <v>107</v>
      </c>
      <c r="BNQ1" s="21" t="s">
        <v>107</v>
      </c>
      <c r="BNR1" s="21" t="s">
        <v>107</v>
      </c>
      <c r="BNS1" s="21" t="s">
        <v>107</v>
      </c>
      <c r="BNT1" s="21" t="s">
        <v>107</v>
      </c>
      <c r="BNU1" s="21" t="s">
        <v>107</v>
      </c>
      <c r="BNV1" s="21" t="s">
        <v>107</v>
      </c>
      <c r="BNW1" s="21" t="s">
        <v>107</v>
      </c>
      <c r="BNX1" s="21" t="s">
        <v>107</v>
      </c>
      <c r="BNY1" s="21" t="s">
        <v>107</v>
      </c>
      <c r="BNZ1" s="21" t="s">
        <v>107</v>
      </c>
      <c r="BOA1" s="21" t="s">
        <v>107</v>
      </c>
      <c r="BOB1" s="21" t="s">
        <v>107</v>
      </c>
      <c r="BOC1" s="21" t="s">
        <v>107</v>
      </c>
      <c r="BOD1" s="21" t="s">
        <v>107</v>
      </c>
      <c r="BOE1" s="21" t="s">
        <v>107</v>
      </c>
      <c r="BOF1" s="21" t="s">
        <v>107</v>
      </c>
      <c r="BOG1" s="21" t="s">
        <v>107</v>
      </c>
      <c r="BOH1" s="21" t="s">
        <v>107</v>
      </c>
      <c r="BOI1" s="21" t="s">
        <v>107</v>
      </c>
      <c r="BOJ1" s="21" t="s">
        <v>107</v>
      </c>
      <c r="BOK1" s="21" t="s">
        <v>107</v>
      </c>
      <c r="BOL1" s="21" t="s">
        <v>107</v>
      </c>
      <c r="BOM1" s="21" t="s">
        <v>107</v>
      </c>
      <c r="BON1" s="21" t="s">
        <v>107</v>
      </c>
      <c r="BOO1" s="21" t="s">
        <v>107</v>
      </c>
      <c r="BOP1" s="21" t="s">
        <v>107</v>
      </c>
      <c r="BOQ1" s="21" t="s">
        <v>107</v>
      </c>
      <c r="BOR1" s="21" t="s">
        <v>107</v>
      </c>
      <c r="BOS1" s="21" t="s">
        <v>107</v>
      </c>
      <c r="BOT1" s="21" t="s">
        <v>107</v>
      </c>
      <c r="BOU1" s="21" t="s">
        <v>107</v>
      </c>
      <c r="BOV1" s="21" t="s">
        <v>107</v>
      </c>
      <c r="BOW1" s="21" t="s">
        <v>107</v>
      </c>
      <c r="BOX1" s="21" t="s">
        <v>104</v>
      </c>
      <c r="BOY1" s="21" t="s">
        <v>104</v>
      </c>
      <c r="BOZ1" s="21" t="s">
        <v>104</v>
      </c>
      <c r="BPA1" s="21" t="s">
        <v>104</v>
      </c>
      <c r="BPB1" s="21" t="s">
        <v>104</v>
      </c>
      <c r="BPC1" s="21" t="s">
        <v>104</v>
      </c>
      <c r="BPD1" s="21" t="s">
        <v>104</v>
      </c>
      <c r="BPE1" s="21" t="s">
        <v>104</v>
      </c>
      <c r="BPF1" s="21" t="s">
        <v>104</v>
      </c>
      <c r="BPG1" s="21" t="s">
        <v>104</v>
      </c>
      <c r="BPH1" s="21" t="s">
        <v>104</v>
      </c>
      <c r="BPI1" s="21" t="s">
        <v>104</v>
      </c>
      <c r="BPJ1" s="21" t="s">
        <v>104</v>
      </c>
      <c r="BPK1" s="21" t="s">
        <v>104</v>
      </c>
      <c r="BPL1" s="21" t="s">
        <v>104</v>
      </c>
      <c r="BPM1" s="21" t="s">
        <v>104</v>
      </c>
      <c r="BPN1" s="21" t="s">
        <v>104</v>
      </c>
      <c r="BPO1" s="21" t="s">
        <v>104</v>
      </c>
      <c r="BPP1" s="21" t="s">
        <v>104</v>
      </c>
      <c r="BPQ1" s="21" t="s">
        <v>104</v>
      </c>
      <c r="BPR1" s="21" t="s">
        <v>104</v>
      </c>
      <c r="BPS1" s="21" t="s">
        <v>104</v>
      </c>
      <c r="BPT1" s="21" t="s">
        <v>104</v>
      </c>
      <c r="BPU1" s="21" t="s">
        <v>104</v>
      </c>
      <c r="BPV1" s="21" t="s">
        <v>104</v>
      </c>
      <c r="BPW1" s="21" t="s">
        <v>104</v>
      </c>
      <c r="BPX1" s="21" t="s">
        <v>104</v>
      </c>
      <c r="BPY1" s="21" t="s">
        <v>104</v>
      </c>
      <c r="BPZ1" s="21" t="s">
        <v>104</v>
      </c>
      <c r="BQA1" s="21" t="s">
        <v>104</v>
      </c>
      <c r="BQB1" s="21" t="s">
        <v>104</v>
      </c>
      <c r="BQC1" s="21" t="s">
        <v>104</v>
      </c>
      <c r="BQD1" s="21" t="s">
        <v>104</v>
      </c>
      <c r="BQE1" s="21" t="s">
        <v>104</v>
      </c>
      <c r="BQF1" s="21" t="s">
        <v>104</v>
      </c>
      <c r="BQG1" s="21" t="s">
        <v>104</v>
      </c>
      <c r="BQH1" s="21" t="s">
        <v>104</v>
      </c>
      <c r="BQI1" s="21" t="s">
        <v>104</v>
      </c>
      <c r="BQJ1" s="21" t="s">
        <v>104</v>
      </c>
      <c r="BQK1" s="21" t="s">
        <v>104</v>
      </c>
      <c r="BQL1" s="21" t="s">
        <v>104</v>
      </c>
      <c r="BQM1" s="21" t="s">
        <v>104</v>
      </c>
      <c r="BQN1" s="21" t="s">
        <v>104</v>
      </c>
      <c r="BQO1" s="21" t="s">
        <v>104</v>
      </c>
      <c r="BQP1" s="21" t="s">
        <v>104</v>
      </c>
      <c r="BQQ1" s="21" t="s">
        <v>104</v>
      </c>
      <c r="BQR1" s="21" t="s">
        <v>104</v>
      </c>
      <c r="BQS1" s="21" t="s">
        <v>104</v>
      </c>
      <c r="BQT1" s="21" t="s">
        <v>104</v>
      </c>
      <c r="BQU1" s="21" t="s">
        <v>104</v>
      </c>
      <c r="BQV1" s="21" t="s">
        <v>104</v>
      </c>
      <c r="BQW1" s="21" t="s">
        <v>104</v>
      </c>
      <c r="BQX1" s="21" t="s">
        <v>104</v>
      </c>
      <c r="BQY1" s="21" t="s">
        <v>104</v>
      </c>
      <c r="BQZ1" s="21" t="s">
        <v>104</v>
      </c>
      <c r="BRA1" s="21" t="s">
        <v>104</v>
      </c>
      <c r="BRB1" s="21" t="s">
        <v>104</v>
      </c>
      <c r="BRC1" s="21" t="s">
        <v>104</v>
      </c>
      <c r="BRD1" s="21" t="s">
        <v>104</v>
      </c>
      <c r="BRE1" s="21" t="s">
        <v>104</v>
      </c>
      <c r="BRF1" s="21" t="s">
        <v>104</v>
      </c>
      <c r="BRG1" s="21" t="s">
        <v>104</v>
      </c>
      <c r="BRH1" s="21" t="s">
        <v>104</v>
      </c>
      <c r="BRI1" s="21" t="s">
        <v>104</v>
      </c>
      <c r="BRJ1" s="21" t="s">
        <v>104</v>
      </c>
      <c r="BRK1" s="21" t="s">
        <v>104</v>
      </c>
      <c r="BRL1" s="21" t="s">
        <v>104</v>
      </c>
      <c r="BRM1" s="21" t="s">
        <v>104</v>
      </c>
      <c r="BRN1" s="21" t="s">
        <v>104</v>
      </c>
      <c r="BRO1" s="21" t="s">
        <v>104</v>
      </c>
      <c r="BRP1" s="21" t="s">
        <v>104</v>
      </c>
      <c r="BRQ1" s="21" t="s">
        <v>104</v>
      </c>
      <c r="BRR1" s="21" t="s">
        <v>104</v>
      </c>
      <c r="BRS1" s="21" t="s">
        <v>104</v>
      </c>
      <c r="BRT1" s="21" t="s">
        <v>104</v>
      </c>
      <c r="BRU1" s="21" t="s">
        <v>104</v>
      </c>
      <c r="BRV1" s="21" t="s">
        <v>104</v>
      </c>
      <c r="BRW1" s="21" t="s">
        <v>104</v>
      </c>
      <c r="BRX1" s="21" t="s">
        <v>104</v>
      </c>
      <c r="BRY1" s="21" t="s">
        <v>104</v>
      </c>
      <c r="BRZ1" s="21" t="s">
        <v>104</v>
      </c>
      <c r="BSA1" s="21" t="s">
        <v>104</v>
      </c>
      <c r="BSB1" s="21" t="s">
        <v>104</v>
      </c>
      <c r="BSC1" s="21" t="s">
        <v>104</v>
      </c>
      <c r="BSD1" s="21" t="s">
        <v>104</v>
      </c>
      <c r="BSE1" s="21" t="s">
        <v>104</v>
      </c>
      <c r="BSF1" s="21" t="s">
        <v>104</v>
      </c>
      <c r="BSG1" s="21" t="s">
        <v>104</v>
      </c>
      <c r="BSH1" s="21" t="s">
        <v>104</v>
      </c>
      <c r="BSI1" s="21" t="s">
        <v>104</v>
      </c>
      <c r="BSJ1" s="21" t="s">
        <v>104</v>
      </c>
      <c r="BSK1" s="21" t="s">
        <v>104</v>
      </c>
      <c r="BSL1" s="21" t="s">
        <v>104</v>
      </c>
      <c r="BSM1" s="21" t="s">
        <v>104</v>
      </c>
      <c r="BSN1" s="21" t="s">
        <v>104</v>
      </c>
      <c r="BSO1" s="21" t="s">
        <v>104</v>
      </c>
      <c r="BSP1" s="21" t="s">
        <v>104</v>
      </c>
      <c r="BSQ1" s="21" t="s">
        <v>104</v>
      </c>
      <c r="BSR1" s="21" t="s">
        <v>76</v>
      </c>
      <c r="BSS1" s="21" t="s">
        <v>76</v>
      </c>
      <c r="BST1" s="21" t="s">
        <v>76</v>
      </c>
      <c r="BSU1" s="21" t="s">
        <v>76</v>
      </c>
      <c r="BSV1" s="21" t="s">
        <v>76</v>
      </c>
      <c r="BSW1" s="21" t="s">
        <v>76</v>
      </c>
      <c r="BSX1" s="21" t="s">
        <v>76</v>
      </c>
      <c r="BSY1" s="21" t="s">
        <v>76</v>
      </c>
      <c r="BSZ1" s="21" t="s">
        <v>76</v>
      </c>
      <c r="BTA1" s="21" t="s">
        <v>76</v>
      </c>
      <c r="BTB1" s="21" t="s">
        <v>76</v>
      </c>
      <c r="BTC1" s="21" t="s">
        <v>76</v>
      </c>
      <c r="BTD1" s="21" t="s">
        <v>76</v>
      </c>
      <c r="BTE1" s="21" t="s">
        <v>76</v>
      </c>
      <c r="BTF1" s="21" t="s">
        <v>76</v>
      </c>
      <c r="BTG1" s="21" t="s">
        <v>76</v>
      </c>
      <c r="BTH1" s="21" t="s">
        <v>76</v>
      </c>
      <c r="BTI1" s="21" t="s">
        <v>76</v>
      </c>
      <c r="BTJ1" s="21" t="s">
        <v>76</v>
      </c>
      <c r="BTK1" s="21" t="s">
        <v>76</v>
      </c>
      <c r="BTL1" s="21" t="s">
        <v>76</v>
      </c>
      <c r="BTM1" s="21" t="s">
        <v>76</v>
      </c>
      <c r="BTN1" s="21" t="s">
        <v>76</v>
      </c>
      <c r="BTO1" s="21" t="s">
        <v>76</v>
      </c>
      <c r="BTP1" s="21" t="s">
        <v>76</v>
      </c>
      <c r="BTQ1" s="21" t="s">
        <v>76</v>
      </c>
      <c r="BTR1" s="21" t="s">
        <v>76</v>
      </c>
      <c r="BTS1" s="21" t="s">
        <v>76</v>
      </c>
      <c r="BTT1" s="21" t="s">
        <v>76</v>
      </c>
      <c r="BTU1" s="21" t="s">
        <v>76</v>
      </c>
      <c r="BTV1" s="21" t="s">
        <v>76</v>
      </c>
      <c r="BTW1" s="21" t="s">
        <v>76</v>
      </c>
      <c r="BTX1" s="21" t="s">
        <v>76</v>
      </c>
      <c r="BTY1" s="21" t="s">
        <v>76</v>
      </c>
      <c r="BTZ1" s="21" t="s">
        <v>76</v>
      </c>
      <c r="BUA1" s="21" t="s">
        <v>76</v>
      </c>
      <c r="BUB1" s="21" t="s">
        <v>76</v>
      </c>
      <c r="BUC1" s="21" t="s">
        <v>76</v>
      </c>
      <c r="BUD1" s="21" t="s">
        <v>76</v>
      </c>
      <c r="BUE1" s="21" t="s">
        <v>76</v>
      </c>
      <c r="BUF1" s="21" t="s">
        <v>76</v>
      </c>
      <c r="BUG1" s="21" t="s">
        <v>76</v>
      </c>
      <c r="BUH1" s="21" t="s">
        <v>76</v>
      </c>
      <c r="BUI1" s="21" t="s">
        <v>76</v>
      </c>
      <c r="BUJ1" s="21" t="s">
        <v>76</v>
      </c>
      <c r="BUK1" s="21" t="s">
        <v>76</v>
      </c>
      <c r="BUL1" s="21" t="s">
        <v>76</v>
      </c>
      <c r="BUM1" s="21" t="s">
        <v>76</v>
      </c>
      <c r="BUN1" s="21" t="s">
        <v>76</v>
      </c>
      <c r="BUO1" s="21" t="s">
        <v>76</v>
      </c>
      <c r="BUP1" s="21" t="s">
        <v>76</v>
      </c>
      <c r="BUQ1" s="21" t="s">
        <v>76</v>
      </c>
      <c r="BUR1" s="21" t="s">
        <v>76</v>
      </c>
      <c r="BUS1" s="21" t="s">
        <v>76</v>
      </c>
      <c r="BUT1" s="21" t="s">
        <v>76</v>
      </c>
      <c r="BUU1" s="21" t="s">
        <v>76</v>
      </c>
      <c r="BUV1" s="21" t="s">
        <v>76</v>
      </c>
      <c r="BUW1" s="21" t="s">
        <v>76</v>
      </c>
      <c r="BUX1" s="21" t="s">
        <v>76</v>
      </c>
      <c r="BUY1" s="21" t="s">
        <v>76</v>
      </c>
      <c r="BUZ1" s="21" t="s">
        <v>76</v>
      </c>
      <c r="BVA1" s="21" t="s">
        <v>76</v>
      </c>
      <c r="BVB1" s="21" t="s">
        <v>76</v>
      </c>
      <c r="BVC1" s="21" t="s">
        <v>76</v>
      </c>
      <c r="BVD1" s="21" t="s">
        <v>76</v>
      </c>
      <c r="BVE1" s="21" t="s">
        <v>76</v>
      </c>
      <c r="BVF1" s="21" t="s">
        <v>76</v>
      </c>
      <c r="BVG1" s="21" t="s">
        <v>76</v>
      </c>
      <c r="BVH1" s="21" t="s">
        <v>76</v>
      </c>
      <c r="BVI1" s="21" t="s">
        <v>76</v>
      </c>
      <c r="BVJ1" s="21" t="s">
        <v>76</v>
      </c>
      <c r="BVK1" s="21" t="s">
        <v>76</v>
      </c>
      <c r="BVL1" s="21" t="s">
        <v>76</v>
      </c>
      <c r="BVM1" s="21" t="s">
        <v>76</v>
      </c>
      <c r="BVN1" s="21" t="s">
        <v>76</v>
      </c>
      <c r="BVO1" s="21" t="s">
        <v>76</v>
      </c>
      <c r="BVP1" s="21" t="s">
        <v>76</v>
      </c>
      <c r="BVQ1" s="21" t="s">
        <v>76</v>
      </c>
      <c r="BVR1" s="21" t="s">
        <v>76</v>
      </c>
      <c r="BVS1" s="21" t="s">
        <v>76</v>
      </c>
      <c r="BVT1" s="21" t="s">
        <v>76</v>
      </c>
      <c r="BVU1" s="21" t="s">
        <v>76</v>
      </c>
      <c r="BVV1" s="21" t="s">
        <v>76</v>
      </c>
      <c r="BVW1" s="21" t="s">
        <v>76</v>
      </c>
      <c r="BVX1" s="21" t="s">
        <v>76</v>
      </c>
      <c r="BVY1" s="21" t="s">
        <v>76</v>
      </c>
      <c r="BVZ1" s="21" t="s">
        <v>76</v>
      </c>
      <c r="BWA1" s="21" t="s">
        <v>76</v>
      </c>
      <c r="BWB1" s="21" t="s">
        <v>76</v>
      </c>
      <c r="BWC1" s="21" t="s">
        <v>76</v>
      </c>
      <c r="BWD1" s="21" t="s">
        <v>76</v>
      </c>
      <c r="BWE1" s="21" t="s">
        <v>76</v>
      </c>
      <c r="BWF1" s="21" t="s">
        <v>76</v>
      </c>
      <c r="BWG1" s="21" t="s">
        <v>76</v>
      </c>
      <c r="BWH1" s="21" t="s">
        <v>76</v>
      </c>
      <c r="BWI1" s="21" t="s">
        <v>76</v>
      </c>
      <c r="BWJ1" s="21" t="s">
        <v>76</v>
      </c>
      <c r="BWK1" s="21" t="s">
        <v>76</v>
      </c>
      <c r="BWL1" s="21" t="s">
        <v>18</v>
      </c>
      <c r="BWM1" s="21" t="s">
        <v>18</v>
      </c>
      <c r="BWN1" s="21" t="s">
        <v>18</v>
      </c>
      <c r="BWO1" s="21" t="s">
        <v>18</v>
      </c>
      <c r="BWP1" s="21" t="s">
        <v>18</v>
      </c>
      <c r="BWQ1" s="21" t="s">
        <v>18</v>
      </c>
      <c r="BWR1" s="21" t="s">
        <v>18</v>
      </c>
      <c r="BWS1" s="21" t="s">
        <v>18</v>
      </c>
      <c r="BWT1" s="21" t="s">
        <v>18</v>
      </c>
      <c r="BWU1" s="21" t="s">
        <v>18</v>
      </c>
      <c r="BWV1" s="21" t="s">
        <v>18</v>
      </c>
      <c r="BWW1" s="21" t="s">
        <v>18</v>
      </c>
      <c r="BWX1" s="21" t="s">
        <v>18</v>
      </c>
      <c r="BWY1" s="21" t="s">
        <v>18</v>
      </c>
      <c r="BWZ1" s="21" t="s">
        <v>18</v>
      </c>
      <c r="BXA1" s="21" t="s">
        <v>18</v>
      </c>
      <c r="BXB1" s="21" t="s">
        <v>18</v>
      </c>
      <c r="BXC1" s="21" t="s">
        <v>18</v>
      </c>
      <c r="BXD1" s="21" t="s">
        <v>18</v>
      </c>
      <c r="BXE1" s="21" t="s">
        <v>18</v>
      </c>
      <c r="BXF1" s="21" t="s">
        <v>18</v>
      </c>
      <c r="BXG1" s="21" t="s">
        <v>18</v>
      </c>
      <c r="BXH1" s="21" t="s">
        <v>18</v>
      </c>
      <c r="BXI1" s="21" t="s">
        <v>18</v>
      </c>
      <c r="BXJ1" s="21" t="s">
        <v>18</v>
      </c>
      <c r="BXK1" s="21" t="s">
        <v>18</v>
      </c>
      <c r="BXL1" s="21" t="s">
        <v>18</v>
      </c>
      <c r="BXM1" s="21" t="s">
        <v>18</v>
      </c>
      <c r="BXN1" s="21" t="s">
        <v>18</v>
      </c>
      <c r="BXO1" s="21" t="s">
        <v>18</v>
      </c>
      <c r="BXP1" s="21" t="s">
        <v>18</v>
      </c>
      <c r="BXQ1" s="21" t="s">
        <v>18</v>
      </c>
      <c r="BXR1" s="21" t="s">
        <v>18</v>
      </c>
      <c r="BXS1" s="21" t="s">
        <v>18</v>
      </c>
      <c r="BXT1" s="21" t="s">
        <v>18</v>
      </c>
      <c r="BXU1" s="21" t="s">
        <v>18</v>
      </c>
      <c r="BXV1" s="21" t="s">
        <v>18</v>
      </c>
      <c r="BXW1" s="21" t="s">
        <v>18</v>
      </c>
      <c r="BXX1" s="21" t="s">
        <v>18</v>
      </c>
      <c r="BXY1" s="21" t="s">
        <v>18</v>
      </c>
      <c r="BXZ1" s="21" t="s">
        <v>18</v>
      </c>
      <c r="BYA1" s="21" t="s">
        <v>18</v>
      </c>
      <c r="BYB1" s="21" t="s">
        <v>18</v>
      </c>
      <c r="BYC1" s="21" t="s">
        <v>18</v>
      </c>
      <c r="BYD1" s="21" t="s">
        <v>18</v>
      </c>
      <c r="BYE1" s="21" t="s">
        <v>18</v>
      </c>
      <c r="BYF1" s="21" t="s">
        <v>18</v>
      </c>
      <c r="BYG1" s="21" t="s">
        <v>18</v>
      </c>
      <c r="BYH1" s="21" t="s">
        <v>18</v>
      </c>
      <c r="BYI1" s="21" t="s">
        <v>18</v>
      </c>
      <c r="BYJ1" s="21" t="s">
        <v>18</v>
      </c>
      <c r="BYK1" s="21" t="s">
        <v>18</v>
      </c>
      <c r="BYL1" s="21" t="s">
        <v>18</v>
      </c>
      <c r="BYM1" s="21" t="s">
        <v>18</v>
      </c>
      <c r="BYN1" s="21" t="s">
        <v>18</v>
      </c>
      <c r="BYO1" s="21" t="s">
        <v>18</v>
      </c>
      <c r="BYP1" s="21" t="s">
        <v>18</v>
      </c>
      <c r="BYQ1" s="21" t="s">
        <v>18</v>
      </c>
      <c r="BYR1" s="21" t="s">
        <v>18</v>
      </c>
      <c r="BYS1" s="21" t="s">
        <v>18</v>
      </c>
      <c r="BYT1" s="21" t="s">
        <v>18</v>
      </c>
      <c r="BYU1" s="21" t="s">
        <v>18</v>
      </c>
      <c r="BYV1" s="21" t="s">
        <v>18</v>
      </c>
      <c r="BYW1" s="21" t="s">
        <v>18</v>
      </c>
      <c r="BYX1" s="21" t="s">
        <v>18</v>
      </c>
      <c r="BYY1" s="21" t="s">
        <v>18</v>
      </c>
      <c r="BYZ1" s="21" t="s">
        <v>18</v>
      </c>
      <c r="BZA1" s="21" t="s">
        <v>18</v>
      </c>
      <c r="BZB1" s="21" t="s">
        <v>18</v>
      </c>
      <c r="BZC1" s="21" t="s">
        <v>18</v>
      </c>
      <c r="BZD1" s="21" t="s">
        <v>18</v>
      </c>
      <c r="BZE1" s="21" t="s">
        <v>18</v>
      </c>
      <c r="BZF1" s="21" t="s">
        <v>18</v>
      </c>
      <c r="BZG1" s="21" t="s">
        <v>18</v>
      </c>
      <c r="BZH1" s="21" t="s">
        <v>18</v>
      </c>
      <c r="BZI1" s="21" t="s">
        <v>18</v>
      </c>
      <c r="BZJ1" s="21" t="s">
        <v>18</v>
      </c>
      <c r="BZK1" s="21" t="s">
        <v>18</v>
      </c>
      <c r="BZL1" s="21" t="s">
        <v>18</v>
      </c>
      <c r="BZM1" s="21" t="s">
        <v>18</v>
      </c>
      <c r="BZN1" s="21" t="s">
        <v>18</v>
      </c>
      <c r="BZO1" s="21" t="s">
        <v>18</v>
      </c>
      <c r="BZP1" s="21" t="s">
        <v>18</v>
      </c>
      <c r="BZQ1" s="21" t="s">
        <v>18</v>
      </c>
      <c r="BZR1" s="21" t="s">
        <v>18</v>
      </c>
      <c r="BZS1" s="21" t="s">
        <v>18</v>
      </c>
      <c r="BZT1" s="21" t="s">
        <v>18</v>
      </c>
      <c r="BZU1" s="21" t="s">
        <v>18</v>
      </c>
      <c r="BZV1" s="21" t="s">
        <v>18</v>
      </c>
      <c r="BZW1" s="21" t="s">
        <v>18</v>
      </c>
      <c r="BZX1" s="21" t="s">
        <v>18</v>
      </c>
      <c r="BZY1" s="21" t="s">
        <v>18</v>
      </c>
      <c r="BZZ1" s="21" t="s">
        <v>18</v>
      </c>
      <c r="CAA1" s="21" t="s">
        <v>18</v>
      </c>
      <c r="CAB1" s="21" t="s">
        <v>18</v>
      </c>
      <c r="CAC1" s="21" t="s">
        <v>18</v>
      </c>
      <c r="CAD1" s="21" t="s">
        <v>18</v>
      </c>
      <c r="CAE1" s="21" t="s">
        <v>18</v>
      </c>
      <c r="CAF1" s="21" t="s">
        <v>105</v>
      </c>
      <c r="CAG1" s="21" t="s">
        <v>105</v>
      </c>
      <c r="CAH1" s="21" t="s">
        <v>105</v>
      </c>
      <c r="CAI1" s="21" t="s">
        <v>105</v>
      </c>
      <c r="CAJ1" s="21" t="s">
        <v>105</v>
      </c>
      <c r="CAK1" s="21" t="s">
        <v>105</v>
      </c>
      <c r="CAL1" s="21" t="s">
        <v>105</v>
      </c>
      <c r="CAM1" s="21" t="s">
        <v>105</v>
      </c>
      <c r="CAN1" s="21" t="s">
        <v>105</v>
      </c>
      <c r="CAO1" s="21" t="s">
        <v>105</v>
      </c>
      <c r="CAP1" s="21" t="s">
        <v>105</v>
      </c>
      <c r="CAQ1" s="21" t="s">
        <v>105</v>
      </c>
      <c r="CAR1" s="21" t="s">
        <v>105</v>
      </c>
      <c r="CAS1" s="21" t="s">
        <v>105</v>
      </c>
      <c r="CAT1" s="21" t="s">
        <v>105</v>
      </c>
      <c r="CAU1" s="21" t="s">
        <v>105</v>
      </c>
      <c r="CAV1" s="21" t="s">
        <v>105</v>
      </c>
      <c r="CAW1" s="21" t="s">
        <v>105</v>
      </c>
      <c r="CAX1" s="21" t="s">
        <v>105</v>
      </c>
      <c r="CAY1" s="21" t="s">
        <v>105</v>
      </c>
      <c r="CAZ1" s="21" t="s">
        <v>105</v>
      </c>
      <c r="CBA1" s="21" t="s">
        <v>105</v>
      </c>
      <c r="CBB1" s="21" t="s">
        <v>105</v>
      </c>
      <c r="CBC1" s="21" t="s">
        <v>105</v>
      </c>
      <c r="CBD1" s="21" t="s">
        <v>105</v>
      </c>
      <c r="CBE1" s="21" t="s">
        <v>105</v>
      </c>
      <c r="CBF1" s="21" t="s">
        <v>105</v>
      </c>
      <c r="CBG1" s="21" t="s">
        <v>105</v>
      </c>
      <c r="CBH1" s="21" t="s">
        <v>105</v>
      </c>
      <c r="CBI1" s="21" t="s">
        <v>105</v>
      </c>
      <c r="CBJ1" s="21" t="s">
        <v>105</v>
      </c>
      <c r="CBK1" s="21" t="s">
        <v>105</v>
      </c>
      <c r="CBL1" s="21" t="s">
        <v>105</v>
      </c>
      <c r="CBM1" s="21" t="s">
        <v>105</v>
      </c>
      <c r="CBN1" s="21" t="s">
        <v>105</v>
      </c>
      <c r="CBO1" s="21" t="s">
        <v>105</v>
      </c>
      <c r="CBP1" s="21" t="s">
        <v>105</v>
      </c>
      <c r="CBQ1" s="21" t="s">
        <v>105</v>
      </c>
      <c r="CBR1" s="21" t="s">
        <v>105</v>
      </c>
      <c r="CBS1" s="21" t="s">
        <v>105</v>
      </c>
      <c r="CBT1" s="21" t="s">
        <v>105</v>
      </c>
      <c r="CBU1" s="21" t="s">
        <v>105</v>
      </c>
      <c r="CBV1" s="21" t="s">
        <v>105</v>
      </c>
      <c r="CBW1" s="21" t="s">
        <v>105</v>
      </c>
      <c r="CBX1" s="21" t="s">
        <v>105</v>
      </c>
      <c r="CBY1" s="21" t="s">
        <v>105</v>
      </c>
      <c r="CBZ1" s="21" t="s">
        <v>105</v>
      </c>
      <c r="CCA1" s="21" t="s">
        <v>105</v>
      </c>
      <c r="CCB1" s="21" t="s">
        <v>105</v>
      </c>
      <c r="CCC1" s="21" t="s">
        <v>105</v>
      </c>
      <c r="CCD1" s="21" t="s">
        <v>105</v>
      </c>
      <c r="CCE1" s="21" t="s">
        <v>105</v>
      </c>
      <c r="CCF1" s="21" t="s">
        <v>105</v>
      </c>
      <c r="CCG1" s="21" t="s">
        <v>105</v>
      </c>
      <c r="CCH1" s="21" t="s">
        <v>105</v>
      </c>
      <c r="CCI1" s="21" t="s">
        <v>105</v>
      </c>
      <c r="CCJ1" s="21" t="s">
        <v>105</v>
      </c>
      <c r="CCK1" s="21" t="s">
        <v>105</v>
      </c>
      <c r="CCL1" s="21" t="s">
        <v>105</v>
      </c>
      <c r="CCM1" s="21" t="s">
        <v>105</v>
      </c>
      <c r="CCN1" s="21" t="s">
        <v>105</v>
      </c>
      <c r="CCO1" s="21" t="s">
        <v>105</v>
      </c>
      <c r="CCP1" s="21" t="s">
        <v>105</v>
      </c>
      <c r="CCQ1" s="21" t="s">
        <v>105</v>
      </c>
      <c r="CCR1" s="21" t="s">
        <v>105</v>
      </c>
      <c r="CCS1" s="21" t="s">
        <v>105</v>
      </c>
      <c r="CCT1" s="21" t="s">
        <v>105</v>
      </c>
      <c r="CCU1" s="21" t="s">
        <v>105</v>
      </c>
      <c r="CCV1" s="21" t="s">
        <v>105</v>
      </c>
      <c r="CCW1" s="21" t="s">
        <v>105</v>
      </c>
      <c r="CCX1" s="21" t="s">
        <v>105</v>
      </c>
      <c r="CCY1" s="21" t="s">
        <v>105</v>
      </c>
      <c r="CCZ1" s="21" t="s">
        <v>105</v>
      </c>
      <c r="CDA1" s="21" t="s">
        <v>105</v>
      </c>
      <c r="CDB1" s="21" t="s">
        <v>105</v>
      </c>
      <c r="CDC1" s="21" t="s">
        <v>105</v>
      </c>
      <c r="CDD1" s="21" t="s">
        <v>105</v>
      </c>
      <c r="CDE1" s="21" t="s">
        <v>105</v>
      </c>
      <c r="CDF1" s="21" t="s">
        <v>105</v>
      </c>
      <c r="CDG1" s="21" t="s">
        <v>105</v>
      </c>
      <c r="CDH1" s="21" t="s">
        <v>105</v>
      </c>
      <c r="CDI1" s="21" t="s">
        <v>105</v>
      </c>
      <c r="CDJ1" s="21" t="s">
        <v>105</v>
      </c>
      <c r="CDK1" s="21" t="s">
        <v>105</v>
      </c>
      <c r="CDL1" s="21" t="s">
        <v>105</v>
      </c>
      <c r="CDM1" s="21" t="s">
        <v>105</v>
      </c>
      <c r="CDN1" s="21" t="s">
        <v>105</v>
      </c>
      <c r="CDO1" s="21" t="s">
        <v>105</v>
      </c>
      <c r="CDP1" s="21" t="s">
        <v>105</v>
      </c>
      <c r="CDQ1" s="21" t="s">
        <v>105</v>
      </c>
      <c r="CDR1" s="21" t="s">
        <v>105</v>
      </c>
      <c r="CDS1" s="21" t="s">
        <v>105</v>
      </c>
      <c r="CDT1" s="21" t="s">
        <v>105</v>
      </c>
      <c r="CDU1" s="21" t="s">
        <v>105</v>
      </c>
      <c r="CDV1" s="21" t="s">
        <v>105</v>
      </c>
      <c r="CDW1" s="21" t="s">
        <v>105</v>
      </c>
      <c r="CDX1" s="21" t="s">
        <v>105</v>
      </c>
      <c r="CDY1" s="21" t="s">
        <v>105</v>
      </c>
      <c r="CDZ1" t="s">
        <v>106</v>
      </c>
      <c r="CEA1" t="s">
        <v>106</v>
      </c>
      <c r="CEB1" t="s">
        <v>106</v>
      </c>
      <c r="CEC1" t="s">
        <v>106</v>
      </c>
      <c r="CED1" t="s">
        <v>106</v>
      </c>
      <c r="CEE1" t="s">
        <v>106</v>
      </c>
      <c r="CEF1" t="s">
        <v>106</v>
      </c>
      <c r="CEG1" t="s">
        <v>106</v>
      </c>
      <c r="CEH1" t="s">
        <v>106</v>
      </c>
      <c r="CEI1" t="s">
        <v>106</v>
      </c>
      <c r="CEJ1" t="s">
        <v>106</v>
      </c>
      <c r="CEK1" t="s">
        <v>106</v>
      </c>
      <c r="CEL1" t="s">
        <v>106</v>
      </c>
      <c r="CEM1" t="s">
        <v>106</v>
      </c>
      <c r="CEN1" t="s">
        <v>106</v>
      </c>
      <c r="CEO1" t="s">
        <v>106</v>
      </c>
      <c r="CEP1" t="s">
        <v>106</v>
      </c>
      <c r="CEQ1" t="s">
        <v>106</v>
      </c>
      <c r="CER1" t="s">
        <v>106</v>
      </c>
      <c r="CES1" t="s">
        <v>106</v>
      </c>
      <c r="CET1" t="s">
        <v>106</v>
      </c>
      <c r="CEU1" t="s">
        <v>106</v>
      </c>
      <c r="CEV1" t="s">
        <v>106</v>
      </c>
      <c r="CEW1" t="s">
        <v>106</v>
      </c>
      <c r="CEX1" t="s">
        <v>106</v>
      </c>
      <c r="CEY1" t="s">
        <v>106</v>
      </c>
      <c r="CEZ1" t="s">
        <v>106</v>
      </c>
      <c r="CFA1" t="s">
        <v>106</v>
      </c>
      <c r="CFB1" t="s">
        <v>106</v>
      </c>
      <c r="CFC1" t="s">
        <v>106</v>
      </c>
      <c r="CFD1" t="s">
        <v>106</v>
      </c>
      <c r="CFE1" t="s">
        <v>106</v>
      </c>
      <c r="CFF1" t="s">
        <v>106</v>
      </c>
      <c r="CFG1" t="s">
        <v>106</v>
      </c>
      <c r="CFH1" t="s">
        <v>106</v>
      </c>
      <c r="CFI1" t="s">
        <v>106</v>
      </c>
      <c r="CFJ1" t="s">
        <v>106</v>
      </c>
      <c r="CFK1" t="s">
        <v>106</v>
      </c>
      <c r="CFL1" t="s">
        <v>106</v>
      </c>
      <c r="CFM1" t="s">
        <v>106</v>
      </c>
      <c r="CFN1" t="s">
        <v>106</v>
      </c>
      <c r="CFO1" t="s">
        <v>106</v>
      </c>
      <c r="CFP1" t="s">
        <v>106</v>
      </c>
      <c r="CFQ1" t="s">
        <v>106</v>
      </c>
      <c r="CFR1" t="s">
        <v>106</v>
      </c>
      <c r="CFS1" t="s">
        <v>106</v>
      </c>
      <c r="CFT1" t="s">
        <v>106</v>
      </c>
      <c r="CFU1" t="s">
        <v>106</v>
      </c>
      <c r="CFV1" t="s">
        <v>106</v>
      </c>
      <c r="CFW1" t="s">
        <v>106</v>
      </c>
      <c r="CFX1" t="s">
        <v>106</v>
      </c>
      <c r="CFY1" t="s">
        <v>106</v>
      </c>
      <c r="CFZ1" t="s">
        <v>106</v>
      </c>
      <c r="CGA1" t="s">
        <v>106</v>
      </c>
      <c r="CGB1" t="s">
        <v>106</v>
      </c>
      <c r="CGC1" t="s">
        <v>106</v>
      </c>
      <c r="CGD1" t="s">
        <v>106</v>
      </c>
      <c r="CGE1" t="s">
        <v>106</v>
      </c>
      <c r="CGF1" t="s">
        <v>106</v>
      </c>
      <c r="CGG1" t="s">
        <v>106</v>
      </c>
      <c r="CGH1" t="s">
        <v>106</v>
      </c>
      <c r="CGI1" t="s">
        <v>106</v>
      </c>
      <c r="CGJ1" t="s">
        <v>106</v>
      </c>
      <c r="CGK1" t="s">
        <v>106</v>
      </c>
      <c r="CGL1" t="s">
        <v>106</v>
      </c>
      <c r="CGM1" t="s">
        <v>106</v>
      </c>
      <c r="CGN1" t="s">
        <v>106</v>
      </c>
      <c r="CGO1" t="s">
        <v>106</v>
      </c>
      <c r="CGP1" t="s">
        <v>106</v>
      </c>
      <c r="CGQ1" t="s">
        <v>106</v>
      </c>
      <c r="CGR1" t="s">
        <v>106</v>
      </c>
      <c r="CGS1" t="s">
        <v>106</v>
      </c>
      <c r="CGT1" t="s">
        <v>106</v>
      </c>
      <c r="CGU1" t="s">
        <v>106</v>
      </c>
      <c r="CGV1" t="s">
        <v>106</v>
      </c>
      <c r="CGW1" t="s">
        <v>106</v>
      </c>
      <c r="CGX1" t="s">
        <v>106</v>
      </c>
      <c r="CGY1" t="s">
        <v>106</v>
      </c>
      <c r="CGZ1" t="s">
        <v>106</v>
      </c>
      <c r="CHA1" t="s">
        <v>106</v>
      </c>
      <c r="CHB1" t="s">
        <v>106</v>
      </c>
      <c r="CHC1" t="s">
        <v>106</v>
      </c>
      <c r="CHD1" t="s">
        <v>106</v>
      </c>
      <c r="CHE1" t="s">
        <v>106</v>
      </c>
      <c r="CHF1" t="s">
        <v>106</v>
      </c>
      <c r="CHG1" t="s">
        <v>106</v>
      </c>
      <c r="CHH1" t="s">
        <v>106</v>
      </c>
      <c r="CHI1" t="s">
        <v>106</v>
      </c>
      <c r="CHJ1" t="s">
        <v>106</v>
      </c>
      <c r="CHK1" t="s">
        <v>106</v>
      </c>
      <c r="CHL1" t="s">
        <v>106</v>
      </c>
      <c r="CHM1" t="s">
        <v>106</v>
      </c>
      <c r="CHN1" t="s">
        <v>106</v>
      </c>
      <c r="CHO1" t="s">
        <v>106</v>
      </c>
      <c r="CHP1" t="s">
        <v>106</v>
      </c>
      <c r="CHQ1" t="s">
        <v>106</v>
      </c>
      <c r="CHR1" t="s">
        <v>106</v>
      </c>
      <c r="CHS1" t="s">
        <v>106</v>
      </c>
    </row>
    <row r="2" spans="1:2255" x14ac:dyDescent="0.25">
      <c r="A2" s="21">
        <v>2004</v>
      </c>
      <c r="B2" s="21" t="s">
        <v>206</v>
      </c>
      <c r="C2" s="21" t="s">
        <v>206</v>
      </c>
      <c r="D2" s="21" t="s">
        <v>206</v>
      </c>
      <c r="E2" s="21">
        <v>2757627</v>
      </c>
      <c r="F2" s="21" t="s">
        <v>206</v>
      </c>
      <c r="G2" s="21" t="s">
        <v>206</v>
      </c>
      <c r="H2" s="21" t="s">
        <v>206</v>
      </c>
      <c r="I2" s="21">
        <v>7000</v>
      </c>
      <c r="J2" s="21">
        <v>8287</v>
      </c>
      <c r="K2" s="21" t="s">
        <v>206</v>
      </c>
      <c r="L2" s="21">
        <v>116962</v>
      </c>
      <c r="M2" s="21">
        <v>459704</v>
      </c>
      <c r="N2" s="21" t="s">
        <v>206</v>
      </c>
      <c r="O2" s="21" t="s">
        <v>206</v>
      </c>
      <c r="P2" s="21">
        <v>179021</v>
      </c>
      <c r="Q2" s="21" t="s">
        <v>206</v>
      </c>
      <c r="R2" s="21">
        <v>5367</v>
      </c>
      <c r="S2" s="21" t="s">
        <v>206</v>
      </c>
      <c r="T2" s="21">
        <v>600</v>
      </c>
      <c r="U2" s="21" t="s">
        <v>206</v>
      </c>
      <c r="V2" s="21">
        <v>20207</v>
      </c>
      <c r="W2" s="21">
        <v>138055</v>
      </c>
      <c r="X2" s="21">
        <v>27140</v>
      </c>
      <c r="Y2" s="21" t="s">
        <v>206</v>
      </c>
      <c r="Z2" s="21">
        <v>34551</v>
      </c>
      <c r="AA2" s="21">
        <v>66981</v>
      </c>
      <c r="AB2" s="21">
        <v>71388</v>
      </c>
      <c r="AC2" s="21">
        <v>1621291</v>
      </c>
      <c r="AD2" s="21">
        <v>12101101</v>
      </c>
      <c r="AE2" s="21">
        <v>8550357</v>
      </c>
      <c r="AF2" s="21">
        <v>5813</v>
      </c>
      <c r="AG2" s="21">
        <v>9091945</v>
      </c>
      <c r="AH2" s="21">
        <v>3448</v>
      </c>
      <c r="AI2" s="21">
        <v>17369178</v>
      </c>
      <c r="AJ2" s="21">
        <v>968045</v>
      </c>
      <c r="AK2" s="21" t="s">
        <v>206</v>
      </c>
      <c r="AL2" s="21">
        <v>17456</v>
      </c>
      <c r="AM2" s="21">
        <v>2150059</v>
      </c>
      <c r="AN2" s="21">
        <v>15883339</v>
      </c>
      <c r="AO2" s="21">
        <v>1896133</v>
      </c>
      <c r="AP2" s="21">
        <v>203386</v>
      </c>
      <c r="AQ2" s="21">
        <v>53224</v>
      </c>
      <c r="AR2" s="21" t="s">
        <v>206</v>
      </c>
      <c r="AS2" s="21">
        <v>3007414</v>
      </c>
      <c r="AT2" s="21">
        <v>28</v>
      </c>
      <c r="AU2" s="21" t="s">
        <v>206</v>
      </c>
      <c r="AV2" s="21">
        <v>77173</v>
      </c>
      <c r="AW2" s="21">
        <v>1273530</v>
      </c>
      <c r="AX2" s="21">
        <v>1496264</v>
      </c>
      <c r="AY2" s="21" t="s">
        <v>206</v>
      </c>
      <c r="AZ2" s="21">
        <v>47624</v>
      </c>
      <c r="BA2" s="21" t="s">
        <v>206</v>
      </c>
      <c r="BB2" s="21" t="s">
        <v>206</v>
      </c>
      <c r="BC2" s="21" t="s">
        <v>206</v>
      </c>
      <c r="BD2" s="21">
        <v>1732066</v>
      </c>
      <c r="BE2" s="21">
        <v>40255</v>
      </c>
      <c r="BF2" s="21" t="s">
        <v>206</v>
      </c>
      <c r="BG2" s="21">
        <v>2992</v>
      </c>
      <c r="BH2" s="21">
        <v>235405</v>
      </c>
      <c r="BI2" s="21" t="s">
        <v>206</v>
      </c>
      <c r="BJ2" s="21">
        <v>100945</v>
      </c>
      <c r="BK2" s="21">
        <v>228</v>
      </c>
      <c r="BL2" s="21">
        <v>34036</v>
      </c>
      <c r="BM2" s="21">
        <v>25</v>
      </c>
      <c r="BN2" s="21">
        <v>24468</v>
      </c>
      <c r="BO2" s="21">
        <v>441</v>
      </c>
      <c r="BP2" s="21" t="s">
        <v>206</v>
      </c>
      <c r="BQ2" s="21">
        <v>594675</v>
      </c>
      <c r="BR2" s="21">
        <v>1061328</v>
      </c>
      <c r="BS2" s="21">
        <v>253497</v>
      </c>
      <c r="BT2" s="21">
        <v>113845</v>
      </c>
      <c r="BU2" s="21">
        <v>4031966</v>
      </c>
      <c r="BV2" s="21">
        <v>7493068</v>
      </c>
      <c r="BW2" s="21">
        <v>1497384</v>
      </c>
      <c r="BX2" s="21">
        <v>481594</v>
      </c>
      <c r="BY2" s="21">
        <v>7146128</v>
      </c>
      <c r="BZ2" s="21" t="s">
        <v>206</v>
      </c>
      <c r="CA2" s="21">
        <v>2441</v>
      </c>
      <c r="CB2" s="21">
        <v>489220</v>
      </c>
      <c r="CC2" s="21">
        <v>65621</v>
      </c>
      <c r="CD2" s="21">
        <v>1307707</v>
      </c>
      <c r="CE2" s="21">
        <v>599392</v>
      </c>
      <c r="CF2" s="21">
        <v>124798610</v>
      </c>
      <c r="CG2" s="21">
        <v>142511267</v>
      </c>
      <c r="CH2" s="21">
        <v>8499</v>
      </c>
      <c r="CI2" s="21">
        <v>389686</v>
      </c>
      <c r="CJ2" s="21" t="s">
        <v>206</v>
      </c>
      <c r="CK2" s="21" t="s">
        <v>206</v>
      </c>
      <c r="CL2" s="21">
        <v>51482140</v>
      </c>
      <c r="CM2" s="21">
        <v>254949</v>
      </c>
      <c r="CN2" s="21">
        <v>416</v>
      </c>
      <c r="CO2" s="21" t="s">
        <v>206</v>
      </c>
      <c r="CP2" s="21">
        <v>593026</v>
      </c>
      <c r="CQ2" s="21">
        <v>26619</v>
      </c>
      <c r="CR2" s="21">
        <v>211656</v>
      </c>
      <c r="CS2" s="21">
        <v>301</v>
      </c>
      <c r="CT2" s="21">
        <v>9505918</v>
      </c>
      <c r="CU2" s="21">
        <v>11921</v>
      </c>
      <c r="CV2" s="21" t="s">
        <v>206</v>
      </c>
      <c r="CW2" s="21" t="s">
        <v>206</v>
      </c>
      <c r="CX2" s="21" t="s">
        <v>206</v>
      </c>
      <c r="CY2" s="21" t="s">
        <v>206</v>
      </c>
      <c r="CZ2" s="21" t="s">
        <v>206</v>
      </c>
      <c r="DA2" s="21" t="s">
        <v>206</v>
      </c>
      <c r="DB2" s="21" t="s">
        <v>206</v>
      </c>
      <c r="DC2" s="21">
        <v>2159233</v>
      </c>
      <c r="DD2" s="21" t="s">
        <v>206</v>
      </c>
      <c r="DE2" s="21" t="s">
        <v>206</v>
      </c>
      <c r="DF2" s="21" t="s">
        <v>206</v>
      </c>
      <c r="DG2" s="21">
        <v>10815</v>
      </c>
      <c r="DH2" s="21" t="s">
        <v>206</v>
      </c>
      <c r="DI2" s="21" t="s">
        <v>206</v>
      </c>
      <c r="DJ2" s="21" t="s">
        <v>206</v>
      </c>
      <c r="DK2" s="21" t="s">
        <v>206</v>
      </c>
      <c r="DL2" s="21">
        <v>5520</v>
      </c>
      <c r="DM2" s="21" t="s">
        <v>206</v>
      </c>
      <c r="DN2" s="21">
        <v>2207135</v>
      </c>
      <c r="DO2" s="21">
        <v>541088</v>
      </c>
      <c r="DP2" s="21">
        <v>20</v>
      </c>
      <c r="DQ2" s="21">
        <v>13200</v>
      </c>
      <c r="DR2" s="21">
        <v>33324</v>
      </c>
      <c r="DS2" s="21" t="s">
        <v>206</v>
      </c>
      <c r="DT2" s="21">
        <v>32578</v>
      </c>
      <c r="DU2" s="21" t="s">
        <v>206</v>
      </c>
      <c r="DV2" s="21" t="s">
        <v>206</v>
      </c>
      <c r="DW2" s="21">
        <v>260889</v>
      </c>
      <c r="DX2" s="21">
        <v>7079</v>
      </c>
      <c r="DY2" s="21">
        <v>434134</v>
      </c>
      <c r="DZ2" s="21" t="s">
        <v>206</v>
      </c>
      <c r="EA2" s="21" t="s">
        <v>206</v>
      </c>
      <c r="EB2" s="21">
        <v>10016597</v>
      </c>
      <c r="EC2" s="21">
        <v>5</v>
      </c>
      <c r="ED2" s="21">
        <v>14130</v>
      </c>
      <c r="EE2" s="21" t="s">
        <v>206</v>
      </c>
      <c r="EF2" s="21">
        <v>6553</v>
      </c>
      <c r="EG2" s="21">
        <v>1775677</v>
      </c>
      <c r="EH2" s="21">
        <v>585396</v>
      </c>
      <c r="EI2" s="21">
        <v>1176</v>
      </c>
      <c r="EJ2" s="21">
        <v>329860</v>
      </c>
      <c r="EK2" s="21">
        <v>29</v>
      </c>
      <c r="EL2" s="21" t="s">
        <v>206</v>
      </c>
      <c r="EM2" s="21" t="s">
        <v>206</v>
      </c>
      <c r="EN2" s="21" t="s">
        <v>206</v>
      </c>
      <c r="EO2" s="21" t="s">
        <v>206</v>
      </c>
      <c r="EP2" s="21" t="s">
        <v>206</v>
      </c>
      <c r="EQ2" s="21">
        <v>40410</v>
      </c>
      <c r="ER2" s="21">
        <v>191904</v>
      </c>
      <c r="ES2" s="21" t="s">
        <v>206</v>
      </c>
      <c r="ET2" s="21" t="s">
        <v>206</v>
      </c>
      <c r="EU2" s="21">
        <v>2977</v>
      </c>
      <c r="EV2" s="21" t="s">
        <v>206</v>
      </c>
      <c r="EW2" s="21" t="s">
        <v>206</v>
      </c>
      <c r="EX2" s="21" t="s">
        <v>206</v>
      </c>
      <c r="EY2" s="21">
        <v>292554</v>
      </c>
      <c r="EZ2" s="21" t="s">
        <v>206</v>
      </c>
      <c r="FA2" s="21" t="s">
        <v>206</v>
      </c>
      <c r="FB2" s="21" t="s">
        <v>206</v>
      </c>
      <c r="FC2" s="21" t="s">
        <v>206</v>
      </c>
      <c r="FD2" s="21">
        <v>129257</v>
      </c>
      <c r="FE2" s="21" t="s">
        <v>206</v>
      </c>
      <c r="FF2" s="21" t="s">
        <v>206</v>
      </c>
      <c r="FG2" s="21" t="s">
        <v>206</v>
      </c>
      <c r="FH2" s="21" t="s">
        <v>206</v>
      </c>
      <c r="FI2" s="21" t="s">
        <v>206</v>
      </c>
      <c r="FJ2" s="21" t="s">
        <v>206</v>
      </c>
      <c r="FK2" s="21" t="s">
        <v>206</v>
      </c>
      <c r="FL2" s="21">
        <v>1331272</v>
      </c>
      <c r="FM2" s="21">
        <v>2379</v>
      </c>
      <c r="FN2" s="21">
        <v>454</v>
      </c>
      <c r="FO2" s="21">
        <v>15236</v>
      </c>
      <c r="FP2" s="21">
        <v>36031</v>
      </c>
      <c r="FQ2" s="21">
        <v>51</v>
      </c>
      <c r="FR2" s="21" t="s">
        <v>206</v>
      </c>
      <c r="FS2" s="21">
        <v>85602</v>
      </c>
      <c r="FT2" s="21" t="s">
        <v>206</v>
      </c>
      <c r="FU2" s="21" t="s">
        <v>206</v>
      </c>
      <c r="FV2" s="21" t="s">
        <v>206</v>
      </c>
      <c r="FW2" s="21" t="s">
        <v>206</v>
      </c>
      <c r="FX2" s="21">
        <v>13603</v>
      </c>
      <c r="FY2" s="21">
        <v>32117</v>
      </c>
      <c r="FZ2" s="21">
        <v>1747630</v>
      </c>
      <c r="GA2" s="21">
        <v>1122742</v>
      </c>
      <c r="GB2" s="21" t="s">
        <v>206</v>
      </c>
      <c r="GC2" s="21">
        <v>144623</v>
      </c>
      <c r="GD2" s="21" t="s">
        <v>206</v>
      </c>
      <c r="GE2" s="21" t="s">
        <v>206</v>
      </c>
      <c r="GF2" s="21">
        <v>695154</v>
      </c>
      <c r="GG2" s="21">
        <v>146543</v>
      </c>
      <c r="GH2" s="21" t="s">
        <v>206</v>
      </c>
      <c r="GI2" s="21" t="s">
        <v>206</v>
      </c>
      <c r="GJ2" s="21">
        <v>112</v>
      </c>
      <c r="GK2" s="21" t="s">
        <v>206</v>
      </c>
      <c r="GL2" s="21" t="s">
        <v>206</v>
      </c>
      <c r="GM2" s="21">
        <v>22</v>
      </c>
      <c r="GN2" s="21">
        <v>126</v>
      </c>
      <c r="GO2" s="21">
        <v>2440</v>
      </c>
      <c r="GP2" s="21" t="s">
        <v>206</v>
      </c>
      <c r="GQ2" s="21" t="s">
        <v>206</v>
      </c>
      <c r="GR2" s="21" t="s">
        <v>206</v>
      </c>
      <c r="GS2" s="21" t="s">
        <v>206</v>
      </c>
      <c r="GT2" s="21" t="s">
        <v>206</v>
      </c>
      <c r="GU2" s="21" t="s">
        <v>206</v>
      </c>
      <c r="GV2" s="21" t="s">
        <v>206</v>
      </c>
      <c r="GW2" s="21">
        <v>51835</v>
      </c>
      <c r="GX2" s="21" t="s">
        <v>206</v>
      </c>
      <c r="GY2" s="21">
        <v>70</v>
      </c>
      <c r="GZ2" s="21" t="s">
        <v>206</v>
      </c>
      <c r="HA2" s="21" t="s">
        <v>206</v>
      </c>
      <c r="HB2" s="21" t="s">
        <v>206</v>
      </c>
      <c r="HC2" s="21" t="s">
        <v>206</v>
      </c>
      <c r="HD2" s="21">
        <v>73737</v>
      </c>
      <c r="HE2" s="21" t="s">
        <v>206</v>
      </c>
      <c r="HF2" s="21">
        <v>522068</v>
      </c>
      <c r="HG2" s="21" t="s">
        <v>206</v>
      </c>
      <c r="HH2" s="21">
        <v>47890</v>
      </c>
      <c r="HI2" s="21" t="s">
        <v>206</v>
      </c>
      <c r="HJ2" s="21">
        <v>449</v>
      </c>
      <c r="HK2" s="21" t="s">
        <v>206</v>
      </c>
      <c r="HL2" s="21">
        <v>147330</v>
      </c>
      <c r="HM2" s="21">
        <v>69241</v>
      </c>
      <c r="HN2" s="21">
        <v>2371761</v>
      </c>
      <c r="HO2" s="21" t="s">
        <v>206</v>
      </c>
      <c r="HP2" s="21" t="s">
        <v>206</v>
      </c>
      <c r="HQ2" s="21">
        <v>779298</v>
      </c>
      <c r="HR2" s="21">
        <v>2210510</v>
      </c>
      <c r="HS2" s="21">
        <v>12871</v>
      </c>
      <c r="HT2" s="21" t="s">
        <v>206</v>
      </c>
      <c r="HU2" s="21">
        <v>1706749</v>
      </c>
      <c r="HV2" s="21">
        <v>3489688</v>
      </c>
      <c r="HW2" s="21">
        <v>1600824</v>
      </c>
      <c r="HX2" s="21">
        <v>159943</v>
      </c>
      <c r="HY2" s="21" t="s">
        <v>206</v>
      </c>
      <c r="HZ2" s="21">
        <v>20298</v>
      </c>
      <c r="IA2" s="21">
        <v>2285113</v>
      </c>
      <c r="IB2" s="21">
        <v>4958446</v>
      </c>
      <c r="IC2" s="21">
        <v>2011329</v>
      </c>
      <c r="ID2" s="21">
        <v>965226</v>
      </c>
      <c r="IE2" s="21">
        <v>61</v>
      </c>
      <c r="IF2" s="21" t="s">
        <v>206</v>
      </c>
      <c r="IG2" s="21">
        <v>678463</v>
      </c>
      <c r="IH2" s="21" t="s">
        <v>206</v>
      </c>
      <c r="II2" s="21" t="s">
        <v>206</v>
      </c>
      <c r="IJ2" s="21" t="s">
        <v>206</v>
      </c>
      <c r="IK2" s="21">
        <v>1560634</v>
      </c>
      <c r="IL2" s="21">
        <v>299092</v>
      </c>
      <c r="IM2" s="21" t="s">
        <v>206</v>
      </c>
      <c r="IN2" s="21" t="s">
        <v>206</v>
      </c>
      <c r="IO2" s="21">
        <v>266633</v>
      </c>
      <c r="IP2" s="21" t="s">
        <v>206</v>
      </c>
      <c r="IQ2" s="21">
        <v>91415</v>
      </c>
      <c r="IR2" s="21">
        <v>34553</v>
      </c>
      <c r="IS2" s="21">
        <v>283</v>
      </c>
      <c r="IT2" s="21" t="s">
        <v>206</v>
      </c>
      <c r="IU2" s="21" t="s">
        <v>206</v>
      </c>
      <c r="IV2" s="21">
        <v>1791</v>
      </c>
      <c r="IW2" s="21" t="s">
        <v>206</v>
      </c>
      <c r="IX2" s="21">
        <v>286</v>
      </c>
      <c r="IY2" s="21">
        <v>779</v>
      </c>
      <c r="IZ2" s="21">
        <v>47427</v>
      </c>
      <c r="JA2" s="21">
        <v>5090013</v>
      </c>
      <c r="JB2" s="21">
        <v>48</v>
      </c>
      <c r="JC2" s="21" t="s">
        <v>206</v>
      </c>
      <c r="JD2" s="21" t="s">
        <v>206</v>
      </c>
      <c r="JE2" s="21">
        <v>1074652</v>
      </c>
      <c r="JF2" s="21">
        <v>958769</v>
      </c>
      <c r="JG2" s="21">
        <v>2707839</v>
      </c>
      <c r="JH2" s="21">
        <v>4</v>
      </c>
      <c r="JI2" s="21">
        <v>2768974</v>
      </c>
      <c r="JJ2" s="21">
        <v>3039807</v>
      </c>
      <c r="JK2" s="21">
        <v>36452</v>
      </c>
      <c r="JL2" s="21" t="s">
        <v>206</v>
      </c>
      <c r="JM2" s="21">
        <v>199050</v>
      </c>
      <c r="JN2" s="21" t="s">
        <v>206</v>
      </c>
      <c r="JO2" s="21" t="s">
        <v>206</v>
      </c>
      <c r="JP2" s="21" t="s">
        <v>206</v>
      </c>
      <c r="JQ2" s="21" t="s">
        <v>206</v>
      </c>
      <c r="JR2" s="21">
        <v>1296844</v>
      </c>
      <c r="JS2" s="21">
        <v>578232</v>
      </c>
      <c r="JT2" s="21">
        <v>25643166</v>
      </c>
      <c r="JU2" s="21">
        <v>17825396</v>
      </c>
      <c r="JV2" s="21" t="s">
        <v>206</v>
      </c>
      <c r="JW2" s="21">
        <v>15186943</v>
      </c>
      <c r="JX2" s="21" t="s">
        <v>206</v>
      </c>
      <c r="JY2" s="21" t="s">
        <v>206</v>
      </c>
      <c r="JZ2" s="21">
        <v>3191537</v>
      </c>
      <c r="KA2" s="21">
        <v>14952</v>
      </c>
      <c r="KB2" s="21" t="s">
        <v>206</v>
      </c>
      <c r="KC2" s="21" t="s">
        <v>206</v>
      </c>
      <c r="KD2" s="21">
        <v>232758</v>
      </c>
      <c r="KE2" s="21">
        <v>3757</v>
      </c>
      <c r="KF2" s="21">
        <v>395990</v>
      </c>
      <c r="KG2" s="21">
        <v>30</v>
      </c>
      <c r="KH2" s="21">
        <v>2230642</v>
      </c>
      <c r="KI2" s="21">
        <v>2749</v>
      </c>
      <c r="KJ2" s="21">
        <v>103659</v>
      </c>
      <c r="KK2" s="21">
        <v>18814682</v>
      </c>
      <c r="KL2" s="21" t="s">
        <v>206</v>
      </c>
      <c r="KM2" s="21">
        <v>989109</v>
      </c>
      <c r="KN2" s="21">
        <v>34667</v>
      </c>
      <c r="KO2" s="21" t="s">
        <v>206</v>
      </c>
      <c r="KP2" s="21">
        <v>21381</v>
      </c>
      <c r="KQ2" s="21">
        <v>30999</v>
      </c>
      <c r="KR2" s="21" t="s">
        <v>206</v>
      </c>
      <c r="KS2" s="21">
        <v>2649694</v>
      </c>
      <c r="KT2" s="21">
        <v>5061155</v>
      </c>
      <c r="KU2" s="21">
        <v>83123229</v>
      </c>
      <c r="KV2" s="21" t="s">
        <v>206</v>
      </c>
      <c r="KW2" s="21" t="s">
        <v>206</v>
      </c>
      <c r="KX2" s="21">
        <v>18283111</v>
      </c>
      <c r="KY2" s="21">
        <v>104854</v>
      </c>
      <c r="KZ2" s="21">
        <v>632206</v>
      </c>
      <c r="LA2" s="21">
        <v>3469766</v>
      </c>
      <c r="LB2" s="21">
        <v>1999</v>
      </c>
      <c r="LC2" s="21">
        <v>3326468</v>
      </c>
      <c r="LD2" s="21">
        <v>699826</v>
      </c>
      <c r="LE2" s="21" t="s">
        <v>206</v>
      </c>
      <c r="LF2" s="21" t="s">
        <v>206</v>
      </c>
      <c r="LG2" s="21" t="s">
        <v>206</v>
      </c>
      <c r="LH2" s="21">
        <v>970676</v>
      </c>
      <c r="LI2" s="21" t="s">
        <v>206</v>
      </c>
      <c r="LJ2" s="21">
        <v>76849</v>
      </c>
      <c r="LK2" s="21">
        <v>10650</v>
      </c>
      <c r="LL2" s="21">
        <v>1174979</v>
      </c>
      <c r="LM2" s="21">
        <v>118</v>
      </c>
      <c r="LN2" s="21">
        <v>240</v>
      </c>
      <c r="LO2" s="21">
        <v>301581</v>
      </c>
      <c r="LP2" s="21">
        <v>157896</v>
      </c>
      <c r="LQ2" s="21">
        <v>82782</v>
      </c>
      <c r="LR2" s="21">
        <v>97752</v>
      </c>
      <c r="LS2" s="21" t="s">
        <v>206</v>
      </c>
      <c r="LT2" s="21" t="s">
        <v>206</v>
      </c>
      <c r="LU2" s="21">
        <v>35344082</v>
      </c>
      <c r="LV2" s="21">
        <v>8987643</v>
      </c>
      <c r="LW2" s="21">
        <v>121894</v>
      </c>
      <c r="LX2" s="21">
        <v>102685</v>
      </c>
      <c r="LY2" s="21">
        <v>86816</v>
      </c>
      <c r="LZ2" s="21">
        <v>1697</v>
      </c>
      <c r="MA2" s="21">
        <v>1322300</v>
      </c>
      <c r="MB2" s="21">
        <v>248</v>
      </c>
      <c r="MC2" s="21">
        <v>6492</v>
      </c>
      <c r="MD2" s="21">
        <v>975166</v>
      </c>
      <c r="ME2" s="21">
        <v>12128498</v>
      </c>
      <c r="MF2" s="21">
        <v>261025</v>
      </c>
      <c r="MG2" s="21" t="s">
        <v>206</v>
      </c>
      <c r="MH2" s="21" t="s">
        <v>206</v>
      </c>
      <c r="MI2" s="21">
        <v>1751621</v>
      </c>
      <c r="MJ2" s="21">
        <v>45890</v>
      </c>
      <c r="MK2" s="21">
        <v>37225</v>
      </c>
      <c r="ML2" s="21">
        <v>50511</v>
      </c>
      <c r="MM2" s="21">
        <v>91820</v>
      </c>
      <c r="MN2" s="21">
        <v>3825</v>
      </c>
      <c r="MO2" s="21">
        <v>3538</v>
      </c>
      <c r="MP2" s="21">
        <v>17453</v>
      </c>
      <c r="MQ2" s="21">
        <v>14364</v>
      </c>
      <c r="MR2" s="21">
        <v>1424</v>
      </c>
      <c r="MS2" s="21">
        <v>56821</v>
      </c>
      <c r="MT2" s="21">
        <v>2448</v>
      </c>
      <c r="MU2" s="21" t="s">
        <v>206</v>
      </c>
      <c r="MV2" s="21" t="s">
        <v>206</v>
      </c>
      <c r="MW2" s="21" t="s">
        <v>206</v>
      </c>
      <c r="MX2" s="21">
        <v>23050</v>
      </c>
      <c r="MY2" s="21">
        <v>132526</v>
      </c>
      <c r="MZ2" s="21">
        <v>206705</v>
      </c>
      <c r="NA2" s="21">
        <v>282668</v>
      </c>
      <c r="NB2" s="21">
        <v>18618</v>
      </c>
      <c r="NC2" s="21">
        <v>4727822</v>
      </c>
      <c r="ND2" s="21">
        <v>7441408</v>
      </c>
      <c r="NE2" s="21">
        <v>105791</v>
      </c>
      <c r="NF2" s="21">
        <v>220536</v>
      </c>
      <c r="NG2" s="21">
        <v>1889568</v>
      </c>
      <c r="NH2" s="21" t="s">
        <v>206</v>
      </c>
      <c r="NI2" s="21" t="s">
        <v>206</v>
      </c>
      <c r="NJ2" s="21" t="s">
        <v>206</v>
      </c>
      <c r="NK2" s="21">
        <v>585291</v>
      </c>
      <c r="NL2" s="21">
        <v>1764060</v>
      </c>
      <c r="NM2" s="21">
        <v>252964</v>
      </c>
      <c r="NN2" s="21">
        <v>38731702</v>
      </c>
      <c r="NO2" s="21">
        <v>66531717</v>
      </c>
      <c r="NP2" s="21" t="s">
        <v>206</v>
      </c>
      <c r="NQ2" s="21">
        <v>70746035</v>
      </c>
      <c r="NR2" s="21" t="s">
        <v>206</v>
      </c>
      <c r="NS2" s="21" t="s">
        <v>206</v>
      </c>
      <c r="NT2" s="21">
        <v>4496752</v>
      </c>
      <c r="NU2" s="21">
        <v>8085</v>
      </c>
      <c r="NV2" s="21" t="s">
        <v>206</v>
      </c>
      <c r="NW2" s="21" t="s">
        <v>206</v>
      </c>
      <c r="NX2" s="21">
        <v>509247</v>
      </c>
      <c r="NY2" s="21">
        <v>908113</v>
      </c>
      <c r="NZ2" s="21">
        <v>5863</v>
      </c>
      <c r="OA2" s="21" t="s">
        <v>206</v>
      </c>
      <c r="OB2" s="21">
        <v>351638</v>
      </c>
      <c r="OC2" s="21">
        <v>8787</v>
      </c>
      <c r="OD2" s="21" t="s">
        <v>206</v>
      </c>
      <c r="OE2" s="21">
        <v>17912406</v>
      </c>
      <c r="OF2" s="21">
        <v>190889</v>
      </c>
      <c r="OG2" s="21">
        <v>534810</v>
      </c>
      <c r="OH2" s="21" t="s">
        <v>206</v>
      </c>
      <c r="OI2" s="21" t="s">
        <v>206</v>
      </c>
      <c r="OJ2" s="21">
        <v>427618</v>
      </c>
      <c r="OK2" s="21">
        <v>6995438</v>
      </c>
      <c r="OL2" s="21">
        <v>253722</v>
      </c>
      <c r="OM2" s="21" t="s">
        <v>206</v>
      </c>
      <c r="ON2" s="21" t="s">
        <v>206</v>
      </c>
      <c r="OO2" s="21">
        <v>385941</v>
      </c>
      <c r="OP2" s="21" t="s">
        <v>206</v>
      </c>
      <c r="OQ2" s="21" t="s">
        <v>206</v>
      </c>
      <c r="OR2" s="21" t="s">
        <v>206</v>
      </c>
      <c r="OS2" s="21">
        <v>198443</v>
      </c>
      <c r="OT2" s="21" t="s">
        <v>206</v>
      </c>
      <c r="OU2" s="21">
        <v>650349</v>
      </c>
      <c r="OV2" s="21">
        <v>87300</v>
      </c>
      <c r="OW2" s="21">
        <v>11202431</v>
      </c>
      <c r="OX2" s="21">
        <v>802396</v>
      </c>
      <c r="OY2" s="21">
        <v>1910612</v>
      </c>
      <c r="OZ2" s="21">
        <v>1193285</v>
      </c>
      <c r="PA2" s="21" t="s">
        <v>206</v>
      </c>
      <c r="PB2" s="21" t="s">
        <v>206</v>
      </c>
      <c r="PC2" s="21" t="s">
        <v>206</v>
      </c>
      <c r="PD2" s="21">
        <v>30</v>
      </c>
      <c r="PE2" s="21">
        <v>1065048</v>
      </c>
      <c r="PF2" s="21">
        <v>1422793</v>
      </c>
      <c r="PG2" s="21" t="s">
        <v>206</v>
      </c>
      <c r="PH2" s="21">
        <v>93102</v>
      </c>
      <c r="PI2" s="21">
        <v>14493</v>
      </c>
      <c r="PJ2" s="21">
        <v>8531684</v>
      </c>
      <c r="PK2" s="21">
        <v>1724</v>
      </c>
      <c r="PL2" s="21">
        <v>98682</v>
      </c>
      <c r="PM2" s="21" t="s">
        <v>206</v>
      </c>
      <c r="PN2" s="21" t="s">
        <v>206</v>
      </c>
      <c r="PO2" s="21">
        <v>193002</v>
      </c>
      <c r="PP2" s="21">
        <v>2140258</v>
      </c>
      <c r="PQ2" s="21">
        <v>22</v>
      </c>
      <c r="PR2" s="21" t="s">
        <v>206</v>
      </c>
      <c r="PS2" s="21" t="s">
        <v>206</v>
      </c>
      <c r="PT2" s="21" t="s">
        <v>206</v>
      </c>
      <c r="PU2" s="21">
        <v>6508269</v>
      </c>
      <c r="PV2" s="21" t="s">
        <v>206</v>
      </c>
      <c r="PW2" s="21" t="s">
        <v>206</v>
      </c>
      <c r="PX2" s="21">
        <v>364589</v>
      </c>
      <c r="PY2" s="21">
        <v>4704494</v>
      </c>
      <c r="PZ2" s="21">
        <v>19832</v>
      </c>
      <c r="QA2" s="21" t="s">
        <v>206</v>
      </c>
      <c r="QB2" s="21">
        <v>39227</v>
      </c>
      <c r="QC2" s="21" t="s">
        <v>206</v>
      </c>
      <c r="QD2" s="21">
        <v>88400</v>
      </c>
      <c r="QE2" s="21" t="s">
        <v>206</v>
      </c>
      <c r="QF2" s="21">
        <v>242863</v>
      </c>
      <c r="QG2" s="21" t="s">
        <v>206</v>
      </c>
      <c r="QH2" s="21" t="s">
        <v>206</v>
      </c>
      <c r="QI2" s="21">
        <v>4577</v>
      </c>
      <c r="QJ2" s="21" t="s">
        <v>206</v>
      </c>
      <c r="QK2" s="21" t="s">
        <v>206</v>
      </c>
      <c r="QL2" s="21">
        <v>62751</v>
      </c>
      <c r="QM2" s="21">
        <v>87474</v>
      </c>
      <c r="QN2" s="21">
        <v>816167</v>
      </c>
      <c r="QO2" s="21" t="s">
        <v>206</v>
      </c>
      <c r="QP2" s="21" t="s">
        <v>206</v>
      </c>
      <c r="QQ2" s="21" t="s">
        <v>206</v>
      </c>
      <c r="QR2" s="21" t="s">
        <v>206</v>
      </c>
      <c r="QS2" s="21" t="s">
        <v>206</v>
      </c>
      <c r="QT2" s="21" t="s">
        <v>206</v>
      </c>
      <c r="QU2" s="21">
        <v>50</v>
      </c>
      <c r="QV2" s="21">
        <v>24460</v>
      </c>
      <c r="QW2" s="21">
        <v>14420</v>
      </c>
      <c r="QX2" s="21">
        <v>1839550</v>
      </c>
      <c r="QY2" s="21">
        <v>2769770</v>
      </c>
      <c r="QZ2" s="21" t="s">
        <v>206</v>
      </c>
      <c r="RA2" s="21">
        <v>300477</v>
      </c>
      <c r="RB2" s="21" t="s">
        <v>206</v>
      </c>
      <c r="RC2" s="21" t="s">
        <v>206</v>
      </c>
      <c r="RD2" s="21" t="s">
        <v>206</v>
      </c>
      <c r="RE2" s="21" t="s">
        <v>206</v>
      </c>
      <c r="RF2" s="21">
        <v>10378</v>
      </c>
      <c r="RG2" s="21">
        <v>212750</v>
      </c>
      <c r="RH2" s="21">
        <v>1590847</v>
      </c>
      <c r="RI2" s="21">
        <v>280826</v>
      </c>
      <c r="RJ2" s="21" t="s">
        <v>206</v>
      </c>
      <c r="RK2" s="21">
        <v>33600</v>
      </c>
      <c r="RL2" s="21" t="s">
        <v>206</v>
      </c>
      <c r="RM2" s="21" t="s">
        <v>206</v>
      </c>
      <c r="RN2" s="21">
        <v>726149</v>
      </c>
      <c r="RO2" s="21" t="s">
        <v>206</v>
      </c>
      <c r="RP2" s="21" t="s">
        <v>206</v>
      </c>
      <c r="RQ2" s="21" t="s">
        <v>206</v>
      </c>
      <c r="RR2" s="21">
        <v>43815</v>
      </c>
      <c r="RS2" s="21" t="s">
        <v>206</v>
      </c>
      <c r="RT2" s="21">
        <v>281</v>
      </c>
      <c r="RU2" s="21" t="s">
        <v>206</v>
      </c>
      <c r="RV2" s="21">
        <v>180</v>
      </c>
      <c r="RW2" s="21">
        <v>134</v>
      </c>
      <c r="RX2" s="21" t="s">
        <v>206</v>
      </c>
      <c r="RY2" s="21" t="s">
        <v>206</v>
      </c>
      <c r="RZ2" s="21" t="s">
        <v>206</v>
      </c>
      <c r="SA2" s="21" t="s">
        <v>206</v>
      </c>
      <c r="SB2" s="21" t="s">
        <v>206</v>
      </c>
      <c r="SC2" s="21" t="s">
        <v>206</v>
      </c>
      <c r="SD2" s="21">
        <v>50931</v>
      </c>
      <c r="SE2" s="21" t="s">
        <v>206</v>
      </c>
      <c r="SF2" s="21" t="s">
        <v>206</v>
      </c>
      <c r="SG2" s="21" t="s">
        <v>206</v>
      </c>
      <c r="SH2" s="21" t="s">
        <v>206</v>
      </c>
      <c r="SI2" s="21">
        <v>226121</v>
      </c>
      <c r="SJ2" s="21">
        <v>352209</v>
      </c>
      <c r="SK2" s="21" t="s">
        <v>206</v>
      </c>
      <c r="SL2" s="21" t="s">
        <v>206</v>
      </c>
      <c r="SM2" s="21" t="s">
        <v>206</v>
      </c>
      <c r="SN2" s="21">
        <v>335009</v>
      </c>
      <c r="SO2" s="21" t="s">
        <v>206</v>
      </c>
      <c r="SP2" s="21" t="s">
        <v>206</v>
      </c>
      <c r="SQ2" s="21" t="s">
        <v>206</v>
      </c>
      <c r="SR2" s="21" t="s">
        <v>206</v>
      </c>
      <c r="SS2" s="21" t="s">
        <v>206</v>
      </c>
      <c r="ST2" s="21">
        <v>5500</v>
      </c>
      <c r="SU2" s="21" t="s">
        <v>206</v>
      </c>
      <c r="SV2" s="21">
        <v>68211</v>
      </c>
      <c r="SW2" s="21">
        <v>99695</v>
      </c>
      <c r="SX2" s="21">
        <v>325597</v>
      </c>
      <c r="SY2" s="21">
        <v>484008</v>
      </c>
      <c r="SZ2" s="21">
        <v>4373360</v>
      </c>
      <c r="TA2" s="21">
        <v>233350</v>
      </c>
      <c r="TB2" s="21">
        <v>26</v>
      </c>
      <c r="TC2" s="21">
        <v>7925412</v>
      </c>
      <c r="TD2" s="21">
        <v>4574</v>
      </c>
      <c r="TE2" s="21">
        <v>1500</v>
      </c>
      <c r="TF2" s="21">
        <v>1795</v>
      </c>
      <c r="TG2" s="21" t="s">
        <v>206</v>
      </c>
      <c r="TH2" s="21">
        <v>29312</v>
      </c>
      <c r="TI2" s="21">
        <v>757263</v>
      </c>
      <c r="TJ2" s="21">
        <v>3431396</v>
      </c>
      <c r="TK2" s="21">
        <v>3815168</v>
      </c>
      <c r="TL2" s="21">
        <v>217181</v>
      </c>
      <c r="TM2" s="21">
        <v>242752</v>
      </c>
      <c r="TN2" s="21" t="s">
        <v>206</v>
      </c>
      <c r="TO2" s="21">
        <v>9864</v>
      </c>
      <c r="TP2" s="21" t="s">
        <v>206</v>
      </c>
      <c r="TQ2" s="21">
        <v>18</v>
      </c>
      <c r="TR2" s="21" t="s">
        <v>206</v>
      </c>
      <c r="TS2" s="21">
        <v>130038</v>
      </c>
      <c r="TT2" s="21">
        <v>24301</v>
      </c>
      <c r="TU2" s="21" t="s">
        <v>206</v>
      </c>
      <c r="TV2" s="21" t="s">
        <v>206</v>
      </c>
      <c r="TW2" s="21" t="s">
        <v>206</v>
      </c>
      <c r="TX2" s="21" t="s">
        <v>206</v>
      </c>
      <c r="TY2" s="21">
        <v>33021</v>
      </c>
      <c r="TZ2" s="21">
        <v>239958</v>
      </c>
      <c r="UA2" s="21">
        <v>95309</v>
      </c>
      <c r="UB2" s="21" t="s">
        <v>206</v>
      </c>
      <c r="UC2" s="21" t="s">
        <v>206</v>
      </c>
      <c r="UD2" s="21">
        <v>82975</v>
      </c>
      <c r="UE2" s="21">
        <v>348611</v>
      </c>
      <c r="UF2" s="21">
        <v>3</v>
      </c>
      <c r="UG2" s="21" t="s">
        <v>206</v>
      </c>
      <c r="UH2" s="21">
        <v>1828</v>
      </c>
      <c r="UI2" s="21">
        <v>482659</v>
      </c>
      <c r="UJ2" s="21">
        <v>12150</v>
      </c>
      <c r="UK2" s="21">
        <v>1044</v>
      </c>
      <c r="UL2" s="21" t="s">
        <v>206</v>
      </c>
      <c r="UM2" s="21">
        <v>82312</v>
      </c>
      <c r="UN2" s="21">
        <v>279989</v>
      </c>
      <c r="UO2" s="21">
        <v>38756</v>
      </c>
      <c r="UP2" s="21">
        <v>16374</v>
      </c>
      <c r="UQ2" s="21">
        <v>11785</v>
      </c>
      <c r="UR2" s="21">
        <v>2634757</v>
      </c>
      <c r="US2" s="21">
        <v>1403515</v>
      </c>
      <c r="UT2" s="21">
        <v>250000</v>
      </c>
      <c r="UU2" s="21">
        <v>1866477</v>
      </c>
      <c r="UV2" s="21" t="s">
        <v>206</v>
      </c>
      <c r="UW2" s="21">
        <v>408856</v>
      </c>
      <c r="UX2" s="21">
        <v>998</v>
      </c>
      <c r="UY2" s="21">
        <v>163090</v>
      </c>
      <c r="UZ2" s="21">
        <v>585096</v>
      </c>
      <c r="VA2" s="21">
        <v>629884</v>
      </c>
      <c r="VB2" s="21">
        <v>393275759</v>
      </c>
      <c r="VC2" s="21">
        <v>140952210</v>
      </c>
      <c r="VD2" s="21" t="s">
        <v>206</v>
      </c>
      <c r="VE2" s="21">
        <v>2434766</v>
      </c>
      <c r="VF2" s="21" t="s">
        <v>206</v>
      </c>
      <c r="VG2" s="21" t="s">
        <v>206</v>
      </c>
      <c r="VH2" s="21">
        <v>6951587</v>
      </c>
      <c r="VI2" s="21">
        <v>27305</v>
      </c>
      <c r="VJ2" s="21">
        <v>57</v>
      </c>
      <c r="VK2" s="21" t="s">
        <v>206</v>
      </c>
      <c r="VL2" s="21">
        <v>5972904</v>
      </c>
      <c r="VM2" s="21">
        <v>99442</v>
      </c>
      <c r="VN2" s="21">
        <v>193461</v>
      </c>
      <c r="VO2" s="21">
        <v>1000</v>
      </c>
      <c r="VP2" s="21">
        <v>798829</v>
      </c>
      <c r="VQ2" s="21">
        <v>1479</v>
      </c>
      <c r="VR2" s="21" t="s">
        <v>206</v>
      </c>
      <c r="VS2" s="21" t="s">
        <v>206</v>
      </c>
      <c r="VT2" s="21" t="s">
        <v>206</v>
      </c>
      <c r="VU2" s="21" t="s">
        <v>206</v>
      </c>
      <c r="VV2" s="21">
        <v>300</v>
      </c>
      <c r="VW2" s="21" t="s">
        <v>206</v>
      </c>
      <c r="VX2" s="21" t="s">
        <v>206</v>
      </c>
      <c r="VY2" s="21" t="s">
        <v>206</v>
      </c>
      <c r="VZ2" s="21" t="s">
        <v>206</v>
      </c>
      <c r="WA2" s="21" t="s">
        <v>206</v>
      </c>
      <c r="WB2" s="21" t="s">
        <v>206</v>
      </c>
      <c r="WC2" s="21" t="s">
        <v>206</v>
      </c>
      <c r="WD2" s="21" t="s">
        <v>206</v>
      </c>
      <c r="WE2" s="21" t="s">
        <v>206</v>
      </c>
      <c r="WF2" s="21" t="s">
        <v>206</v>
      </c>
      <c r="WG2" s="21" t="s">
        <v>206</v>
      </c>
      <c r="WH2" s="21" t="s">
        <v>206</v>
      </c>
      <c r="WI2" s="21" t="s">
        <v>206</v>
      </c>
      <c r="WJ2" s="21" t="s">
        <v>206</v>
      </c>
      <c r="WK2" s="21" t="s">
        <v>206</v>
      </c>
      <c r="WL2" s="21" t="s">
        <v>206</v>
      </c>
      <c r="WM2" s="21" t="s">
        <v>206</v>
      </c>
      <c r="WN2" s="21" t="s">
        <v>206</v>
      </c>
      <c r="WO2" s="21" t="s">
        <v>206</v>
      </c>
      <c r="WP2" s="21">
        <v>9420</v>
      </c>
      <c r="WQ2" s="21" t="s">
        <v>206</v>
      </c>
      <c r="WR2" s="21" t="s">
        <v>206</v>
      </c>
      <c r="WS2" s="21">
        <v>73700</v>
      </c>
      <c r="WT2" s="21">
        <v>745218</v>
      </c>
      <c r="WU2" s="21">
        <v>11514</v>
      </c>
      <c r="WV2" s="21" t="s">
        <v>206</v>
      </c>
      <c r="WW2" s="21">
        <v>649020</v>
      </c>
      <c r="WX2" s="21">
        <v>1400</v>
      </c>
      <c r="WY2" s="21" t="s">
        <v>206</v>
      </c>
      <c r="WZ2" s="21">
        <v>342385</v>
      </c>
      <c r="XA2" s="21" t="s">
        <v>206</v>
      </c>
      <c r="XB2" s="21">
        <v>80</v>
      </c>
      <c r="XC2" s="21">
        <v>12719170</v>
      </c>
      <c r="XD2" s="21">
        <v>6589598</v>
      </c>
      <c r="XE2" s="21">
        <v>1852354</v>
      </c>
      <c r="XF2" s="21" t="s">
        <v>206</v>
      </c>
      <c r="XG2" s="21">
        <v>1105632</v>
      </c>
      <c r="XH2" s="21" t="s">
        <v>206</v>
      </c>
      <c r="XI2" s="21" t="s">
        <v>206</v>
      </c>
      <c r="XJ2" s="21" t="s">
        <v>206</v>
      </c>
      <c r="XK2" s="21" t="s">
        <v>206</v>
      </c>
      <c r="XL2" s="21" t="s">
        <v>206</v>
      </c>
      <c r="XM2" s="21">
        <v>49109</v>
      </c>
      <c r="XN2" s="21">
        <v>2537</v>
      </c>
      <c r="XO2" s="21" t="s">
        <v>206</v>
      </c>
      <c r="XP2" s="21" t="s">
        <v>206</v>
      </c>
      <c r="XQ2" s="21">
        <v>535671</v>
      </c>
      <c r="XR2" s="21">
        <v>66968</v>
      </c>
      <c r="XS2" s="21">
        <v>878205</v>
      </c>
      <c r="XT2" s="21">
        <v>211759</v>
      </c>
      <c r="XU2" s="21">
        <v>29338</v>
      </c>
      <c r="XV2" s="21" t="s">
        <v>206</v>
      </c>
      <c r="XW2" s="21">
        <v>212871</v>
      </c>
      <c r="XX2" s="21">
        <v>17781</v>
      </c>
      <c r="XY2" s="21">
        <v>294639</v>
      </c>
      <c r="XZ2" s="21">
        <v>134391</v>
      </c>
      <c r="YA2" s="21">
        <v>65240</v>
      </c>
      <c r="YB2" s="21">
        <v>397894</v>
      </c>
      <c r="YC2" s="21">
        <v>6552</v>
      </c>
      <c r="YD2" s="21" t="s">
        <v>206</v>
      </c>
      <c r="YE2" s="21" t="s">
        <v>206</v>
      </c>
      <c r="YF2" s="21" t="s">
        <v>206</v>
      </c>
      <c r="YG2" s="21">
        <v>56101</v>
      </c>
      <c r="YH2" s="21" t="s">
        <v>206</v>
      </c>
      <c r="YI2" s="21">
        <v>7</v>
      </c>
      <c r="YJ2" s="21">
        <v>91641</v>
      </c>
      <c r="YK2" s="21">
        <v>42380089</v>
      </c>
      <c r="YL2" s="21">
        <v>1769684</v>
      </c>
      <c r="YM2" s="21">
        <v>32006</v>
      </c>
      <c r="YN2" s="21" t="s">
        <v>206</v>
      </c>
      <c r="YO2" s="21">
        <v>180442</v>
      </c>
      <c r="YP2" s="21" t="s">
        <v>206</v>
      </c>
      <c r="YQ2" s="21" t="s">
        <v>206</v>
      </c>
      <c r="YR2" s="21" t="s">
        <v>206</v>
      </c>
      <c r="YS2" s="21" t="s">
        <v>206</v>
      </c>
      <c r="YT2" s="21">
        <v>162343</v>
      </c>
      <c r="YU2" s="21">
        <v>8340</v>
      </c>
      <c r="YV2" s="21">
        <v>48822259</v>
      </c>
      <c r="YW2" s="21">
        <v>36928953</v>
      </c>
      <c r="YX2" s="21" t="s">
        <v>206</v>
      </c>
      <c r="YY2" s="21" t="s">
        <v>206</v>
      </c>
      <c r="YZ2" s="21" t="s">
        <v>206</v>
      </c>
      <c r="ZA2" s="21" t="s">
        <v>206</v>
      </c>
      <c r="ZB2" s="21">
        <v>4893796</v>
      </c>
      <c r="ZC2" s="21" t="s">
        <v>206</v>
      </c>
      <c r="ZD2" s="21" t="s">
        <v>206</v>
      </c>
      <c r="ZE2" s="21" t="s">
        <v>206</v>
      </c>
      <c r="ZF2" s="21">
        <v>81</v>
      </c>
      <c r="ZG2" s="21">
        <v>36</v>
      </c>
      <c r="ZH2" s="21">
        <v>22800</v>
      </c>
      <c r="ZI2" s="21" t="s">
        <v>206</v>
      </c>
      <c r="ZJ2" s="21">
        <v>6176958</v>
      </c>
      <c r="ZK2" s="21">
        <v>50</v>
      </c>
      <c r="ZL2" s="21" t="s">
        <v>206</v>
      </c>
      <c r="ZM2" s="21" t="s">
        <v>206</v>
      </c>
      <c r="ZN2" s="21" t="s">
        <v>206</v>
      </c>
      <c r="ZO2" s="21">
        <v>199017</v>
      </c>
      <c r="ZP2" s="21" t="s">
        <v>206</v>
      </c>
      <c r="ZQ2" s="21" t="s">
        <v>206</v>
      </c>
      <c r="ZR2" s="21">
        <v>228091</v>
      </c>
      <c r="ZS2" s="21">
        <v>48</v>
      </c>
      <c r="ZT2" s="21" t="s">
        <v>206</v>
      </c>
      <c r="ZU2" s="21" t="s">
        <v>206</v>
      </c>
      <c r="ZV2" s="21" t="s">
        <v>206</v>
      </c>
      <c r="ZW2" s="21" t="s">
        <v>206</v>
      </c>
      <c r="ZX2" s="21">
        <v>2721824</v>
      </c>
      <c r="ZY2" s="21" t="s">
        <v>206</v>
      </c>
      <c r="ZZ2" s="21">
        <v>789160</v>
      </c>
      <c r="AAA2" s="21" t="s">
        <v>206</v>
      </c>
      <c r="AAB2" s="21">
        <v>84000</v>
      </c>
      <c r="AAC2" s="21">
        <v>490608</v>
      </c>
      <c r="AAD2" s="21">
        <v>195145</v>
      </c>
      <c r="AAE2" s="21">
        <v>3882713</v>
      </c>
      <c r="AAF2" s="21">
        <v>3763771</v>
      </c>
      <c r="AAG2" s="21">
        <v>287111</v>
      </c>
      <c r="AAH2" s="21">
        <v>2258</v>
      </c>
      <c r="AAI2" s="21" t="s">
        <v>206</v>
      </c>
      <c r="AAJ2" s="21">
        <v>719000</v>
      </c>
      <c r="AAK2" s="21">
        <v>270653</v>
      </c>
      <c r="AAL2" s="21">
        <v>118890</v>
      </c>
      <c r="AAM2" s="21">
        <v>547048</v>
      </c>
      <c r="AAN2" s="21">
        <v>8079864</v>
      </c>
      <c r="AAO2" s="21">
        <v>8599906</v>
      </c>
      <c r="AAP2" s="21" t="s">
        <v>206</v>
      </c>
      <c r="AAQ2" s="21">
        <v>3586190</v>
      </c>
      <c r="AAR2" s="21">
        <v>5653248</v>
      </c>
      <c r="AAS2" s="21">
        <v>1194975</v>
      </c>
      <c r="AAT2" s="21">
        <v>11597</v>
      </c>
      <c r="AAU2" s="21" t="s">
        <v>206</v>
      </c>
      <c r="AAV2" s="21">
        <v>182</v>
      </c>
      <c r="AAW2" s="21">
        <v>3546074</v>
      </c>
      <c r="AAX2" s="21">
        <v>3903043</v>
      </c>
      <c r="AAY2" s="21">
        <v>393691</v>
      </c>
      <c r="AAZ2" s="21">
        <v>439717</v>
      </c>
      <c r="ABA2" s="21">
        <v>261214</v>
      </c>
      <c r="ABB2" s="21">
        <v>13014</v>
      </c>
      <c r="ABC2" s="21">
        <v>646654</v>
      </c>
      <c r="ABD2" s="21">
        <v>363</v>
      </c>
      <c r="ABE2" s="21" t="s">
        <v>206</v>
      </c>
      <c r="ABF2" s="21" t="s">
        <v>206</v>
      </c>
      <c r="ABG2" s="21">
        <v>2840398</v>
      </c>
      <c r="ABH2" s="21">
        <v>2105448</v>
      </c>
      <c r="ABI2" s="21" t="s">
        <v>206</v>
      </c>
      <c r="ABJ2" s="21" t="s">
        <v>206</v>
      </c>
      <c r="ABK2" s="21">
        <v>487011</v>
      </c>
      <c r="ABL2" s="21">
        <v>125064</v>
      </c>
      <c r="ABM2" s="21">
        <v>653036</v>
      </c>
      <c r="ABN2" s="21">
        <v>575544</v>
      </c>
      <c r="ABO2" s="21">
        <v>84549</v>
      </c>
      <c r="ABP2" s="21">
        <v>24431</v>
      </c>
      <c r="ABQ2" s="21">
        <v>104285</v>
      </c>
      <c r="ABR2" s="21">
        <v>49290</v>
      </c>
      <c r="ABS2" s="21">
        <v>356850</v>
      </c>
      <c r="ABT2" s="21">
        <v>37</v>
      </c>
      <c r="ABU2" s="21">
        <v>187358</v>
      </c>
      <c r="ABV2" s="21">
        <v>479373</v>
      </c>
      <c r="ABW2" s="21">
        <v>1665756</v>
      </c>
      <c r="ABX2" s="21">
        <v>2904</v>
      </c>
      <c r="ABY2" s="21" t="s">
        <v>206</v>
      </c>
      <c r="ABZ2" s="21" t="s">
        <v>206</v>
      </c>
      <c r="ACA2" s="21">
        <v>589808</v>
      </c>
      <c r="ACB2" s="21">
        <v>1853778</v>
      </c>
      <c r="ACC2" s="21">
        <v>120989</v>
      </c>
      <c r="ACD2" s="21">
        <v>20201</v>
      </c>
      <c r="ACE2" s="21">
        <v>13559507</v>
      </c>
      <c r="ACF2" s="21">
        <v>1164352</v>
      </c>
      <c r="ACG2" s="21">
        <v>216120</v>
      </c>
      <c r="ACH2" s="21">
        <v>13</v>
      </c>
      <c r="ACI2" s="21">
        <v>791857</v>
      </c>
      <c r="ACJ2" s="21">
        <v>21127</v>
      </c>
      <c r="ACK2" s="21">
        <v>5164</v>
      </c>
      <c r="ACL2" s="21" t="s">
        <v>206</v>
      </c>
      <c r="ACM2" s="21">
        <v>12</v>
      </c>
      <c r="ACN2" s="21">
        <v>2606749</v>
      </c>
      <c r="ACO2" s="21">
        <v>6259886</v>
      </c>
      <c r="ACP2" s="21">
        <v>32160617</v>
      </c>
      <c r="ACQ2" s="21">
        <v>16496046</v>
      </c>
      <c r="ACR2" s="21">
        <v>161553</v>
      </c>
      <c r="ACS2" s="21">
        <v>446599</v>
      </c>
      <c r="ACT2" s="21" t="s">
        <v>206</v>
      </c>
      <c r="ACU2" s="21" t="s">
        <v>206</v>
      </c>
      <c r="ACV2" s="21">
        <v>5310083</v>
      </c>
      <c r="ACW2" s="21">
        <v>1029</v>
      </c>
      <c r="ACX2" s="21" t="s">
        <v>206</v>
      </c>
      <c r="ACY2" s="21" t="s">
        <v>206</v>
      </c>
      <c r="ACZ2" s="21">
        <v>1650285</v>
      </c>
      <c r="ADA2" s="21">
        <v>27275</v>
      </c>
      <c r="ADB2" s="21">
        <v>96645</v>
      </c>
      <c r="ADC2" s="21">
        <v>8365</v>
      </c>
      <c r="ADD2" s="21">
        <v>8158</v>
      </c>
      <c r="ADE2" s="21">
        <v>3687</v>
      </c>
      <c r="ADF2" s="21">
        <v>200670</v>
      </c>
      <c r="ADG2" s="21">
        <v>59165024</v>
      </c>
      <c r="ADH2" s="21">
        <v>44732</v>
      </c>
      <c r="ADI2" s="21">
        <v>1035306</v>
      </c>
      <c r="ADJ2" s="21">
        <v>10935444</v>
      </c>
      <c r="ADK2" s="21">
        <v>1420</v>
      </c>
      <c r="ADL2" s="21">
        <v>1157408</v>
      </c>
      <c r="ADM2" s="21">
        <v>16815113</v>
      </c>
      <c r="ADN2" s="21">
        <v>707300</v>
      </c>
      <c r="ADO2" s="21">
        <v>184926932</v>
      </c>
      <c r="ADP2" s="21">
        <v>14648754</v>
      </c>
      <c r="ADQ2" s="21">
        <v>32164831</v>
      </c>
      <c r="ADR2" s="21">
        <v>5586217</v>
      </c>
      <c r="ADS2" s="21">
        <v>17962</v>
      </c>
      <c r="ADT2" s="21">
        <v>101218297</v>
      </c>
      <c r="ADU2" s="21">
        <v>972312</v>
      </c>
      <c r="ADV2" s="21">
        <v>11472698</v>
      </c>
      <c r="ADW2" s="21">
        <v>30566482</v>
      </c>
      <c r="ADX2" s="21">
        <v>4994850</v>
      </c>
      <c r="ADY2" s="21">
        <v>15201901</v>
      </c>
      <c r="ADZ2" s="21">
        <v>32894631</v>
      </c>
      <c r="AEA2" s="21">
        <v>23772137</v>
      </c>
      <c r="AEB2" s="21">
        <v>19884331</v>
      </c>
      <c r="AEC2" s="21">
        <v>21145532</v>
      </c>
      <c r="AED2" s="21">
        <v>8851790</v>
      </c>
      <c r="AEE2" s="21">
        <v>2826850</v>
      </c>
      <c r="AEF2" s="21">
        <v>61949764</v>
      </c>
      <c r="AEG2" s="21">
        <v>64876470</v>
      </c>
      <c r="AEH2" s="21">
        <v>249618609</v>
      </c>
      <c r="AEI2" s="21">
        <v>13672906</v>
      </c>
      <c r="AEJ2" s="21">
        <v>6458032</v>
      </c>
      <c r="AEK2" s="21">
        <v>48368394</v>
      </c>
      <c r="AEL2" s="21">
        <v>5621119</v>
      </c>
      <c r="AEM2" s="21">
        <v>15254576</v>
      </c>
      <c r="AEN2" s="21">
        <v>27068820</v>
      </c>
      <c r="AEO2" s="21">
        <v>100098470</v>
      </c>
      <c r="AEP2" s="21">
        <v>4048739</v>
      </c>
      <c r="AEQ2" s="21">
        <v>148198687</v>
      </c>
      <c r="AER2" s="21">
        <v>586125331</v>
      </c>
      <c r="AES2" s="21">
        <v>87813672</v>
      </c>
      <c r="AET2" s="21">
        <v>6839951</v>
      </c>
      <c r="AEU2" s="21">
        <v>10223443</v>
      </c>
      <c r="AEV2" s="21">
        <v>11633</v>
      </c>
      <c r="AEW2" s="21">
        <v>30202851</v>
      </c>
      <c r="AEX2" s="21">
        <v>1269413</v>
      </c>
      <c r="AEY2" s="21">
        <v>2867</v>
      </c>
      <c r="AEZ2" s="21">
        <v>7343094</v>
      </c>
      <c r="AFA2" s="21">
        <v>193552841</v>
      </c>
      <c r="AFB2" s="21">
        <v>20547227</v>
      </c>
      <c r="AFC2" s="21">
        <v>41596</v>
      </c>
      <c r="AFD2" s="21">
        <v>151482</v>
      </c>
      <c r="AFE2" s="21">
        <v>20930964</v>
      </c>
      <c r="AFF2" s="21">
        <v>90436</v>
      </c>
      <c r="AFG2" s="21">
        <v>12531537</v>
      </c>
      <c r="AFH2" s="21">
        <v>13992208</v>
      </c>
      <c r="AFI2" s="21">
        <v>11943426</v>
      </c>
      <c r="AFJ2" s="21">
        <v>11550984</v>
      </c>
      <c r="AFK2" s="21">
        <v>12165565</v>
      </c>
      <c r="AFL2" s="21">
        <v>65557139</v>
      </c>
      <c r="AFM2" s="21">
        <v>32491816</v>
      </c>
      <c r="AFN2" s="21">
        <v>18028043</v>
      </c>
      <c r="AFO2" s="21">
        <v>14855406</v>
      </c>
      <c r="AFP2" s="21">
        <v>14382870</v>
      </c>
      <c r="AFQ2" s="21">
        <v>670120</v>
      </c>
      <c r="AFR2" s="21">
        <v>186146</v>
      </c>
      <c r="AFS2" s="21">
        <v>22781</v>
      </c>
      <c r="AFT2" s="21">
        <v>67707</v>
      </c>
      <c r="AFU2" s="21">
        <v>16813480</v>
      </c>
      <c r="AFV2" s="21">
        <v>21853800</v>
      </c>
      <c r="AFW2" s="21">
        <v>20513822</v>
      </c>
      <c r="AFX2" s="21">
        <v>4463290</v>
      </c>
      <c r="AFY2" s="21">
        <v>107003806</v>
      </c>
      <c r="AFZ2" s="21">
        <v>306525042</v>
      </c>
      <c r="AGA2" s="21">
        <v>52817171</v>
      </c>
      <c r="AGB2" s="21">
        <v>10725094</v>
      </c>
      <c r="AGC2" s="21">
        <v>243809070</v>
      </c>
      <c r="AGD2" s="21">
        <v>1052569</v>
      </c>
      <c r="AGE2" s="21">
        <v>691892</v>
      </c>
      <c r="AGF2" s="21">
        <v>3840745</v>
      </c>
      <c r="AGG2" s="21">
        <v>191341001</v>
      </c>
      <c r="AGH2" s="21">
        <v>19395596</v>
      </c>
      <c r="AGI2" s="21">
        <v>30107427</v>
      </c>
      <c r="AGJ2" s="21">
        <v>2418572278</v>
      </c>
      <c r="AGK2" s="21">
        <v>5667177132</v>
      </c>
      <c r="AGL2" s="21">
        <v>659496</v>
      </c>
      <c r="AGM2" s="21">
        <v>463228019</v>
      </c>
      <c r="AGN2" s="21">
        <v>8953</v>
      </c>
      <c r="AGO2" s="21">
        <v>834762</v>
      </c>
      <c r="AGP2" s="21">
        <v>287843317</v>
      </c>
      <c r="AGQ2" s="21">
        <v>4833388</v>
      </c>
      <c r="AGR2" s="21">
        <v>4503</v>
      </c>
      <c r="AGS2" s="21" t="s">
        <v>206</v>
      </c>
      <c r="AGT2" s="21">
        <v>44840650</v>
      </c>
      <c r="AGU2" s="21">
        <v>2663097</v>
      </c>
      <c r="AGV2" s="21">
        <v>4055048</v>
      </c>
      <c r="AGW2" s="21">
        <v>29094</v>
      </c>
      <c r="AGX2" s="21">
        <v>33921187</v>
      </c>
      <c r="AGY2" s="21">
        <v>146515</v>
      </c>
      <c r="AGZ2" s="21" t="s">
        <v>206</v>
      </c>
      <c r="AHA2" s="21" t="s">
        <v>206</v>
      </c>
      <c r="AHB2" s="21" t="s">
        <v>206</v>
      </c>
      <c r="AHC2" s="21" t="s">
        <v>206</v>
      </c>
      <c r="AHD2" s="21" t="s">
        <v>206</v>
      </c>
      <c r="AHE2" s="21" t="s">
        <v>206</v>
      </c>
      <c r="AHF2" s="21" t="s">
        <v>206</v>
      </c>
      <c r="AHG2" s="21" t="s">
        <v>206</v>
      </c>
      <c r="AHH2" s="21" t="s">
        <v>206</v>
      </c>
      <c r="AHI2" s="21" t="s">
        <v>206</v>
      </c>
      <c r="AHJ2" s="21" t="s">
        <v>206</v>
      </c>
      <c r="AHK2" s="21" t="s">
        <v>206</v>
      </c>
      <c r="AHL2" s="21" t="s">
        <v>206</v>
      </c>
      <c r="AHM2" s="21" t="s">
        <v>206</v>
      </c>
      <c r="AHN2" s="21" t="s">
        <v>206</v>
      </c>
      <c r="AHO2" s="21" t="s">
        <v>206</v>
      </c>
      <c r="AHP2" s="21" t="s">
        <v>206</v>
      </c>
      <c r="AHQ2" s="21" t="s">
        <v>206</v>
      </c>
      <c r="AHR2" s="21" t="s">
        <v>206</v>
      </c>
      <c r="AHS2" s="21" t="s">
        <v>206</v>
      </c>
      <c r="AHT2" s="21" t="s">
        <v>206</v>
      </c>
      <c r="AHU2" s="21" t="s">
        <v>206</v>
      </c>
      <c r="AHV2" s="21" t="s">
        <v>206</v>
      </c>
      <c r="AHW2" s="21" t="s">
        <v>206</v>
      </c>
      <c r="AHX2" s="21" t="s">
        <v>206</v>
      </c>
      <c r="AHY2" s="21" t="s">
        <v>206</v>
      </c>
      <c r="AHZ2" s="21" t="s">
        <v>206</v>
      </c>
      <c r="AIA2" s="21" t="s">
        <v>206</v>
      </c>
      <c r="AIB2" s="21" t="s">
        <v>206</v>
      </c>
      <c r="AIC2" s="21" t="s">
        <v>206</v>
      </c>
      <c r="AID2" s="21" t="s">
        <v>206</v>
      </c>
      <c r="AIE2" s="21" t="s">
        <v>206</v>
      </c>
      <c r="AIF2" s="21" t="s">
        <v>206</v>
      </c>
      <c r="AIG2" s="21" t="s">
        <v>206</v>
      </c>
      <c r="AIH2" s="21" t="s">
        <v>206</v>
      </c>
      <c r="AII2" s="21" t="s">
        <v>206</v>
      </c>
      <c r="AIJ2" s="21" t="s">
        <v>206</v>
      </c>
      <c r="AIK2" s="21" t="s">
        <v>206</v>
      </c>
      <c r="AIL2" s="21" t="s">
        <v>206</v>
      </c>
      <c r="AIM2" s="21" t="s">
        <v>206</v>
      </c>
      <c r="AIN2" s="21" t="s">
        <v>206</v>
      </c>
      <c r="AIO2" s="21" t="s">
        <v>206</v>
      </c>
      <c r="AIP2" s="21" t="s">
        <v>206</v>
      </c>
      <c r="AIQ2" s="21" t="s">
        <v>206</v>
      </c>
      <c r="AIR2" s="21" t="s">
        <v>206</v>
      </c>
      <c r="AIS2" s="21" t="s">
        <v>206</v>
      </c>
      <c r="AIT2" s="21" t="s">
        <v>206</v>
      </c>
      <c r="AIU2" s="21" t="s">
        <v>206</v>
      </c>
      <c r="AIV2" s="21" t="s">
        <v>206</v>
      </c>
      <c r="AIW2" s="21" t="s">
        <v>206</v>
      </c>
      <c r="AIX2" s="21" t="s">
        <v>206</v>
      </c>
      <c r="AIY2" s="21" t="s">
        <v>206</v>
      </c>
      <c r="AIZ2" s="21" t="s">
        <v>206</v>
      </c>
      <c r="AJA2" s="21" t="s">
        <v>206</v>
      </c>
      <c r="AJB2" s="21" t="s">
        <v>206</v>
      </c>
      <c r="AJC2" s="21" t="s">
        <v>206</v>
      </c>
      <c r="AJD2" s="21" t="s">
        <v>206</v>
      </c>
      <c r="AJE2" s="21" t="s">
        <v>206</v>
      </c>
      <c r="AJF2" s="21" t="s">
        <v>206</v>
      </c>
      <c r="AJG2" s="21" t="s">
        <v>206</v>
      </c>
      <c r="AJH2" s="21" t="s">
        <v>206</v>
      </c>
      <c r="AJI2" s="21" t="s">
        <v>206</v>
      </c>
      <c r="AJJ2" s="21" t="s">
        <v>206</v>
      </c>
      <c r="AJK2" s="21" t="s">
        <v>206</v>
      </c>
      <c r="AJL2" s="21" t="s">
        <v>206</v>
      </c>
      <c r="AJM2" s="21" t="s">
        <v>206</v>
      </c>
      <c r="AJN2" s="21" t="s">
        <v>206</v>
      </c>
      <c r="AJO2" s="21" t="s">
        <v>206</v>
      </c>
      <c r="AJP2" s="21" t="s">
        <v>206</v>
      </c>
      <c r="AJQ2" s="21" t="s">
        <v>206</v>
      </c>
      <c r="AJR2" s="21" t="s">
        <v>206</v>
      </c>
      <c r="AJS2" s="21" t="s">
        <v>206</v>
      </c>
      <c r="AJT2" s="21">
        <v>174622</v>
      </c>
      <c r="AJU2" s="21" t="s">
        <v>206</v>
      </c>
      <c r="AJV2" s="21" t="s">
        <v>206</v>
      </c>
      <c r="AJW2" s="21" t="s">
        <v>206</v>
      </c>
      <c r="AJX2" s="21" t="s">
        <v>206</v>
      </c>
      <c r="AJY2" s="21" t="s">
        <v>206</v>
      </c>
      <c r="AJZ2" s="21" t="s">
        <v>206</v>
      </c>
      <c r="AKA2" s="21" t="s">
        <v>206</v>
      </c>
      <c r="AKB2" s="21" t="s">
        <v>206</v>
      </c>
      <c r="AKC2" s="21" t="s">
        <v>206</v>
      </c>
      <c r="AKD2" s="21" t="s">
        <v>206</v>
      </c>
      <c r="AKE2" s="21">
        <v>510</v>
      </c>
      <c r="AKF2" s="21" t="s">
        <v>206</v>
      </c>
      <c r="AKG2" s="21" t="s">
        <v>206</v>
      </c>
      <c r="AKH2" s="21" t="s">
        <v>206</v>
      </c>
      <c r="AKI2" s="21" t="s">
        <v>206</v>
      </c>
      <c r="AKJ2" s="21" t="s">
        <v>206</v>
      </c>
      <c r="AKK2" s="21" t="s">
        <v>206</v>
      </c>
      <c r="AKL2" s="21" t="s">
        <v>206</v>
      </c>
      <c r="AKM2" s="21" t="s">
        <v>206</v>
      </c>
      <c r="AKN2" s="21" t="s">
        <v>206</v>
      </c>
      <c r="AKO2" s="21" t="s">
        <v>206</v>
      </c>
      <c r="AKP2" s="21" t="s">
        <v>206</v>
      </c>
      <c r="AKQ2" s="21" t="s">
        <v>206</v>
      </c>
      <c r="AKR2" s="21" t="s">
        <v>206</v>
      </c>
      <c r="AKS2" s="21" t="s">
        <v>206</v>
      </c>
      <c r="AKT2" s="21" t="s">
        <v>206</v>
      </c>
      <c r="AKU2" s="21">
        <v>10206</v>
      </c>
      <c r="AKV2" s="21" t="s">
        <v>206</v>
      </c>
      <c r="AKW2" s="21" t="s">
        <v>206</v>
      </c>
      <c r="AKX2" s="21" t="s">
        <v>206</v>
      </c>
      <c r="AKY2" s="21" t="s">
        <v>206</v>
      </c>
      <c r="AKZ2" s="21" t="s">
        <v>206</v>
      </c>
      <c r="ALA2" s="21" t="s">
        <v>206</v>
      </c>
      <c r="ALB2" s="21" t="s">
        <v>206</v>
      </c>
      <c r="ALC2" s="21">
        <v>244</v>
      </c>
      <c r="ALD2" s="21" t="s">
        <v>206</v>
      </c>
      <c r="ALE2" s="21">
        <v>28804</v>
      </c>
      <c r="ALF2" s="21">
        <v>109340</v>
      </c>
      <c r="ALG2" s="21" t="s">
        <v>206</v>
      </c>
      <c r="ALH2" s="21">
        <v>533524</v>
      </c>
      <c r="ALI2" s="21" t="s">
        <v>206</v>
      </c>
      <c r="ALJ2" s="21" t="s">
        <v>206</v>
      </c>
      <c r="ALK2" s="21" t="s">
        <v>206</v>
      </c>
      <c r="ALL2" s="21" t="s">
        <v>206</v>
      </c>
      <c r="ALM2" s="21" t="s">
        <v>206</v>
      </c>
      <c r="ALN2" s="21" t="s">
        <v>206</v>
      </c>
      <c r="ALO2" s="21">
        <v>7695193</v>
      </c>
      <c r="ALP2" s="21">
        <v>14400</v>
      </c>
      <c r="ALQ2" s="21" t="s">
        <v>206</v>
      </c>
      <c r="ALR2" s="21">
        <v>155791</v>
      </c>
      <c r="ALS2" s="21" t="s">
        <v>206</v>
      </c>
      <c r="ALT2" s="21">
        <v>26853</v>
      </c>
      <c r="ALU2" s="21">
        <v>430886</v>
      </c>
      <c r="ALV2" s="21">
        <v>7758970</v>
      </c>
      <c r="ALW2" s="21">
        <v>719251</v>
      </c>
      <c r="ALX2" s="21" t="s">
        <v>206</v>
      </c>
      <c r="ALY2" s="21">
        <v>1164632</v>
      </c>
      <c r="ALZ2" s="21">
        <v>8368</v>
      </c>
      <c r="AMA2" s="21">
        <v>38856</v>
      </c>
      <c r="AMB2" s="21">
        <v>1031680</v>
      </c>
      <c r="AMC2" s="21" t="s">
        <v>206</v>
      </c>
      <c r="AMD2" s="21" t="s">
        <v>206</v>
      </c>
      <c r="AME2" s="21">
        <v>2513945</v>
      </c>
      <c r="AMF2" s="21">
        <v>7346507</v>
      </c>
      <c r="AMG2" s="21">
        <v>2721189</v>
      </c>
      <c r="AMH2" s="21" t="s">
        <v>206</v>
      </c>
      <c r="AMI2" s="21">
        <v>419</v>
      </c>
      <c r="AMJ2" s="21" t="s">
        <v>206</v>
      </c>
      <c r="AMK2" s="21">
        <v>32897</v>
      </c>
      <c r="AML2" s="21">
        <v>23900</v>
      </c>
      <c r="AMM2" s="21">
        <v>444</v>
      </c>
      <c r="AMN2" s="21" t="s">
        <v>206</v>
      </c>
      <c r="AMO2" s="21">
        <v>58412</v>
      </c>
      <c r="AMP2" s="21">
        <v>27432</v>
      </c>
      <c r="AMQ2" s="21" t="s">
        <v>206</v>
      </c>
      <c r="AMR2" s="21" t="s">
        <v>206</v>
      </c>
      <c r="AMS2" s="21" t="s">
        <v>206</v>
      </c>
      <c r="AMT2" s="21" t="s">
        <v>206</v>
      </c>
      <c r="AMU2" s="21" t="s">
        <v>206</v>
      </c>
      <c r="AMV2" s="21">
        <v>619959</v>
      </c>
      <c r="AMW2" s="21">
        <v>57301</v>
      </c>
      <c r="AMX2" s="21" t="s">
        <v>206</v>
      </c>
      <c r="AMY2" s="21" t="s">
        <v>206</v>
      </c>
      <c r="AMZ2" s="21">
        <v>28195</v>
      </c>
      <c r="ANA2" s="21" t="s">
        <v>206</v>
      </c>
      <c r="ANB2" s="21" t="s">
        <v>206</v>
      </c>
      <c r="ANC2" s="21" t="s">
        <v>206</v>
      </c>
      <c r="AND2" s="21">
        <v>11230</v>
      </c>
      <c r="ANE2" s="21">
        <v>61546</v>
      </c>
      <c r="ANF2" s="21">
        <v>211</v>
      </c>
      <c r="ANG2" s="21">
        <v>7068</v>
      </c>
      <c r="ANH2" s="21" t="s">
        <v>206</v>
      </c>
      <c r="ANI2" s="21">
        <v>43765</v>
      </c>
      <c r="ANJ2" s="21">
        <v>23401</v>
      </c>
      <c r="ANK2" s="21">
        <v>1349278</v>
      </c>
      <c r="ANL2" s="21">
        <v>1717</v>
      </c>
      <c r="ANM2" s="21">
        <v>3753415</v>
      </c>
      <c r="ANN2" s="21">
        <v>2986912</v>
      </c>
      <c r="ANO2" s="21">
        <v>79134</v>
      </c>
      <c r="ANP2" s="21" t="s">
        <v>206</v>
      </c>
      <c r="ANQ2" s="21">
        <v>725678</v>
      </c>
      <c r="ANR2" s="21" t="s">
        <v>206</v>
      </c>
      <c r="ANS2" s="21" t="s">
        <v>206</v>
      </c>
      <c r="ANT2" s="21" t="s">
        <v>206</v>
      </c>
      <c r="ANU2" s="21">
        <v>2</v>
      </c>
      <c r="ANV2" s="21">
        <v>503708</v>
      </c>
      <c r="ANW2" s="21">
        <v>421322</v>
      </c>
      <c r="ANX2" s="21">
        <v>10221295</v>
      </c>
      <c r="ANY2" s="21">
        <v>50148904</v>
      </c>
      <c r="ANZ2" s="21" t="s">
        <v>206</v>
      </c>
      <c r="AOA2" s="21">
        <v>19161</v>
      </c>
      <c r="AOB2" s="21">
        <v>7481</v>
      </c>
      <c r="AOC2" s="21" t="s">
        <v>206</v>
      </c>
      <c r="AOD2" s="21">
        <v>24593622</v>
      </c>
      <c r="AOE2" s="21">
        <v>410</v>
      </c>
      <c r="AOF2" s="21" t="s">
        <v>206</v>
      </c>
      <c r="AOG2" s="21" t="s">
        <v>206</v>
      </c>
      <c r="AOH2" s="21">
        <v>129294</v>
      </c>
      <c r="AOI2" s="21" t="s">
        <v>206</v>
      </c>
      <c r="AOJ2" s="21">
        <v>104906</v>
      </c>
      <c r="AOK2" s="21">
        <v>30886</v>
      </c>
      <c r="AOL2" s="21">
        <v>7183</v>
      </c>
      <c r="AOM2" s="21">
        <v>1826</v>
      </c>
      <c r="AON2" s="21" t="s">
        <v>206</v>
      </c>
      <c r="AOO2" s="21" t="s">
        <v>206</v>
      </c>
      <c r="AOP2" s="21" t="s">
        <v>206</v>
      </c>
      <c r="AOQ2" s="21" t="s">
        <v>206</v>
      </c>
      <c r="AOR2" s="21" t="s">
        <v>206</v>
      </c>
      <c r="AOS2" s="21" t="s">
        <v>206</v>
      </c>
      <c r="AOT2" s="21" t="s">
        <v>206</v>
      </c>
      <c r="AOU2" s="21" t="s">
        <v>206</v>
      </c>
      <c r="AOV2" s="21">
        <v>32388</v>
      </c>
      <c r="AOW2" s="21" t="s">
        <v>206</v>
      </c>
      <c r="AOX2" s="21" t="s">
        <v>206</v>
      </c>
      <c r="AOY2" s="21">
        <v>11446521</v>
      </c>
      <c r="AOZ2" s="21">
        <v>858415</v>
      </c>
      <c r="APA2" s="21" t="s">
        <v>206</v>
      </c>
      <c r="APB2" s="21">
        <v>705705</v>
      </c>
      <c r="APC2" s="21" t="s">
        <v>206</v>
      </c>
      <c r="APD2" s="21">
        <v>15</v>
      </c>
      <c r="APE2" s="21">
        <v>40917</v>
      </c>
      <c r="APF2" s="21" t="s">
        <v>206</v>
      </c>
      <c r="APG2" s="21" t="s">
        <v>206</v>
      </c>
      <c r="APH2" s="21" t="s">
        <v>206</v>
      </c>
      <c r="API2" s="21" t="s">
        <v>206</v>
      </c>
      <c r="APJ2" s="21">
        <v>21140</v>
      </c>
      <c r="APK2" s="21" t="s">
        <v>206</v>
      </c>
      <c r="APL2" s="21">
        <v>5706</v>
      </c>
      <c r="APM2" s="21" t="s">
        <v>206</v>
      </c>
      <c r="APN2" s="21" t="s">
        <v>206</v>
      </c>
      <c r="APO2" s="21">
        <v>41065</v>
      </c>
      <c r="APP2" s="21">
        <v>2782585</v>
      </c>
      <c r="APQ2" s="21">
        <v>508210</v>
      </c>
      <c r="APR2" s="21" t="s">
        <v>206</v>
      </c>
      <c r="APS2" s="21">
        <v>6017506</v>
      </c>
      <c r="APT2" s="21">
        <v>69672</v>
      </c>
      <c r="APU2" s="21">
        <v>3756</v>
      </c>
      <c r="APV2" s="21" t="s">
        <v>206</v>
      </c>
      <c r="APW2" s="21">
        <v>56000</v>
      </c>
      <c r="APX2" s="21" t="s">
        <v>206</v>
      </c>
      <c r="APY2" s="21">
        <v>61348</v>
      </c>
      <c r="APZ2" s="21">
        <v>220402</v>
      </c>
      <c r="AQA2" s="21">
        <v>68383</v>
      </c>
      <c r="AQB2" s="21">
        <v>778817</v>
      </c>
      <c r="AQC2" s="21">
        <v>1033124</v>
      </c>
      <c r="AQD2" s="21" t="s">
        <v>206</v>
      </c>
      <c r="AQE2" s="21" t="s">
        <v>206</v>
      </c>
      <c r="AQF2" s="21" t="s">
        <v>206</v>
      </c>
      <c r="AQG2" s="21">
        <v>9625</v>
      </c>
      <c r="AQH2" s="21" t="s">
        <v>206</v>
      </c>
      <c r="AQI2" s="21">
        <v>31194</v>
      </c>
      <c r="AQJ2" s="21">
        <v>14248</v>
      </c>
      <c r="AQK2" s="21" t="s">
        <v>206</v>
      </c>
      <c r="AQL2" s="21" t="s">
        <v>206</v>
      </c>
      <c r="AQM2" s="21">
        <v>18637</v>
      </c>
      <c r="AQN2" s="21" t="s">
        <v>206</v>
      </c>
      <c r="AQO2" s="21">
        <v>34712</v>
      </c>
      <c r="AQP2" s="21">
        <v>23738</v>
      </c>
      <c r="AQQ2" s="21">
        <v>0</v>
      </c>
      <c r="AQR2" s="21" t="s">
        <v>206</v>
      </c>
      <c r="AQS2" s="21">
        <v>98429</v>
      </c>
      <c r="AQT2" s="21">
        <v>55149</v>
      </c>
      <c r="AQU2" s="21">
        <v>19527</v>
      </c>
      <c r="AQV2" s="21">
        <v>404263</v>
      </c>
      <c r="AQW2" s="21">
        <v>1422153</v>
      </c>
      <c r="AQX2" s="21">
        <v>800</v>
      </c>
      <c r="AQY2" s="21">
        <v>9507</v>
      </c>
      <c r="AQZ2" s="21" t="s">
        <v>206</v>
      </c>
      <c r="ARA2" s="21" t="s">
        <v>206</v>
      </c>
      <c r="ARB2" s="21" t="s">
        <v>206</v>
      </c>
      <c r="ARC2" s="21">
        <v>11276</v>
      </c>
      <c r="ARD2" s="21" t="s">
        <v>206</v>
      </c>
      <c r="ARE2" s="21">
        <v>902152</v>
      </c>
      <c r="ARF2" s="21">
        <v>5259</v>
      </c>
      <c r="ARG2" s="21">
        <v>101064</v>
      </c>
      <c r="ARH2" s="21">
        <v>481622</v>
      </c>
      <c r="ARI2" s="21">
        <v>11293</v>
      </c>
      <c r="ARJ2" s="21" t="s">
        <v>206</v>
      </c>
      <c r="ARK2" s="21">
        <v>69730</v>
      </c>
      <c r="ARL2" s="21" t="s">
        <v>206</v>
      </c>
      <c r="ARM2" s="21" t="s">
        <v>206</v>
      </c>
      <c r="ARN2" s="21" t="s">
        <v>206</v>
      </c>
      <c r="ARO2" s="21" t="s">
        <v>206</v>
      </c>
      <c r="ARP2" s="21">
        <v>701741</v>
      </c>
      <c r="ARQ2" s="21">
        <v>39109</v>
      </c>
      <c r="ARR2" s="21">
        <v>2194390</v>
      </c>
      <c r="ARS2" s="21">
        <v>2289257</v>
      </c>
      <c r="ART2" s="21" t="s">
        <v>206</v>
      </c>
      <c r="ARU2" s="21">
        <v>2838464</v>
      </c>
      <c r="ARV2" s="21" t="s">
        <v>206</v>
      </c>
      <c r="ARW2" s="21" t="s">
        <v>206</v>
      </c>
      <c r="ARX2" s="21">
        <v>543009</v>
      </c>
      <c r="ARY2" s="21" t="s">
        <v>206</v>
      </c>
      <c r="ARZ2" s="21" t="s">
        <v>206</v>
      </c>
      <c r="ASA2" s="21" t="s">
        <v>206</v>
      </c>
      <c r="ASB2" s="21" t="s">
        <v>206</v>
      </c>
      <c r="ASC2" s="21">
        <v>7422</v>
      </c>
      <c r="ASD2" s="21">
        <v>3125</v>
      </c>
      <c r="ASE2" s="21" t="s">
        <v>206</v>
      </c>
      <c r="ASF2" s="21">
        <v>1379</v>
      </c>
      <c r="ASG2" s="21">
        <v>612</v>
      </c>
      <c r="ASH2" s="21" t="s">
        <v>206</v>
      </c>
      <c r="ASI2" s="21" t="s">
        <v>206</v>
      </c>
      <c r="ASJ2" s="21" t="s">
        <v>206</v>
      </c>
      <c r="ASK2" s="21">
        <v>875160</v>
      </c>
      <c r="ASL2" s="21" t="s">
        <v>206</v>
      </c>
      <c r="ASM2" s="21" t="s">
        <v>206</v>
      </c>
      <c r="ASN2" s="21" t="s">
        <v>206</v>
      </c>
      <c r="ASO2" s="21" t="s">
        <v>206</v>
      </c>
      <c r="ASP2" s="21" t="s">
        <v>206</v>
      </c>
      <c r="ASQ2" s="21" t="s">
        <v>206</v>
      </c>
      <c r="ASR2" s="21" t="s">
        <v>206</v>
      </c>
      <c r="ASS2" s="21" t="s">
        <v>206</v>
      </c>
      <c r="AST2" s="21" t="s">
        <v>206</v>
      </c>
      <c r="ASU2" s="21" t="s">
        <v>206</v>
      </c>
      <c r="ASV2" s="21" t="s">
        <v>206</v>
      </c>
      <c r="ASW2" s="21" t="s">
        <v>206</v>
      </c>
      <c r="ASX2" s="21" t="s">
        <v>206</v>
      </c>
      <c r="ASY2" s="21" t="s">
        <v>206</v>
      </c>
      <c r="ASZ2" s="21" t="s">
        <v>206</v>
      </c>
      <c r="ATA2" s="21" t="s">
        <v>206</v>
      </c>
      <c r="ATB2" s="21" t="s">
        <v>206</v>
      </c>
      <c r="ATC2" s="21">
        <v>58080</v>
      </c>
      <c r="ATD2" s="21" t="s">
        <v>206</v>
      </c>
      <c r="ATE2" s="21" t="s">
        <v>206</v>
      </c>
      <c r="ATF2" s="21" t="s">
        <v>206</v>
      </c>
      <c r="ATG2" s="21" t="s">
        <v>206</v>
      </c>
      <c r="ATH2" s="21" t="s">
        <v>206</v>
      </c>
      <c r="ATI2" s="21" t="s">
        <v>206</v>
      </c>
      <c r="ATJ2" s="21" t="s">
        <v>206</v>
      </c>
      <c r="ATK2" s="21">
        <v>15968</v>
      </c>
      <c r="ATL2" s="21" t="s">
        <v>206</v>
      </c>
      <c r="ATM2" s="21">
        <v>50</v>
      </c>
      <c r="ATN2" s="21" t="s">
        <v>206</v>
      </c>
      <c r="ATO2" s="21">
        <v>200</v>
      </c>
      <c r="ATP2" s="21">
        <v>3519</v>
      </c>
      <c r="ATQ2" s="21" t="s">
        <v>206</v>
      </c>
      <c r="ATR2" s="21" t="s">
        <v>206</v>
      </c>
      <c r="ATS2" s="21" t="s">
        <v>206</v>
      </c>
      <c r="ATT2" s="21">
        <v>398912</v>
      </c>
      <c r="ATU2" s="21">
        <v>20428</v>
      </c>
      <c r="ATV2" s="21" t="s">
        <v>206</v>
      </c>
      <c r="ATW2" s="21" t="s">
        <v>206</v>
      </c>
      <c r="ATX2" s="21" t="s">
        <v>206</v>
      </c>
      <c r="ATY2" s="21" t="s">
        <v>206</v>
      </c>
      <c r="ATZ2" s="21" t="s">
        <v>206</v>
      </c>
      <c r="AUA2" s="21" t="s">
        <v>206</v>
      </c>
      <c r="AUB2" s="21" t="s">
        <v>206</v>
      </c>
      <c r="AUC2" s="21">
        <v>12996</v>
      </c>
      <c r="AUD2" s="21">
        <v>16603</v>
      </c>
      <c r="AUE2" s="21" t="s">
        <v>206</v>
      </c>
      <c r="AUF2" s="21" t="s">
        <v>206</v>
      </c>
      <c r="AUG2" s="21" t="s">
        <v>206</v>
      </c>
      <c r="AUH2" s="21" t="s">
        <v>206</v>
      </c>
      <c r="AUI2" s="21" t="s">
        <v>206</v>
      </c>
      <c r="AUJ2" s="21" t="s">
        <v>206</v>
      </c>
      <c r="AUK2" s="21" t="s">
        <v>206</v>
      </c>
      <c r="AUL2" s="21" t="s">
        <v>206</v>
      </c>
      <c r="AUM2" s="21" t="s">
        <v>206</v>
      </c>
      <c r="AUN2" s="21" t="s">
        <v>206</v>
      </c>
      <c r="AUO2" s="21" t="s">
        <v>206</v>
      </c>
      <c r="AUP2" s="21" t="s">
        <v>206</v>
      </c>
      <c r="AUQ2" s="21" t="s">
        <v>206</v>
      </c>
      <c r="AUR2" s="21" t="s">
        <v>206</v>
      </c>
      <c r="AUS2" s="21" t="s">
        <v>206</v>
      </c>
      <c r="AUT2" s="21" t="s">
        <v>206</v>
      </c>
      <c r="AUU2" s="21" t="s">
        <v>206</v>
      </c>
      <c r="AUV2" s="21" t="s">
        <v>206</v>
      </c>
      <c r="AUW2" s="21" t="s">
        <v>206</v>
      </c>
      <c r="AUX2" s="21" t="s">
        <v>206</v>
      </c>
      <c r="AUY2" s="21" t="s">
        <v>206</v>
      </c>
      <c r="AUZ2" s="21" t="s">
        <v>206</v>
      </c>
      <c r="AVA2" s="21" t="s">
        <v>206</v>
      </c>
      <c r="AVB2" s="21">
        <v>362567</v>
      </c>
      <c r="AVC2" s="21">
        <v>41647</v>
      </c>
      <c r="AVD2" s="21">
        <v>8099</v>
      </c>
      <c r="AVE2" s="21">
        <v>1246856</v>
      </c>
      <c r="AVF2" s="21" t="s">
        <v>206</v>
      </c>
      <c r="AVG2" s="21" t="s">
        <v>206</v>
      </c>
      <c r="AVH2" s="21" t="s">
        <v>206</v>
      </c>
      <c r="AVI2" s="21" t="s">
        <v>206</v>
      </c>
      <c r="AVJ2" s="21">
        <v>1887</v>
      </c>
      <c r="AVK2" s="21">
        <v>71036</v>
      </c>
      <c r="AVL2" s="21">
        <v>3399093</v>
      </c>
      <c r="AVM2" s="21">
        <v>4119873</v>
      </c>
      <c r="AVN2" s="21" t="s">
        <v>206</v>
      </c>
      <c r="AVO2" s="21">
        <v>80414</v>
      </c>
      <c r="AVP2" s="21" t="s">
        <v>206</v>
      </c>
      <c r="AVQ2" s="21" t="s">
        <v>206</v>
      </c>
      <c r="AVR2" s="21">
        <v>4227833</v>
      </c>
      <c r="AVS2" s="21" t="s">
        <v>206</v>
      </c>
      <c r="AVT2" s="21" t="s">
        <v>206</v>
      </c>
      <c r="AVU2" s="21" t="s">
        <v>206</v>
      </c>
      <c r="AVV2" s="21" t="s">
        <v>206</v>
      </c>
      <c r="AVW2" s="21" t="s">
        <v>206</v>
      </c>
      <c r="AVX2" s="21" t="s">
        <v>206</v>
      </c>
      <c r="AVY2" s="21" t="s">
        <v>206</v>
      </c>
      <c r="AVZ2" s="21" t="s">
        <v>206</v>
      </c>
      <c r="AWA2" s="21">
        <v>213</v>
      </c>
      <c r="AWB2" s="21" t="s">
        <v>206</v>
      </c>
      <c r="AWC2" s="21" t="s">
        <v>206</v>
      </c>
      <c r="AWD2" s="21" t="s">
        <v>206</v>
      </c>
      <c r="AWE2" s="21" t="s">
        <v>206</v>
      </c>
      <c r="AWF2" s="21">
        <v>278</v>
      </c>
      <c r="AWG2" s="21" t="s">
        <v>206</v>
      </c>
      <c r="AWH2" s="21" t="s">
        <v>206</v>
      </c>
      <c r="AWI2" s="21" t="s">
        <v>206</v>
      </c>
      <c r="AWJ2" s="21" t="s">
        <v>206</v>
      </c>
      <c r="AWK2" s="21">
        <v>15</v>
      </c>
      <c r="AWL2" s="21" t="s">
        <v>206</v>
      </c>
      <c r="AWM2" s="21" t="s">
        <v>206</v>
      </c>
      <c r="AWN2" s="21" t="s">
        <v>206</v>
      </c>
      <c r="AWO2" s="21" t="s">
        <v>206</v>
      </c>
      <c r="AWP2" s="21">
        <v>727402</v>
      </c>
      <c r="AWQ2" s="21" t="s">
        <v>206</v>
      </c>
      <c r="AWR2" s="21" t="s">
        <v>206</v>
      </c>
      <c r="AWS2" s="21" t="s">
        <v>206</v>
      </c>
      <c r="AWT2" s="21">
        <v>188604</v>
      </c>
      <c r="AWU2" s="21" t="s">
        <v>206</v>
      </c>
      <c r="AWV2" s="21" t="s">
        <v>206</v>
      </c>
      <c r="AWW2" s="21">
        <v>1919783</v>
      </c>
      <c r="AWX2" s="21" t="s">
        <v>206</v>
      </c>
      <c r="AWY2" s="21">
        <v>160396</v>
      </c>
      <c r="AWZ2" s="21">
        <v>42003</v>
      </c>
      <c r="AXA2" s="21" t="s">
        <v>206</v>
      </c>
      <c r="AXB2" s="21">
        <v>547</v>
      </c>
      <c r="AXC2" s="21">
        <v>21381</v>
      </c>
      <c r="AXD2" s="21">
        <v>1544744</v>
      </c>
      <c r="AXE2" s="21">
        <v>1212810</v>
      </c>
      <c r="AXF2" s="21" t="s">
        <v>206</v>
      </c>
      <c r="AXG2" s="21">
        <v>228525</v>
      </c>
      <c r="AXH2" s="21" t="s">
        <v>206</v>
      </c>
      <c r="AXI2" s="21">
        <v>1309538</v>
      </c>
      <c r="AXJ2" s="21">
        <v>6599</v>
      </c>
      <c r="AXK2" s="21" t="s">
        <v>206</v>
      </c>
      <c r="AXL2" s="21" t="s">
        <v>206</v>
      </c>
      <c r="AXM2" s="21">
        <v>4614594</v>
      </c>
      <c r="AXN2" s="21">
        <v>6550251</v>
      </c>
      <c r="AXO2" s="21">
        <v>2823214</v>
      </c>
      <c r="AXP2" s="21">
        <v>5068066</v>
      </c>
      <c r="AXQ2" s="21">
        <v>36381</v>
      </c>
      <c r="AXR2" s="21">
        <v>5174</v>
      </c>
      <c r="AXS2" s="21">
        <v>108919</v>
      </c>
      <c r="AXT2" s="21">
        <v>75</v>
      </c>
      <c r="AXU2" s="21" t="s">
        <v>206</v>
      </c>
      <c r="AXV2" s="21" t="s">
        <v>206</v>
      </c>
      <c r="AXW2" s="21">
        <v>1224309</v>
      </c>
      <c r="AXX2" s="21">
        <v>115491</v>
      </c>
      <c r="AXY2" s="21">
        <v>19751</v>
      </c>
      <c r="AXZ2" s="21">
        <v>301693</v>
      </c>
      <c r="AYA2" s="21">
        <v>17467</v>
      </c>
      <c r="AYB2" s="21">
        <v>3757</v>
      </c>
      <c r="AYC2" s="21">
        <v>597276</v>
      </c>
      <c r="AYD2" s="21">
        <v>114255</v>
      </c>
      <c r="AYE2" s="21">
        <v>117983</v>
      </c>
      <c r="AYF2" s="21" t="s">
        <v>206</v>
      </c>
      <c r="AYG2" s="21">
        <v>40935</v>
      </c>
      <c r="AYH2" s="21">
        <v>201115</v>
      </c>
      <c r="AYI2" s="21">
        <v>28135</v>
      </c>
      <c r="AYJ2" s="21">
        <v>8268</v>
      </c>
      <c r="AYK2" s="21">
        <v>106891</v>
      </c>
      <c r="AYL2" s="21">
        <v>16432</v>
      </c>
      <c r="AYM2" s="21">
        <v>1182142</v>
      </c>
      <c r="AYN2" s="21">
        <v>875372</v>
      </c>
      <c r="AYO2" s="21">
        <v>2</v>
      </c>
      <c r="AYP2" s="21">
        <v>17518</v>
      </c>
      <c r="AYQ2" s="21">
        <v>1039400</v>
      </c>
      <c r="AYR2" s="21">
        <v>1086600</v>
      </c>
      <c r="AYS2" s="21">
        <v>81681</v>
      </c>
      <c r="AYT2" s="21">
        <v>157157</v>
      </c>
      <c r="AYU2" s="21">
        <v>2947813</v>
      </c>
      <c r="AYV2" s="21">
        <v>1872651</v>
      </c>
      <c r="AYW2" s="21">
        <v>144935</v>
      </c>
      <c r="AYX2" s="21" t="s">
        <v>206</v>
      </c>
      <c r="AYY2" s="21">
        <v>194565</v>
      </c>
      <c r="AYZ2" s="21">
        <v>252</v>
      </c>
      <c r="AZA2" s="21">
        <v>802387</v>
      </c>
      <c r="AZB2" s="21" t="s">
        <v>206</v>
      </c>
      <c r="AZC2" s="21">
        <v>92</v>
      </c>
      <c r="AZD2" s="21">
        <v>712582</v>
      </c>
      <c r="AZE2" s="21">
        <v>1800324</v>
      </c>
      <c r="AZF2" s="21">
        <v>76716480</v>
      </c>
      <c r="AZG2" s="21">
        <v>38153657</v>
      </c>
      <c r="AZH2" s="21">
        <v>450316</v>
      </c>
      <c r="AZI2" s="21">
        <v>345767</v>
      </c>
      <c r="AZJ2" s="21" t="s">
        <v>206</v>
      </c>
      <c r="AZK2" s="21" t="s">
        <v>206</v>
      </c>
      <c r="AZL2" s="21">
        <v>3510259</v>
      </c>
      <c r="AZM2" s="21">
        <v>64802</v>
      </c>
      <c r="AZN2" s="21" t="s">
        <v>206</v>
      </c>
      <c r="AZO2" s="21" t="s">
        <v>206</v>
      </c>
      <c r="AZP2" s="21">
        <v>1253213</v>
      </c>
      <c r="AZQ2" s="21">
        <v>2218</v>
      </c>
      <c r="AZR2" s="21">
        <v>244938</v>
      </c>
      <c r="AZS2" s="21">
        <v>3907</v>
      </c>
      <c r="AZT2" s="21">
        <v>2069103</v>
      </c>
      <c r="AZU2" s="21">
        <v>14967</v>
      </c>
      <c r="AZV2" s="21" t="s">
        <v>206</v>
      </c>
      <c r="AZW2" s="21" t="s">
        <v>206</v>
      </c>
      <c r="AZX2" s="21" t="s">
        <v>206</v>
      </c>
      <c r="AZY2" s="21" t="s">
        <v>206</v>
      </c>
      <c r="AZZ2" s="21" t="s">
        <v>206</v>
      </c>
      <c r="BAA2" s="21" t="s">
        <v>206</v>
      </c>
      <c r="BAB2" s="21" t="s">
        <v>206</v>
      </c>
      <c r="BAC2" s="21" t="s">
        <v>206</v>
      </c>
      <c r="BAD2" s="21" t="s">
        <v>206</v>
      </c>
      <c r="BAE2" s="21" t="s">
        <v>206</v>
      </c>
      <c r="BAF2" s="21">
        <v>3817</v>
      </c>
      <c r="BAG2" s="21">
        <v>152520</v>
      </c>
      <c r="BAH2" s="21" t="s">
        <v>206</v>
      </c>
      <c r="BAI2" s="21" t="s">
        <v>206</v>
      </c>
      <c r="BAJ2" s="21" t="s">
        <v>206</v>
      </c>
      <c r="BAK2" s="21">
        <v>24</v>
      </c>
      <c r="BAL2" s="21">
        <v>2181</v>
      </c>
      <c r="BAM2" s="21" t="s">
        <v>206</v>
      </c>
      <c r="BAN2" s="21" t="s">
        <v>206</v>
      </c>
      <c r="BAO2" s="21" t="s">
        <v>206</v>
      </c>
      <c r="BAP2" s="21">
        <v>589044</v>
      </c>
      <c r="BAQ2" s="21" t="s">
        <v>206</v>
      </c>
      <c r="BAR2" s="21">
        <v>31500</v>
      </c>
      <c r="BAS2" s="21" t="s">
        <v>206</v>
      </c>
      <c r="BAT2" s="21">
        <v>820</v>
      </c>
      <c r="BAU2" s="21" t="s">
        <v>206</v>
      </c>
      <c r="BAV2" s="21">
        <v>4023</v>
      </c>
      <c r="BAW2" s="21">
        <v>286151</v>
      </c>
      <c r="BAX2" s="21">
        <v>701057</v>
      </c>
      <c r="BAY2" s="21" t="s">
        <v>206</v>
      </c>
      <c r="BAZ2" s="21" t="s">
        <v>206</v>
      </c>
      <c r="BBA2" s="21">
        <v>121986</v>
      </c>
      <c r="BBB2" s="21" t="s">
        <v>206</v>
      </c>
      <c r="BBC2" s="21">
        <v>31347</v>
      </c>
      <c r="BBD2" s="21">
        <v>7303</v>
      </c>
      <c r="BBE2" s="21" t="s">
        <v>206</v>
      </c>
      <c r="BBF2" s="21">
        <v>19587</v>
      </c>
      <c r="BBG2" s="21">
        <v>1131786</v>
      </c>
      <c r="BBH2" s="21">
        <v>8334185</v>
      </c>
      <c r="BBI2" s="21">
        <v>720420</v>
      </c>
      <c r="BBJ2" s="21" t="s">
        <v>206</v>
      </c>
      <c r="BBK2" s="21">
        <v>0</v>
      </c>
      <c r="BBL2" s="21" t="s">
        <v>206</v>
      </c>
      <c r="BBM2" s="21">
        <v>4000</v>
      </c>
      <c r="BBN2" s="21" t="s">
        <v>206</v>
      </c>
      <c r="BBO2" s="21" t="s">
        <v>206</v>
      </c>
      <c r="BBP2" s="21" t="s">
        <v>206</v>
      </c>
      <c r="BBQ2" s="21">
        <v>158316</v>
      </c>
      <c r="BBR2" s="21">
        <v>77291</v>
      </c>
      <c r="BBS2" s="21" t="s">
        <v>206</v>
      </c>
      <c r="BBT2" s="21" t="s">
        <v>206</v>
      </c>
      <c r="BBU2" s="21" t="s">
        <v>206</v>
      </c>
      <c r="BBV2" s="21" t="s">
        <v>206</v>
      </c>
      <c r="BBW2" s="21">
        <v>5280</v>
      </c>
      <c r="BBX2" s="21">
        <v>509760</v>
      </c>
      <c r="BBY2" s="21">
        <v>5349</v>
      </c>
      <c r="BBZ2" s="21" t="s">
        <v>206</v>
      </c>
      <c r="BCA2" s="21">
        <v>11960</v>
      </c>
      <c r="BCB2" s="21">
        <v>43409</v>
      </c>
      <c r="BCC2" s="21" t="s">
        <v>206</v>
      </c>
      <c r="BCD2" s="21">
        <v>4</v>
      </c>
      <c r="BCE2" s="21" t="s">
        <v>206</v>
      </c>
      <c r="BCF2" s="21">
        <v>100</v>
      </c>
      <c r="BCG2" s="21" t="s">
        <v>206</v>
      </c>
      <c r="BCH2" s="21" t="s">
        <v>206</v>
      </c>
      <c r="BCI2" s="21" t="s">
        <v>206</v>
      </c>
      <c r="BCJ2" s="21" t="s">
        <v>206</v>
      </c>
      <c r="BCK2" s="21">
        <v>68910</v>
      </c>
      <c r="BCL2" s="21">
        <v>23045</v>
      </c>
      <c r="BCM2" s="21">
        <v>53519</v>
      </c>
      <c r="BCN2" s="21">
        <v>176240</v>
      </c>
      <c r="BCO2" s="21">
        <v>5270810</v>
      </c>
      <c r="BCP2" s="21">
        <v>5591400</v>
      </c>
      <c r="BCQ2" s="21">
        <v>35594031</v>
      </c>
      <c r="BCR2" s="21" t="s">
        <v>206</v>
      </c>
      <c r="BCS2" s="21">
        <v>233432</v>
      </c>
      <c r="BCT2" s="21">
        <v>6933</v>
      </c>
      <c r="BCU2" s="21">
        <v>4980</v>
      </c>
      <c r="BCV2" s="21" t="s">
        <v>206</v>
      </c>
      <c r="BCW2" s="21" t="s">
        <v>206</v>
      </c>
      <c r="BCX2" s="21">
        <v>2181727</v>
      </c>
      <c r="BCY2" s="21">
        <v>1624538</v>
      </c>
      <c r="BCZ2" s="21">
        <v>74919939</v>
      </c>
      <c r="BDA2" s="21">
        <v>70089606</v>
      </c>
      <c r="BDB2" s="21" t="s">
        <v>206</v>
      </c>
      <c r="BDC2" s="21">
        <v>188271090</v>
      </c>
      <c r="BDD2" s="21" t="s">
        <v>206</v>
      </c>
      <c r="BDE2" s="21" t="s">
        <v>206</v>
      </c>
      <c r="BDF2" s="21">
        <v>18803613</v>
      </c>
      <c r="BDG2" s="21">
        <v>59279</v>
      </c>
      <c r="BDH2" s="21" t="s">
        <v>206</v>
      </c>
      <c r="BDI2" s="21" t="s">
        <v>206</v>
      </c>
      <c r="BDJ2" s="21">
        <v>2022</v>
      </c>
      <c r="BDK2" s="21" t="s">
        <v>206</v>
      </c>
      <c r="BDL2" s="21">
        <v>105312</v>
      </c>
      <c r="BDM2" s="21" t="s">
        <v>206</v>
      </c>
      <c r="BDN2" s="21">
        <v>25436</v>
      </c>
      <c r="BDO2" s="21">
        <v>1992</v>
      </c>
      <c r="BDP2" s="21" t="s">
        <v>206</v>
      </c>
      <c r="BDQ2" s="21" t="s">
        <v>206</v>
      </c>
      <c r="BDR2" s="21" t="s">
        <v>206</v>
      </c>
      <c r="BDS2" s="21">
        <v>31350</v>
      </c>
      <c r="BDT2" s="21" t="s">
        <v>206</v>
      </c>
      <c r="BDU2" s="21" t="s">
        <v>206</v>
      </c>
      <c r="BDV2" s="21" t="s">
        <v>206</v>
      </c>
      <c r="BDW2" s="21" t="s">
        <v>206</v>
      </c>
      <c r="BDX2" s="21" t="s">
        <v>206</v>
      </c>
      <c r="BDY2" s="21">
        <v>6498745</v>
      </c>
      <c r="BDZ2" s="21">
        <v>19281</v>
      </c>
      <c r="BEA2" s="21">
        <v>31086</v>
      </c>
      <c r="BEB2" s="21" t="s">
        <v>206</v>
      </c>
      <c r="BEC2" s="21" t="s">
        <v>206</v>
      </c>
      <c r="BED2" s="21" t="s">
        <v>206</v>
      </c>
      <c r="BEE2" s="21" t="s">
        <v>206</v>
      </c>
      <c r="BEF2" s="21">
        <v>68847</v>
      </c>
      <c r="BEG2" s="21">
        <v>21584</v>
      </c>
      <c r="BEH2" s="21">
        <v>369</v>
      </c>
      <c r="BEI2" s="21">
        <v>15000</v>
      </c>
      <c r="BEJ2" s="21">
        <v>3952</v>
      </c>
      <c r="BEK2" s="21">
        <v>665768</v>
      </c>
      <c r="BEL2" s="21">
        <v>615629</v>
      </c>
      <c r="BEM2" s="21" t="s">
        <v>206</v>
      </c>
      <c r="BEN2" s="21" t="s">
        <v>206</v>
      </c>
      <c r="BEO2" s="21" t="s">
        <v>206</v>
      </c>
      <c r="BEP2" s="21">
        <v>200532</v>
      </c>
      <c r="BEQ2" s="21">
        <v>506699</v>
      </c>
      <c r="BER2" s="21">
        <v>23825822</v>
      </c>
      <c r="BES2" s="21">
        <v>154408</v>
      </c>
      <c r="BET2" s="21" t="s">
        <v>206</v>
      </c>
      <c r="BEU2" s="21">
        <v>48781</v>
      </c>
      <c r="BEV2" s="21" t="s">
        <v>206</v>
      </c>
      <c r="BEW2" s="21">
        <v>17176</v>
      </c>
      <c r="BEX2" s="21">
        <v>14888</v>
      </c>
      <c r="BEY2" s="21" t="s">
        <v>206</v>
      </c>
      <c r="BEZ2" s="21" t="s">
        <v>206</v>
      </c>
      <c r="BFA2" s="21">
        <v>279869</v>
      </c>
      <c r="BFB2" s="21">
        <v>5797949</v>
      </c>
      <c r="BFC2" s="21">
        <v>50762</v>
      </c>
      <c r="BFD2" s="21" t="s">
        <v>206</v>
      </c>
      <c r="BFE2" s="21">
        <v>267</v>
      </c>
      <c r="BFF2" s="21" t="s">
        <v>206</v>
      </c>
      <c r="BFG2" s="21">
        <v>29</v>
      </c>
      <c r="BFH2" s="21">
        <v>200</v>
      </c>
      <c r="BFI2" s="21" t="s">
        <v>206</v>
      </c>
      <c r="BFJ2" s="21">
        <v>20213</v>
      </c>
      <c r="BFK2" s="21">
        <v>2275625</v>
      </c>
      <c r="BFL2" s="21">
        <v>20412</v>
      </c>
      <c r="BFM2" s="21" t="s">
        <v>206</v>
      </c>
      <c r="BFN2" s="21" t="s">
        <v>206</v>
      </c>
      <c r="BFO2" s="21">
        <v>2307</v>
      </c>
      <c r="BFP2" s="21">
        <v>0</v>
      </c>
      <c r="BFQ2" s="21">
        <v>56494</v>
      </c>
      <c r="BFR2" s="21">
        <v>81720</v>
      </c>
      <c r="BFS2" s="21">
        <v>7950</v>
      </c>
      <c r="BFT2" s="21" t="s">
        <v>206</v>
      </c>
      <c r="BFU2" s="21" t="s">
        <v>206</v>
      </c>
      <c r="BFV2" s="21">
        <v>102</v>
      </c>
      <c r="BFW2" s="21" t="s">
        <v>206</v>
      </c>
      <c r="BFX2" s="21" t="s">
        <v>206</v>
      </c>
      <c r="BFY2" s="21">
        <v>14</v>
      </c>
      <c r="BFZ2" s="21">
        <v>289</v>
      </c>
      <c r="BGA2" s="21" t="s">
        <v>206</v>
      </c>
      <c r="BGB2" s="21">
        <v>14</v>
      </c>
      <c r="BGC2" s="21" t="s">
        <v>206</v>
      </c>
      <c r="BGD2" s="21" t="s">
        <v>206</v>
      </c>
      <c r="BGE2" s="21">
        <v>42528</v>
      </c>
      <c r="BGF2" s="21">
        <v>35689</v>
      </c>
      <c r="BGG2" s="21">
        <v>85</v>
      </c>
      <c r="BGH2" s="21">
        <v>31808</v>
      </c>
      <c r="BGI2" s="21">
        <v>49618788</v>
      </c>
      <c r="BGJ2" s="21">
        <v>80440</v>
      </c>
      <c r="BGK2" s="21">
        <v>15981</v>
      </c>
      <c r="BGL2" s="21" t="s">
        <v>206</v>
      </c>
      <c r="BGM2" s="21">
        <v>3921833</v>
      </c>
      <c r="BGN2" s="21" t="s">
        <v>206</v>
      </c>
      <c r="BGO2" s="21" t="s">
        <v>206</v>
      </c>
      <c r="BGP2" s="21">
        <v>5</v>
      </c>
      <c r="BGQ2" s="21">
        <v>0</v>
      </c>
      <c r="BGR2" s="21">
        <v>425947</v>
      </c>
      <c r="BGS2" s="21">
        <v>56911</v>
      </c>
      <c r="BGT2" s="21">
        <v>295858576</v>
      </c>
      <c r="BGU2" s="21">
        <v>6497167</v>
      </c>
      <c r="BGV2" s="21">
        <v>2360</v>
      </c>
      <c r="BGW2" s="21">
        <v>3312</v>
      </c>
      <c r="BGX2" s="21" t="s">
        <v>206</v>
      </c>
      <c r="BGY2" s="21">
        <v>14225</v>
      </c>
      <c r="BGZ2" s="21">
        <v>443536</v>
      </c>
      <c r="BHA2" s="21">
        <v>6</v>
      </c>
      <c r="BHB2" s="21" t="s">
        <v>206</v>
      </c>
      <c r="BHC2" s="21" t="s">
        <v>206</v>
      </c>
      <c r="BHD2" s="21">
        <v>324136</v>
      </c>
      <c r="BHE2" s="21" t="s">
        <v>206</v>
      </c>
      <c r="BHF2" s="21">
        <v>2047</v>
      </c>
      <c r="BHG2" s="21" t="s">
        <v>206</v>
      </c>
      <c r="BHH2" s="21">
        <v>127520</v>
      </c>
      <c r="BHI2" s="21" t="s">
        <v>206</v>
      </c>
      <c r="BHJ2" s="21" t="s">
        <v>206</v>
      </c>
      <c r="BHK2" s="21" t="s">
        <v>206</v>
      </c>
      <c r="BHL2" s="21" t="s">
        <v>206</v>
      </c>
      <c r="BHM2" s="21">
        <v>9603641</v>
      </c>
      <c r="BHN2" s="21" t="s">
        <v>206</v>
      </c>
      <c r="BHO2" s="21" t="s">
        <v>206</v>
      </c>
      <c r="BHP2" s="21" t="s">
        <v>206</v>
      </c>
      <c r="BHQ2" s="21" t="s">
        <v>206</v>
      </c>
      <c r="BHR2" s="21" t="s">
        <v>206</v>
      </c>
      <c r="BHS2" s="21" t="s">
        <v>206</v>
      </c>
      <c r="BHT2" s="21" t="s">
        <v>206</v>
      </c>
      <c r="BHU2" s="21" t="s">
        <v>206</v>
      </c>
      <c r="BHV2" s="21" t="s">
        <v>206</v>
      </c>
      <c r="BHW2" s="21" t="s">
        <v>206</v>
      </c>
      <c r="BHX2" s="21" t="s">
        <v>206</v>
      </c>
      <c r="BHY2" s="21" t="s">
        <v>206</v>
      </c>
      <c r="BHZ2" s="21" t="s">
        <v>206</v>
      </c>
      <c r="BIA2" s="21" t="s">
        <v>206</v>
      </c>
      <c r="BIB2" s="21">
        <v>150</v>
      </c>
      <c r="BIC2" s="21" t="s">
        <v>206</v>
      </c>
      <c r="BID2" s="21" t="s">
        <v>206</v>
      </c>
      <c r="BIE2" s="21" t="s">
        <v>206</v>
      </c>
      <c r="BIF2" s="21" t="s">
        <v>206</v>
      </c>
      <c r="BIG2" s="21" t="s">
        <v>206</v>
      </c>
      <c r="BIH2" s="21" t="s">
        <v>206</v>
      </c>
      <c r="BII2" s="21" t="s">
        <v>206</v>
      </c>
      <c r="BIJ2" s="21" t="s">
        <v>206</v>
      </c>
      <c r="BIK2" s="21" t="s">
        <v>206</v>
      </c>
      <c r="BIL2" s="21" t="s">
        <v>206</v>
      </c>
      <c r="BIM2" s="21">
        <v>19940</v>
      </c>
      <c r="BIN2" s="21" t="s">
        <v>206</v>
      </c>
      <c r="BIO2" s="21" t="s">
        <v>206</v>
      </c>
      <c r="BIP2" s="21" t="s">
        <v>206</v>
      </c>
      <c r="BIQ2" s="21" t="s">
        <v>206</v>
      </c>
      <c r="BIR2" s="21">
        <v>702812</v>
      </c>
      <c r="BIS2" s="21" t="s">
        <v>206</v>
      </c>
      <c r="BIT2" s="21" t="s">
        <v>206</v>
      </c>
      <c r="BIU2" s="21" t="s">
        <v>206</v>
      </c>
      <c r="BIV2" s="21">
        <v>62817</v>
      </c>
      <c r="BIW2" s="21">
        <v>1350</v>
      </c>
      <c r="BIX2" s="21" t="s">
        <v>206</v>
      </c>
      <c r="BIY2" s="21" t="s">
        <v>206</v>
      </c>
      <c r="BIZ2" s="21" t="s">
        <v>206</v>
      </c>
      <c r="BJA2" s="21">
        <v>130</v>
      </c>
      <c r="BJB2" s="21" t="s">
        <v>206</v>
      </c>
      <c r="BJC2" s="21" t="s">
        <v>206</v>
      </c>
      <c r="BJD2" s="21" t="s">
        <v>206</v>
      </c>
      <c r="BJE2" s="21">
        <v>1159</v>
      </c>
      <c r="BJF2" s="21" t="s">
        <v>206</v>
      </c>
      <c r="BJG2" s="21" t="s">
        <v>206</v>
      </c>
      <c r="BJH2" s="21">
        <v>64252</v>
      </c>
      <c r="BJI2" s="21" t="s">
        <v>206</v>
      </c>
      <c r="BJJ2" s="21" t="s">
        <v>206</v>
      </c>
      <c r="BJK2" s="21" t="s">
        <v>206</v>
      </c>
      <c r="BJL2" s="21" t="s">
        <v>206</v>
      </c>
      <c r="BJM2" s="21" t="s">
        <v>206</v>
      </c>
      <c r="BJN2" s="21" t="s">
        <v>206</v>
      </c>
      <c r="BJO2" s="21" t="s">
        <v>206</v>
      </c>
      <c r="BJP2" s="21" t="s">
        <v>206</v>
      </c>
      <c r="BJQ2" s="21" t="s">
        <v>206</v>
      </c>
      <c r="BJR2" s="21" t="s">
        <v>206</v>
      </c>
      <c r="BJS2" s="21" t="s">
        <v>206</v>
      </c>
      <c r="BJT2" s="21">
        <v>61</v>
      </c>
      <c r="BJU2" s="21" t="s">
        <v>206</v>
      </c>
      <c r="BJV2" s="21" t="s">
        <v>206</v>
      </c>
      <c r="BJW2" s="21" t="s">
        <v>206</v>
      </c>
      <c r="BJX2" s="21" t="s">
        <v>206</v>
      </c>
      <c r="BJY2" s="21" t="s">
        <v>206</v>
      </c>
      <c r="BJZ2" s="21" t="s">
        <v>206</v>
      </c>
      <c r="BKA2" s="21" t="s">
        <v>206</v>
      </c>
      <c r="BKB2" s="21" t="s">
        <v>206</v>
      </c>
      <c r="BKC2" s="21" t="s">
        <v>206</v>
      </c>
      <c r="BKD2" s="21">
        <v>259657</v>
      </c>
      <c r="BKE2" s="21">
        <v>2732</v>
      </c>
      <c r="BKF2" s="21" t="s">
        <v>206</v>
      </c>
      <c r="BKG2" s="21">
        <v>162561</v>
      </c>
      <c r="BKH2" s="21" t="s">
        <v>206</v>
      </c>
      <c r="BKI2" s="21" t="s">
        <v>206</v>
      </c>
      <c r="BKJ2" s="21" t="s">
        <v>206</v>
      </c>
      <c r="BKK2" s="21" t="s">
        <v>206</v>
      </c>
      <c r="BKL2" s="21">
        <v>425</v>
      </c>
      <c r="BKM2" s="21" t="s">
        <v>206</v>
      </c>
      <c r="BKN2" s="21">
        <v>814155</v>
      </c>
      <c r="BKO2" s="21">
        <v>282684</v>
      </c>
      <c r="BKP2" s="21" t="s">
        <v>206</v>
      </c>
      <c r="BKQ2" s="21" t="s">
        <v>206</v>
      </c>
      <c r="BKR2" s="21" t="s">
        <v>206</v>
      </c>
      <c r="BKS2" s="21" t="s">
        <v>206</v>
      </c>
      <c r="BKT2" s="21">
        <v>12755</v>
      </c>
      <c r="BKU2" s="21" t="s">
        <v>206</v>
      </c>
      <c r="BKV2" s="21" t="s">
        <v>206</v>
      </c>
      <c r="BKW2" s="21" t="s">
        <v>206</v>
      </c>
      <c r="BKX2" s="21" t="s">
        <v>206</v>
      </c>
      <c r="BKY2" s="21" t="s">
        <v>206</v>
      </c>
      <c r="BKZ2" s="21" t="s">
        <v>206</v>
      </c>
      <c r="BLA2" s="21" t="s">
        <v>206</v>
      </c>
      <c r="BLB2" s="21">
        <v>4</v>
      </c>
      <c r="BLC2" s="21" t="s">
        <v>206</v>
      </c>
      <c r="BLD2" s="21" t="s">
        <v>206</v>
      </c>
      <c r="BLE2" s="21" t="s">
        <v>206</v>
      </c>
      <c r="BLF2" s="21" t="s">
        <v>206</v>
      </c>
      <c r="BLG2" s="21">
        <v>12722704</v>
      </c>
      <c r="BLH2" s="21" t="s">
        <v>206</v>
      </c>
      <c r="BLI2" s="21" t="s">
        <v>206</v>
      </c>
      <c r="BLJ2" s="21" t="s">
        <v>206</v>
      </c>
      <c r="BLK2" s="21" t="s">
        <v>206</v>
      </c>
      <c r="BLL2" s="21">
        <v>2000</v>
      </c>
      <c r="BLM2" s="21" t="s">
        <v>206</v>
      </c>
      <c r="BLN2" s="21" t="s">
        <v>206</v>
      </c>
      <c r="BLO2" s="21">
        <v>1058962</v>
      </c>
      <c r="BLP2" s="21" t="s">
        <v>206</v>
      </c>
      <c r="BLQ2" s="21" t="s">
        <v>206</v>
      </c>
      <c r="BLR2" s="21" t="s">
        <v>206</v>
      </c>
      <c r="BLS2" s="21" t="s">
        <v>206</v>
      </c>
      <c r="BLT2" s="21" t="s">
        <v>206</v>
      </c>
      <c r="BLU2" s="21" t="s">
        <v>206</v>
      </c>
      <c r="BLV2" s="21">
        <v>205882</v>
      </c>
      <c r="BLW2" s="21" t="s">
        <v>206</v>
      </c>
      <c r="BLX2" s="21" t="s">
        <v>206</v>
      </c>
      <c r="BLY2" s="21">
        <v>3300</v>
      </c>
      <c r="BLZ2" s="21" t="s">
        <v>206</v>
      </c>
      <c r="BMA2" s="21" t="s">
        <v>206</v>
      </c>
      <c r="BMB2" s="21">
        <v>77097</v>
      </c>
      <c r="BMC2" s="21" t="s">
        <v>206</v>
      </c>
      <c r="BMD2" s="21">
        <v>4681</v>
      </c>
      <c r="BME2" s="21">
        <v>883067</v>
      </c>
      <c r="BMF2" s="21">
        <v>3889862</v>
      </c>
      <c r="BMG2" s="21">
        <v>795700</v>
      </c>
      <c r="BMH2" s="21" t="s">
        <v>206</v>
      </c>
      <c r="BMI2" s="21">
        <v>262916</v>
      </c>
      <c r="BMJ2" s="21">
        <v>50</v>
      </c>
      <c r="BMK2" s="21">
        <v>3364</v>
      </c>
      <c r="BML2" s="21">
        <v>28811</v>
      </c>
      <c r="BMM2" s="21" t="s">
        <v>206</v>
      </c>
      <c r="BMN2" s="21">
        <v>678</v>
      </c>
      <c r="BMO2" s="21">
        <v>226009</v>
      </c>
      <c r="BMP2" s="21">
        <v>1244334</v>
      </c>
      <c r="BMQ2" s="21">
        <v>138838</v>
      </c>
      <c r="BMR2" s="21">
        <v>840822</v>
      </c>
      <c r="BMS2" s="21">
        <v>37</v>
      </c>
      <c r="BMT2" s="21" t="s">
        <v>206</v>
      </c>
      <c r="BMU2" s="21" t="s">
        <v>206</v>
      </c>
      <c r="BMV2" s="21" t="s">
        <v>206</v>
      </c>
      <c r="BMW2" s="21" t="s">
        <v>206</v>
      </c>
      <c r="BMX2" s="21" t="s">
        <v>206</v>
      </c>
      <c r="BMY2" s="21">
        <v>132582</v>
      </c>
      <c r="BMZ2" s="21">
        <v>105103</v>
      </c>
      <c r="BNA2" s="21" t="s">
        <v>206</v>
      </c>
      <c r="BNB2" s="21" t="s">
        <v>206</v>
      </c>
      <c r="BNC2" s="21" t="s">
        <v>206</v>
      </c>
      <c r="BND2" s="21" t="s">
        <v>206</v>
      </c>
      <c r="BNE2" s="21" t="s">
        <v>206</v>
      </c>
      <c r="BNF2" s="21" t="s">
        <v>206</v>
      </c>
      <c r="BNG2" s="21">
        <v>53835</v>
      </c>
      <c r="BNH2" s="21" t="s">
        <v>206</v>
      </c>
      <c r="BNI2" s="21" t="s">
        <v>206</v>
      </c>
      <c r="BNJ2" s="21">
        <v>181</v>
      </c>
      <c r="BNK2" s="21" t="s">
        <v>206</v>
      </c>
      <c r="BNL2" s="21" t="s">
        <v>206</v>
      </c>
      <c r="BNM2" s="21" t="s">
        <v>206</v>
      </c>
      <c r="BNN2" s="21">
        <v>75908</v>
      </c>
      <c r="BNO2" s="21" t="s">
        <v>206</v>
      </c>
      <c r="BNP2" s="21">
        <v>34</v>
      </c>
      <c r="BNQ2" s="21">
        <v>367488</v>
      </c>
      <c r="BNR2" s="21" t="s">
        <v>206</v>
      </c>
      <c r="BNS2" s="21">
        <v>695</v>
      </c>
      <c r="BNT2" s="21">
        <v>63832</v>
      </c>
      <c r="BNU2" s="21">
        <v>30000</v>
      </c>
      <c r="BNV2" s="21" t="s">
        <v>206</v>
      </c>
      <c r="BNW2" s="21">
        <v>1473743</v>
      </c>
      <c r="BNX2" s="21">
        <v>109922</v>
      </c>
      <c r="BNY2" s="21" t="s">
        <v>206</v>
      </c>
      <c r="BNZ2" s="21" t="s">
        <v>206</v>
      </c>
      <c r="BOA2" s="21">
        <v>3856203</v>
      </c>
      <c r="BOB2" s="21" t="s">
        <v>206</v>
      </c>
      <c r="BOC2" s="21" t="s">
        <v>206</v>
      </c>
      <c r="BOD2" s="21" t="s">
        <v>206</v>
      </c>
      <c r="BOE2" s="21" t="s">
        <v>206</v>
      </c>
      <c r="BOF2" s="21">
        <v>19902</v>
      </c>
      <c r="BOG2" s="21">
        <v>2485</v>
      </c>
      <c r="BOH2" s="21">
        <v>30446690</v>
      </c>
      <c r="BOI2" s="21">
        <v>9877626</v>
      </c>
      <c r="BOJ2" s="21" t="s">
        <v>206</v>
      </c>
      <c r="BOK2" s="21">
        <v>499</v>
      </c>
      <c r="BOL2" s="21" t="s">
        <v>206</v>
      </c>
      <c r="BOM2" s="21" t="s">
        <v>206</v>
      </c>
      <c r="BON2" s="21">
        <v>3282452</v>
      </c>
      <c r="BOO2" s="21">
        <v>44</v>
      </c>
      <c r="BOP2" s="21">
        <v>7</v>
      </c>
      <c r="BOQ2" s="21" t="s">
        <v>206</v>
      </c>
      <c r="BOR2" s="21">
        <v>1528795</v>
      </c>
      <c r="BOS2" s="21">
        <v>116</v>
      </c>
      <c r="BOT2" s="21">
        <v>4964</v>
      </c>
      <c r="BOU2" s="21" t="s">
        <v>206</v>
      </c>
      <c r="BOV2" s="21">
        <v>91319</v>
      </c>
      <c r="BOW2" s="21">
        <v>1257</v>
      </c>
      <c r="BOX2" s="21" t="s">
        <v>206</v>
      </c>
      <c r="BOY2" s="21" t="s">
        <v>206</v>
      </c>
      <c r="BOZ2" s="21" t="s">
        <v>206</v>
      </c>
      <c r="BPA2" s="21" t="s">
        <v>206</v>
      </c>
      <c r="BPB2" s="21" t="s">
        <v>206</v>
      </c>
      <c r="BPC2" s="21" t="s">
        <v>206</v>
      </c>
      <c r="BPD2" s="21" t="s">
        <v>206</v>
      </c>
      <c r="BPE2" s="21" t="s">
        <v>206</v>
      </c>
      <c r="BPF2" s="21" t="s">
        <v>206</v>
      </c>
      <c r="BPG2" s="21" t="s">
        <v>206</v>
      </c>
      <c r="BPH2" s="21" t="s">
        <v>206</v>
      </c>
      <c r="BPI2" s="21" t="s">
        <v>206</v>
      </c>
      <c r="BPJ2" s="21">
        <v>125560</v>
      </c>
      <c r="BPK2" s="21" t="s">
        <v>206</v>
      </c>
      <c r="BPL2" s="21" t="s">
        <v>206</v>
      </c>
      <c r="BPM2" s="21" t="s">
        <v>206</v>
      </c>
      <c r="BPN2" s="21" t="s">
        <v>206</v>
      </c>
      <c r="BPO2" s="21" t="s">
        <v>206</v>
      </c>
      <c r="BPP2" s="21" t="s">
        <v>206</v>
      </c>
      <c r="BPQ2" s="21" t="s">
        <v>206</v>
      </c>
      <c r="BPR2" s="21" t="s">
        <v>206</v>
      </c>
      <c r="BPS2" s="21" t="s">
        <v>206</v>
      </c>
      <c r="BPT2" s="21" t="s">
        <v>206</v>
      </c>
      <c r="BPU2" s="21" t="s">
        <v>206</v>
      </c>
      <c r="BPV2" s="21" t="s">
        <v>206</v>
      </c>
      <c r="BPW2" s="21" t="s">
        <v>206</v>
      </c>
      <c r="BPX2" s="21" t="s">
        <v>206</v>
      </c>
      <c r="BPY2" s="21" t="s">
        <v>206</v>
      </c>
      <c r="BPZ2" s="21" t="s">
        <v>206</v>
      </c>
      <c r="BQA2" s="21" t="s">
        <v>206</v>
      </c>
      <c r="BQB2" s="21" t="s">
        <v>206</v>
      </c>
      <c r="BQC2" s="21" t="s">
        <v>206</v>
      </c>
      <c r="BQD2" s="21" t="s">
        <v>206</v>
      </c>
      <c r="BQE2" s="21" t="s">
        <v>206</v>
      </c>
      <c r="BQF2" s="21" t="s">
        <v>206</v>
      </c>
      <c r="BQG2" s="21" t="s">
        <v>206</v>
      </c>
      <c r="BQH2" s="21" t="s">
        <v>206</v>
      </c>
      <c r="BQI2" s="21" t="s">
        <v>206</v>
      </c>
      <c r="BQJ2" s="21" t="s">
        <v>206</v>
      </c>
      <c r="BQK2" s="21" t="s">
        <v>206</v>
      </c>
      <c r="BQL2" s="21">
        <v>2496276</v>
      </c>
      <c r="BQM2" s="21" t="s">
        <v>206</v>
      </c>
      <c r="BQN2" s="21" t="s">
        <v>206</v>
      </c>
      <c r="BQO2" s="21" t="s">
        <v>206</v>
      </c>
      <c r="BQP2" s="21" t="s">
        <v>206</v>
      </c>
      <c r="BQQ2" s="21" t="s">
        <v>206</v>
      </c>
      <c r="BQR2" s="21" t="s">
        <v>206</v>
      </c>
      <c r="BQS2" s="21" t="s">
        <v>206</v>
      </c>
      <c r="BQT2" s="21" t="s">
        <v>206</v>
      </c>
      <c r="BQU2" s="21" t="s">
        <v>206</v>
      </c>
      <c r="BQV2" s="21" t="s">
        <v>206</v>
      </c>
      <c r="BQW2" s="21">
        <v>50264</v>
      </c>
      <c r="BQX2" s="21" t="s">
        <v>206</v>
      </c>
      <c r="BQY2" s="21" t="s">
        <v>206</v>
      </c>
      <c r="BQZ2" s="21" t="s">
        <v>206</v>
      </c>
      <c r="BRA2" s="21" t="s">
        <v>206</v>
      </c>
      <c r="BRB2" s="21" t="s">
        <v>206</v>
      </c>
      <c r="BRC2" s="21" t="s">
        <v>206</v>
      </c>
      <c r="BRD2" s="21" t="s">
        <v>206</v>
      </c>
      <c r="BRE2" s="21" t="s">
        <v>206</v>
      </c>
      <c r="BRF2" s="21">
        <v>701677</v>
      </c>
      <c r="BRG2" s="21">
        <v>3935</v>
      </c>
      <c r="BRH2" s="21" t="s">
        <v>206</v>
      </c>
      <c r="BRI2" s="21" t="s">
        <v>206</v>
      </c>
      <c r="BRJ2" s="21" t="s">
        <v>206</v>
      </c>
      <c r="BRK2" s="21" t="s">
        <v>206</v>
      </c>
      <c r="BRL2" s="21" t="s">
        <v>206</v>
      </c>
      <c r="BRM2" s="21" t="s">
        <v>206</v>
      </c>
      <c r="BRN2" s="21" t="s">
        <v>206</v>
      </c>
      <c r="BRO2" s="21" t="s">
        <v>206</v>
      </c>
      <c r="BRP2" s="21" t="s">
        <v>206</v>
      </c>
      <c r="BRQ2" s="21" t="s">
        <v>206</v>
      </c>
      <c r="BRR2" s="21" t="s">
        <v>206</v>
      </c>
      <c r="BRS2" s="21" t="s">
        <v>206</v>
      </c>
      <c r="BRT2" s="21" t="s">
        <v>206</v>
      </c>
      <c r="BRU2" s="21" t="s">
        <v>206</v>
      </c>
      <c r="BRV2" s="21" t="s">
        <v>206</v>
      </c>
      <c r="BRW2" s="21" t="s">
        <v>206</v>
      </c>
      <c r="BRX2" s="21" t="s">
        <v>206</v>
      </c>
      <c r="BRY2" s="21" t="s">
        <v>206</v>
      </c>
      <c r="BRZ2" s="21">
        <v>56295</v>
      </c>
      <c r="BSA2" s="21" t="s">
        <v>206</v>
      </c>
      <c r="BSB2" s="21" t="s">
        <v>206</v>
      </c>
      <c r="BSC2" s="21" t="s">
        <v>206</v>
      </c>
      <c r="BSD2" s="21" t="s">
        <v>206</v>
      </c>
      <c r="BSE2" s="21" t="s">
        <v>206</v>
      </c>
      <c r="BSF2" s="21" t="s">
        <v>206</v>
      </c>
      <c r="BSG2" s="21" t="s">
        <v>206</v>
      </c>
      <c r="BSH2" s="21">
        <v>130015</v>
      </c>
      <c r="BSI2" s="21" t="s">
        <v>206</v>
      </c>
      <c r="BSJ2" s="21" t="s">
        <v>206</v>
      </c>
      <c r="BSK2" s="21" t="s">
        <v>206</v>
      </c>
      <c r="BSL2" s="21" t="s">
        <v>206</v>
      </c>
      <c r="BSM2" s="21" t="s">
        <v>206</v>
      </c>
      <c r="BSN2" s="21" t="s">
        <v>206</v>
      </c>
      <c r="BSO2" s="21" t="s">
        <v>206</v>
      </c>
      <c r="BSP2" s="21">
        <v>13</v>
      </c>
      <c r="BSQ2" s="21" t="s">
        <v>206</v>
      </c>
      <c r="BSR2" s="21" t="s">
        <v>206</v>
      </c>
      <c r="BSS2" s="21" t="s">
        <v>206</v>
      </c>
      <c r="BST2" s="21" t="s">
        <v>206</v>
      </c>
      <c r="BSU2" s="21" t="s">
        <v>206</v>
      </c>
      <c r="BSV2" s="21" t="s">
        <v>206</v>
      </c>
      <c r="BSW2" s="21" t="s">
        <v>206</v>
      </c>
      <c r="BSX2" s="21" t="s">
        <v>206</v>
      </c>
      <c r="BSY2" s="21">
        <v>7000</v>
      </c>
      <c r="BSZ2" s="21" t="s">
        <v>206</v>
      </c>
      <c r="BTA2" s="21" t="s">
        <v>206</v>
      </c>
      <c r="BTB2" s="21" t="s">
        <v>206</v>
      </c>
      <c r="BTC2" s="21" t="s">
        <v>206</v>
      </c>
      <c r="BTD2" s="21" t="s">
        <v>206</v>
      </c>
      <c r="BTE2" s="21" t="s">
        <v>206</v>
      </c>
      <c r="BTF2" s="21">
        <v>51435</v>
      </c>
      <c r="BTG2" s="21" t="s">
        <v>206</v>
      </c>
      <c r="BTH2" s="21">
        <v>315</v>
      </c>
      <c r="BTI2" s="21" t="s">
        <v>206</v>
      </c>
      <c r="BTJ2" s="21">
        <v>72964</v>
      </c>
      <c r="BTK2" s="21" t="s">
        <v>206</v>
      </c>
      <c r="BTL2" s="21" t="s">
        <v>206</v>
      </c>
      <c r="BTM2" s="21">
        <v>6432047</v>
      </c>
      <c r="BTN2" s="21" t="s">
        <v>206</v>
      </c>
      <c r="BTO2" s="21" t="s">
        <v>206</v>
      </c>
      <c r="BTP2" s="21">
        <v>23750</v>
      </c>
      <c r="BTQ2" s="21">
        <v>43616</v>
      </c>
      <c r="BTR2" s="21" t="s">
        <v>206</v>
      </c>
      <c r="BTS2" s="21">
        <v>121124</v>
      </c>
      <c r="BTT2" s="21">
        <v>846908</v>
      </c>
      <c r="BTU2" s="21">
        <v>1013212</v>
      </c>
      <c r="BTV2" s="21">
        <v>266132</v>
      </c>
      <c r="BTW2" s="21">
        <v>4255313</v>
      </c>
      <c r="BTX2" s="21">
        <v>286028</v>
      </c>
      <c r="BTY2" s="21">
        <v>148491</v>
      </c>
      <c r="BTZ2" s="21">
        <v>20823</v>
      </c>
      <c r="BUA2" s="21" t="s">
        <v>206</v>
      </c>
      <c r="BUB2" s="21">
        <v>431</v>
      </c>
      <c r="BUC2" s="21">
        <v>1102912</v>
      </c>
      <c r="BUD2" s="21">
        <v>3324660</v>
      </c>
      <c r="BUE2" s="21">
        <v>40581</v>
      </c>
      <c r="BUF2" s="21">
        <v>3389691</v>
      </c>
      <c r="BUG2" s="21">
        <v>1034</v>
      </c>
      <c r="BUH2" s="21" t="s">
        <v>206</v>
      </c>
      <c r="BUI2" s="21">
        <v>127294</v>
      </c>
      <c r="BUJ2" s="21" t="s">
        <v>206</v>
      </c>
      <c r="BUK2" s="21" t="s">
        <v>206</v>
      </c>
      <c r="BUL2" s="21" t="s">
        <v>206</v>
      </c>
      <c r="BUM2" s="21">
        <v>85612</v>
      </c>
      <c r="BUN2" s="21">
        <v>83674</v>
      </c>
      <c r="BUO2" s="21" t="s">
        <v>206</v>
      </c>
      <c r="BUP2" s="21" t="s">
        <v>206</v>
      </c>
      <c r="BUQ2" s="21" t="s">
        <v>206</v>
      </c>
      <c r="BUR2" s="21" t="s">
        <v>206</v>
      </c>
      <c r="BUS2" s="21" t="s">
        <v>206</v>
      </c>
      <c r="BUT2" s="21" t="s">
        <v>206</v>
      </c>
      <c r="BUU2" s="21" t="s">
        <v>206</v>
      </c>
      <c r="BUV2" s="21" t="s">
        <v>206</v>
      </c>
      <c r="BUW2" s="21">
        <v>863</v>
      </c>
      <c r="BUX2" s="21">
        <v>5719</v>
      </c>
      <c r="BUY2" s="21" t="s">
        <v>206</v>
      </c>
      <c r="BUZ2" s="21" t="s">
        <v>206</v>
      </c>
      <c r="BVA2" s="21" t="s">
        <v>206</v>
      </c>
      <c r="BVB2" s="21">
        <v>17016</v>
      </c>
      <c r="BVC2" s="21" t="s">
        <v>206</v>
      </c>
      <c r="BVD2" s="21" t="s">
        <v>206</v>
      </c>
      <c r="BVE2" s="21" t="s">
        <v>206</v>
      </c>
      <c r="BVF2" s="21" t="s">
        <v>206</v>
      </c>
      <c r="BVG2" s="21">
        <v>37996</v>
      </c>
      <c r="BVH2" s="21" t="s">
        <v>206</v>
      </c>
      <c r="BVI2" s="21">
        <v>585001</v>
      </c>
      <c r="BVJ2" s="21" t="s">
        <v>206</v>
      </c>
      <c r="BVK2" s="21">
        <v>4493755</v>
      </c>
      <c r="BVL2" s="21">
        <v>654148</v>
      </c>
      <c r="BVM2" s="21">
        <v>72644</v>
      </c>
      <c r="BVN2" s="21" t="s">
        <v>206</v>
      </c>
      <c r="BVO2" s="21">
        <v>427920</v>
      </c>
      <c r="BVP2" s="21">
        <v>15556</v>
      </c>
      <c r="BVQ2" s="21">
        <v>121</v>
      </c>
      <c r="BVR2" s="21" t="s">
        <v>206</v>
      </c>
      <c r="BVS2" s="21" t="s">
        <v>206</v>
      </c>
      <c r="BVT2" s="21">
        <v>26366</v>
      </c>
      <c r="BVU2" s="21">
        <v>2791048</v>
      </c>
      <c r="BVV2" s="21">
        <v>16792421</v>
      </c>
      <c r="BVW2" s="21">
        <v>70510987</v>
      </c>
      <c r="BVX2" s="21" t="s">
        <v>206</v>
      </c>
      <c r="BVY2" s="21">
        <v>60334</v>
      </c>
      <c r="BVZ2" s="21" t="s">
        <v>206</v>
      </c>
      <c r="BWA2" s="21" t="s">
        <v>206</v>
      </c>
      <c r="BWB2" s="21">
        <v>3324349</v>
      </c>
      <c r="BWC2" s="21">
        <v>806</v>
      </c>
      <c r="BWD2" s="21" t="s">
        <v>206</v>
      </c>
      <c r="BWE2" s="21" t="s">
        <v>206</v>
      </c>
      <c r="BWF2" s="21">
        <v>50770</v>
      </c>
      <c r="BWG2" s="21">
        <v>102790</v>
      </c>
      <c r="BWH2" s="21">
        <v>1017</v>
      </c>
      <c r="BWI2" s="21">
        <v>17174</v>
      </c>
      <c r="BWJ2" s="21">
        <v>471595</v>
      </c>
      <c r="BWK2" s="21">
        <v>2744</v>
      </c>
      <c r="BWL2" s="21" t="s">
        <v>206</v>
      </c>
      <c r="BWM2" s="21" t="s">
        <v>206</v>
      </c>
      <c r="BWN2" s="21" t="s">
        <v>206</v>
      </c>
      <c r="BWO2" s="21" t="s">
        <v>206</v>
      </c>
      <c r="BWP2" s="21" t="s">
        <v>206</v>
      </c>
      <c r="BWQ2" s="21" t="s">
        <v>206</v>
      </c>
      <c r="BWR2" s="21" t="s">
        <v>206</v>
      </c>
      <c r="BWS2" s="21" t="s">
        <v>206</v>
      </c>
      <c r="BWT2" s="21" t="s">
        <v>206</v>
      </c>
      <c r="BWU2" s="21" t="s">
        <v>206</v>
      </c>
      <c r="BWV2" s="21" t="s">
        <v>206</v>
      </c>
      <c r="BWW2" s="21" t="s">
        <v>206</v>
      </c>
      <c r="BWX2" s="21">
        <v>270099</v>
      </c>
      <c r="BWY2" s="21" t="s">
        <v>206</v>
      </c>
      <c r="BWZ2" s="21" t="s">
        <v>206</v>
      </c>
      <c r="BXA2" s="21" t="s">
        <v>206</v>
      </c>
      <c r="BXB2" s="21" t="s">
        <v>206</v>
      </c>
      <c r="BXC2" s="21" t="s">
        <v>206</v>
      </c>
      <c r="BXD2" s="21" t="s">
        <v>206</v>
      </c>
      <c r="BXE2" s="21" t="s">
        <v>206</v>
      </c>
      <c r="BXF2" s="21" t="s">
        <v>206</v>
      </c>
      <c r="BXG2" s="21" t="s">
        <v>206</v>
      </c>
      <c r="BXH2" s="21" t="s">
        <v>206</v>
      </c>
      <c r="BXI2" s="21" t="s">
        <v>206</v>
      </c>
      <c r="BXJ2" s="21" t="s">
        <v>206</v>
      </c>
      <c r="BXK2" s="21" t="s">
        <v>206</v>
      </c>
      <c r="BXL2" s="21" t="s">
        <v>206</v>
      </c>
      <c r="BXM2" s="21" t="s">
        <v>206</v>
      </c>
      <c r="BXN2" s="21">
        <v>78000</v>
      </c>
      <c r="BXO2" s="21" t="s">
        <v>206</v>
      </c>
      <c r="BXP2" s="21" t="s">
        <v>206</v>
      </c>
      <c r="BXQ2" s="21">
        <v>28200</v>
      </c>
      <c r="BXR2" s="21" t="s">
        <v>206</v>
      </c>
      <c r="BXS2" s="21" t="s">
        <v>206</v>
      </c>
      <c r="BXT2" s="21" t="s">
        <v>206</v>
      </c>
      <c r="BXU2" s="21" t="s">
        <v>206</v>
      </c>
      <c r="BXV2" s="21" t="s">
        <v>206</v>
      </c>
      <c r="BXW2" s="21" t="s">
        <v>206</v>
      </c>
      <c r="BXX2" s="21">
        <v>9587</v>
      </c>
      <c r="BXY2" s="21">
        <v>2362</v>
      </c>
      <c r="BXZ2" s="21" t="s">
        <v>206</v>
      </c>
      <c r="BYA2" s="21" t="s">
        <v>206</v>
      </c>
      <c r="BYB2" s="21" t="s">
        <v>206</v>
      </c>
      <c r="BYC2" s="21" t="s">
        <v>206</v>
      </c>
      <c r="BYD2" s="21" t="s">
        <v>206</v>
      </c>
      <c r="BYE2" s="21" t="s">
        <v>206</v>
      </c>
      <c r="BYF2" s="21" t="s">
        <v>206</v>
      </c>
      <c r="BYG2" s="21" t="s">
        <v>206</v>
      </c>
      <c r="BYH2" s="21" t="s">
        <v>206</v>
      </c>
      <c r="BYI2" s="21" t="s">
        <v>206</v>
      </c>
      <c r="BYJ2" s="21" t="s">
        <v>206</v>
      </c>
      <c r="BYK2" s="21" t="s">
        <v>206</v>
      </c>
      <c r="BYL2" s="21" t="s">
        <v>206</v>
      </c>
      <c r="BYM2" s="21" t="s">
        <v>206</v>
      </c>
      <c r="BYN2" s="21" t="s">
        <v>206</v>
      </c>
      <c r="BYO2" s="21" t="s">
        <v>206</v>
      </c>
      <c r="BYP2" s="21" t="s">
        <v>206</v>
      </c>
      <c r="BYQ2" s="21" t="s">
        <v>206</v>
      </c>
      <c r="BYR2" s="21">
        <v>1510</v>
      </c>
      <c r="BYS2" s="21" t="s">
        <v>206</v>
      </c>
      <c r="BYT2" s="21" t="s">
        <v>206</v>
      </c>
      <c r="BYU2" s="21" t="s">
        <v>206</v>
      </c>
      <c r="BYV2" s="21" t="s">
        <v>206</v>
      </c>
      <c r="BYW2" s="21" t="s">
        <v>206</v>
      </c>
      <c r="BYX2" s="21" t="s">
        <v>206</v>
      </c>
      <c r="BYY2" s="21" t="s">
        <v>206</v>
      </c>
      <c r="BYZ2" s="21" t="s">
        <v>206</v>
      </c>
      <c r="BZA2" s="21">
        <v>229213</v>
      </c>
      <c r="BZB2" s="21">
        <v>2675</v>
      </c>
      <c r="BZC2" s="21">
        <v>354</v>
      </c>
      <c r="BZD2" s="21" t="s">
        <v>206</v>
      </c>
      <c r="BZE2" s="21">
        <v>3</v>
      </c>
      <c r="BZF2" s="21">
        <v>8005</v>
      </c>
      <c r="BZG2" s="21" t="s">
        <v>206</v>
      </c>
      <c r="BZH2" s="21" t="s">
        <v>206</v>
      </c>
      <c r="BZI2" s="21" t="s">
        <v>206</v>
      </c>
      <c r="BZJ2" s="21" t="s">
        <v>206</v>
      </c>
      <c r="BZK2" s="21" t="s">
        <v>206</v>
      </c>
      <c r="BZL2" s="21" t="s">
        <v>206</v>
      </c>
      <c r="BZM2" s="21" t="s">
        <v>206</v>
      </c>
      <c r="BZN2" s="21">
        <v>12036</v>
      </c>
      <c r="BZO2" s="21">
        <v>45</v>
      </c>
      <c r="BZP2" s="21">
        <v>488771</v>
      </c>
      <c r="BZQ2" s="21">
        <v>661518</v>
      </c>
      <c r="BZR2" s="21" t="s">
        <v>206</v>
      </c>
      <c r="BZS2" s="21" t="s">
        <v>206</v>
      </c>
      <c r="BZT2" s="21" t="s">
        <v>206</v>
      </c>
      <c r="BZU2" s="21" t="s">
        <v>206</v>
      </c>
      <c r="BZV2" s="21">
        <v>10003</v>
      </c>
      <c r="BZW2" s="21">
        <v>466</v>
      </c>
      <c r="BZX2" s="21" t="s">
        <v>206</v>
      </c>
      <c r="BZY2" s="21" t="s">
        <v>206</v>
      </c>
      <c r="BZZ2" s="21">
        <v>32700</v>
      </c>
      <c r="CAA2" s="21" t="s">
        <v>206</v>
      </c>
      <c r="CAB2" s="21">
        <v>6</v>
      </c>
      <c r="CAC2" s="21" t="s">
        <v>206</v>
      </c>
      <c r="CAD2" s="21">
        <v>3</v>
      </c>
      <c r="CAE2" s="21" t="s">
        <v>206</v>
      </c>
      <c r="CAF2" s="21" t="s">
        <v>206</v>
      </c>
      <c r="CAG2" s="21" t="s">
        <v>206</v>
      </c>
      <c r="CAH2" s="21" t="s">
        <v>206</v>
      </c>
      <c r="CAI2" s="21">
        <v>681145</v>
      </c>
      <c r="CAJ2" s="21" t="s">
        <v>206</v>
      </c>
      <c r="CAK2" s="21" t="s">
        <v>206</v>
      </c>
      <c r="CAL2" s="21" t="s">
        <v>206</v>
      </c>
      <c r="CAM2" s="21" t="s">
        <v>206</v>
      </c>
      <c r="CAN2" s="21" t="s">
        <v>206</v>
      </c>
      <c r="CAO2" s="21" t="s">
        <v>206</v>
      </c>
      <c r="CAP2" s="21" t="s">
        <v>206</v>
      </c>
      <c r="CAQ2" s="21" t="s">
        <v>206</v>
      </c>
      <c r="CAR2" s="21" t="s">
        <v>206</v>
      </c>
      <c r="CAS2" s="21" t="s">
        <v>206</v>
      </c>
      <c r="CAT2" s="21">
        <v>35475</v>
      </c>
      <c r="CAU2" s="21" t="s">
        <v>206</v>
      </c>
      <c r="CAV2" s="21">
        <v>10</v>
      </c>
      <c r="CAW2" s="21">
        <v>2897202</v>
      </c>
      <c r="CAX2" s="21" t="s">
        <v>206</v>
      </c>
      <c r="CAY2" s="21" t="s">
        <v>206</v>
      </c>
      <c r="CAZ2" s="21" t="s">
        <v>206</v>
      </c>
      <c r="CBA2" s="21" t="s">
        <v>206</v>
      </c>
      <c r="CBB2" s="21" t="s">
        <v>206</v>
      </c>
      <c r="CBC2" s="21" t="s">
        <v>206</v>
      </c>
      <c r="CBD2" s="21" t="s">
        <v>206</v>
      </c>
      <c r="CBE2" s="21" t="s">
        <v>206</v>
      </c>
      <c r="CBF2" s="21">
        <v>386</v>
      </c>
      <c r="CBG2" s="21" t="s">
        <v>206</v>
      </c>
      <c r="CBH2" s="21" t="s">
        <v>206</v>
      </c>
      <c r="CBI2" s="21" t="s">
        <v>206</v>
      </c>
      <c r="CBJ2" s="21" t="s">
        <v>206</v>
      </c>
      <c r="CBK2" s="21">
        <v>23109</v>
      </c>
      <c r="CBL2" s="21" t="s">
        <v>206</v>
      </c>
      <c r="CBM2" s="21">
        <v>814</v>
      </c>
      <c r="CBN2" s="21">
        <v>295</v>
      </c>
      <c r="CBO2" s="21" t="s">
        <v>206</v>
      </c>
      <c r="CBP2" s="21">
        <v>774</v>
      </c>
      <c r="CBQ2" s="21">
        <v>388073</v>
      </c>
      <c r="CBR2" s="21">
        <v>410550</v>
      </c>
      <c r="CBS2" s="21">
        <v>451601</v>
      </c>
      <c r="CBT2" s="21">
        <v>6278</v>
      </c>
      <c r="CBU2" s="21">
        <v>51552</v>
      </c>
      <c r="CBV2" s="21" t="s">
        <v>206</v>
      </c>
      <c r="CBW2" s="21" t="s">
        <v>206</v>
      </c>
      <c r="CBX2" s="21" t="s">
        <v>206</v>
      </c>
      <c r="CBY2" s="21" t="s">
        <v>206</v>
      </c>
      <c r="CBZ2" s="21" t="s">
        <v>206</v>
      </c>
      <c r="CCA2" s="21">
        <v>2151</v>
      </c>
      <c r="CCB2" s="21">
        <v>112343</v>
      </c>
      <c r="CCC2" s="21" t="s">
        <v>206</v>
      </c>
      <c r="CCD2" s="21" t="s">
        <v>206</v>
      </c>
      <c r="CCE2" s="21" t="s">
        <v>206</v>
      </c>
      <c r="CCF2" s="21" t="s">
        <v>206</v>
      </c>
      <c r="CCG2" s="21" t="s">
        <v>206</v>
      </c>
      <c r="CCH2" s="21" t="s">
        <v>206</v>
      </c>
      <c r="CCI2" s="21" t="s">
        <v>206</v>
      </c>
      <c r="CCJ2" s="21" t="s">
        <v>206</v>
      </c>
      <c r="CCK2" s="21" t="s">
        <v>206</v>
      </c>
      <c r="CCL2" s="21">
        <v>689</v>
      </c>
      <c r="CCM2" s="21" t="s">
        <v>206</v>
      </c>
      <c r="CCN2" s="21" t="s">
        <v>206</v>
      </c>
      <c r="CCO2" s="21" t="s">
        <v>206</v>
      </c>
      <c r="CCP2" s="21" t="s">
        <v>206</v>
      </c>
      <c r="CCQ2" s="21" t="s">
        <v>206</v>
      </c>
      <c r="CCR2" s="21">
        <v>2900</v>
      </c>
      <c r="CCS2" s="21" t="s">
        <v>206</v>
      </c>
      <c r="CCT2" s="21" t="s">
        <v>206</v>
      </c>
      <c r="CCU2" s="21">
        <v>460</v>
      </c>
      <c r="CCV2" s="21">
        <v>870</v>
      </c>
      <c r="CCW2" s="21">
        <v>48</v>
      </c>
      <c r="CCX2" s="21">
        <v>1721</v>
      </c>
      <c r="CCY2" s="21">
        <v>10658</v>
      </c>
      <c r="CCZ2" s="21">
        <v>407404</v>
      </c>
      <c r="CDA2" s="21">
        <v>84990</v>
      </c>
      <c r="CDB2" s="21" t="s">
        <v>206</v>
      </c>
      <c r="CDC2" s="21">
        <v>91382</v>
      </c>
      <c r="CDD2" s="21" t="s">
        <v>206</v>
      </c>
      <c r="CDE2" s="21" t="s">
        <v>206</v>
      </c>
      <c r="CDF2" s="21" t="s">
        <v>206</v>
      </c>
      <c r="CDG2" s="21" t="s">
        <v>206</v>
      </c>
      <c r="CDH2" s="21">
        <v>898113</v>
      </c>
      <c r="CDI2" s="21">
        <v>9461</v>
      </c>
      <c r="CDJ2" s="21">
        <v>317297273</v>
      </c>
      <c r="CDK2" s="21">
        <v>239673177</v>
      </c>
      <c r="CDL2" s="21" t="s">
        <v>206</v>
      </c>
      <c r="CDM2" s="21">
        <v>392137</v>
      </c>
      <c r="CDN2" s="21" t="s">
        <v>206</v>
      </c>
      <c r="CDO2" s="21" t="s">
        <v>206</v>
      </c>
      <c r="CDP2" s="21">
        <v>611254</v>
      </c>
      <c r="CDQ2" s="21">
        <v>3000</v>
      </c>
      <c r="CDR2" s="21" t="s">
        <v>206</v>
      </c>
      <c r="CDS2" s="21" t="s">
        <v>206</v>
      </c>
      <c r="CDT2" s="21" t="s">
        <v>206</v>
      </c>
      <c r="CDU2" s="21" t="s">
        <v>206</v>
      </c>
      <c r="CDV2" s="21">
        <v>4626</v>
      </c>
      <c r="CDW2" s="21" t="s">
        <v>206</v>
      </c>
      <c r="CDX2" s="21">
        <v>81</v>
      </c>
      <c r="CDY2" s="21" t="s">
        <v>206</v>
      </c>
      <c r="CDZ2" t="s">
        <v>206</v>
      </c>
      <c r="CEA2" t="s">
        <v>206</v>
      </c>
      <c r="CEB2" t="s">
        <v>206</v>
      </c>
      <c r="CEC2" t="s">
        <v>206</v>
      </c>
      <c r="CED2" t="s">
        <v>206</v>
      </c>
      <c r="CEE2" t="s">
        <v>206</v>
      </c>
      <c r="CEF2" t="s">
        <v>206</v>
      </c>
      <c r="CEG2" t="s">
        <v>206</v>
      </c>
      <c r="CEH2" t="s">
        <v>206</v>
      </c>
      <c r="CEI2">
        <v>22053</v>
      </c>
      <c r="CEJ2" t="s">
        <v>206</v>
      </c>
      <c r="CEK2" t="s">
        <v>206</v>
      </c>
      <c r="CEL2" t="s">
        <v>206</v>
      </c>
      <c r="CEM2" t="s">
        <v>206</v>
      </c>
      <c r="CEN2" t="s">
        <v>206</v>
      </c>
      <c r="CEO2" t="s">
        <v>206</v>
      </c>
      <c r="CEP2" t="s">
        <v>206</v>
      </c>
      <c r="CEQ2" t="s">
        <v>206</v>
      </c>
      <c r="CER2">
        <v>18180</v>
      </c>
      <c r="CES2" t="s">
        <v>206</v>
      </c>
      <c r="CET2">
        <v>480935</v>
      </c>
      <c r="CEU2" t="s">
        <v>206</v>
      </c>
      <c r="CEV2">
        <v>8754</v>
      </c>
      <c r="CEW2" t="s">
        <v>206</v>
      </c>
      <c r="CEX2" t="s">
        <v>206</v>
      </c>
      <c r="CEY2" t="s">
        <v>206</v>
      </c>
      <c r="CEZ2">
        <v>22</v>
      </c>
      <c r="CFA2" t="s">
        <v>206</v>
      </c>
      <c r="CFB2">
        <v>14140</v>
      </c>
      <c r="CFC2" t="s">
        <v>206</v>
      </c>
      <c r="CFD2" t="s">
        <v>206</v>
      </c>
      <c r="CFE2">
        <v>293825</v>
      </c>
      <c r="CFF2" t="s">
        <v>206</v>
      </c>
      <c r="CFG2" t="s">
        <v>206</v>
      </c>
      <c r="CFH2">
        <v>285</v>
      </c>
      <c r="CFI2" t="s">
        <v>206</v>
      </c>
      <c r="CFJ2" t="s">
        <v>206</v>
      </c>
      <c r="CFK2" t="s">
        <v>206</v>
      </c>
      <c r="CFL2">
        <v>18893</v>
      </c>
      <c r="CFM2">
        <v>679530</v>
      </c>
      <c r="CFN2" t="s">
        <v>206</v>
      </c>
      <c r="CFO2" t="s">
        <v>206</v>
      </c>
      <c r="CFP2" t="s">
        <v>206</v>
      </c>
      <c r="CFQ2">
        <v>281</v>
      </c>
      <c r="CFR2" t="s">
        <v>206</v>
      </c>
      <c r="CFS2" t="s">
        <v>206</v>
      </c>
      <c r="CFT2" t="s">
        <v>206</v>
      </c>
      <c r="CFU2">
        <v>9227</v>
      </c>
      <c r="CFV2">
        <v>606</v>
      </c>
      <c r="CFW2" t="s">
        <v>206</v>
      </c>
      <c r="CFX2" t="s">
        <v>206</v>
      </c>
      <c r="CFY2">
        <v>15952</v>
      </c>
      <c r="CFZ2" t="s">
        <v>206</v>
      </c>
      <c r="CGA2" t="s">
        <v>206</v>
      </c>
      <c r="CGB2" t="s">
        <v>206</v>
      </c>
      <c r="CGC2" t="s">
        <v>206</v>
      </c>
      <c r="CGD2" t="s">
        <v>206</v>
      </c>
      <c r="CGE2" t="s">
        <v>206</v>
      </c>
      <c r="CGF2" t="s">
        <v>206</v>
      </c>
      <c r="CGG2">
        <v>12853</v>
      </c>
      <c r="CGH2">
        <v>128012</v>
      </c>
      <c r="CGI2" t="s">
        <v>206</v>
      </c>
      <c r="CGJ2" t="s">
        <v>206</v>
      </c>
      <c r="CGK2" t="s">
        <v>206</v>
      </c>
      <c r="CGL2" t="s">
        <v>206</v>
      </c>
      <c r="CGM2" t="s">
        <v>206</v>
      </c>
      <c r="CGN2" t="s">
        <v>206</v>
      </c>
      <c r="CGO2" t="s">
        <v>206</v>
      </c>
      <c r="CGP2" t="s">
        <v>206</v>
      </c>
      <c r="CGQ2">
        <v>37231</v>
      </c>
      <c r="CGR2" t="s">
        <v>206</v>
      </c>
      <c r="CGS2" t="s">
        <v>206</v>
      </c>
      <c r="CGT2">
        <v>170287</v>
      </c>
      <c r="CGU2">
        <v>515</v>
      </c>
      <c r="CGV2" t="s">
        <v>206</v>
      </c>
      <c r="CGW2">
        <v>84470</v>
      </c>
      <c r="CGX2" t="s">
        <v>206</v>
      </c>
      <c r="CGY2" t="s">
        <v>206</v>
      </c>
      <c r="CGZ2" t="s">
        <v>206</v>
      </c>
      <c r="CHA2" t="s">
        <v>206</v>
      </c>
      <c r="CHB2" t="s">
        <v>206</v>
      </c>
      <c r="CHC2">
        <v>90</v>
      </c>
      <c r="CHD2">
        <v>88875959</v>
      </c>
      <c r="CHE2">
        <v>43079040</v>
      </c>
      <c r="CHF2" t="s">
        <v>206</v>
      </c>
      <c r="CHG2">
        <v>53015</v>
      </c>
      <c r="CHH2" t="s">
        <v>206</v>
      </c>
      <c r="CHI2" t="s">
        <v>206</v>
      </c>
      <c r="CHJ2">
        <v>6545833</v>
      </c>
      <c r="CHK2" t="s">
        <v>206</v>
      </c>
      <c r="CHL2" t="s">
        <v>206</v>
      </c>
      <c r="CHM2" t="s">
        <v>206</v>
      </c>
      <c r="CHN2">
        <v>39292</v>
      </c>
      <c r="CHO2" t="s">
        <v>206</v>
      </c>
      <c r="CHP2">
        <v>16390</v>
      </c>
      <c r="CHQ2" t="s">
        <v>206</v>
      </c>
      <c r="CHR2">
        <v>45</v>
      </c>
      <c r="CHS2">
        <v>143</v>
      </c>
    </row>
    <row r="3" spans="1:2255" x14ac:dyDescent="0.25">
      <c r="A3" s="21">
        <v>2005</v>
      </c>
      <c r="B3" s="21" t="s">
        <v>206</v>
      </c>
      <c r="C3" s="21" t="s">
        <v>206</v>
      </c>
      <c r="D3" s="21" t="s">
        <v>206</v>
      </c>
      <c r="E3" s="21" t="s">
        <v>206</v>
      </c>
      <c r="F3" s="21" t="s">
        <v>206</v>
      </c>
      <c r="G3" s="21" t="s">
        <v>206</v>
      </c>
      <c r="H3" s="21">
        <v>6</v>
      </c>
      <c r="I3" s="21">
        <v>14000</v>
      </c>
      <c r="J3" s="21" t="s">
        <v>206</v>
      </c>
      <c r="K3" s="21">
        <v>506</v>
      </c>
      <c r="L3" s="21">
        <v>108264</v>
      </c>
      <c r="M3" s="21">
        <v>89536</v>
      </c>
      <c r="N3" s="21">
        <v>204</v>
      </c>
      <c r="O3" s="21">
        <v>384</v>
      </c>
      <c r="P3" s="21">
        <v>263817</v>
      </c>
      <c r="Q3" s="21" t="s">
        <v>206</v>
      </c>
      <c r="R3" s="21">
        <v>2875</v>
      </c>
      <c r="S3" s="21">
        <v>356117</v>
      </c>
      <c r="T3" s="21">
        <v>452788</v>
      </c>
      <c r="U3" s="21" t="s">
        <v>206</v>
      </c>
      <c r="V3" s="21">
        <v>347372</v>
      </c>
      <c r="W3" s="21">
        <v>397169</v>
      </c>
      <c r="X3" s="21">
        <v>121183</v>
      </c>
      <c r="Y3" s="21">
        <v>1026950</v>
      </c>
      <c r="Z3" s="21">
        <v>43131</v>
      </c>
      <c r="AA3" s="21">
        <v>92759</v>
      </c>
      <c r="AB3" s="21">
        <v>113822</v>
      </c>
      <c r="AC3" s="21">
        <v>2552140</v>
      </c>
      <c r="AD3" s="21">
        <v>15010407</v>
      </c>
      <c r="AE3" s="21">
        <v>8482322</v>
      </c>
      <c r="AF3" s="21">
        <v>97607</v>
      </c>
      <c r="AG3" s="21">
        <v>8408945</v>
      </c>
      <c r="AH3" s="21">
        <v>39587</v>
      </c>
      <c r="AI3" s="21">
        <v>17551032</v>
      </c>
      <c r="AJ3" s="21">
        <v>2009852</v>
      </c>
      <c r="AK3" s="21" t="s">
        <v>206</v>
      </c>
      <c r="AL3" s="21">
        <v>94797</v>
      </c>
      <c r="AM3" s="21">
        <v>4861663</v>
      </c>
      <c r="AN3" s="21">
        <v>22341626</v>
      </c>
      <c r="AO3" s="21">
        <v>2317483</v>
      </c>
      <c r="AP3" s="21">
        <v>95425</v>
      </c>
      <c r="AQ3" s="21">
        <v>86023</v>
      </c>
      <c r="AR3" s="21">
        <v>2510</v>
      </c>
      <c r="AS3" s="21">
        <v>3866890</v>
      </c>
      <c r="AT3" s="21">
        <v>2469</v>
      </c>
      <c r="AU3" s="21">
        <v>1222</v>
      </c>
      <c r="AV3" s="21">
        <v>117118</v>
      </c>
      <c r="AW3" s="21">
        <v>5758263</v>
      </c>
      <c r="AX3" s="21">
        <v>1466836</v>
      </c>
      <c r="AY3" s="21" t="s">
        <v>206</v>
      </c>
      <c r="AZ3" s="21" t="s">
        <v>206</v>
      </c>
      <c r="BA3" s="21" t="s">
        <v>206</v>
      </c>
      <c r="BB3" s="21" t="s">
        <v>206</v>
      </c>
      <c r="BC3" s="21">
        <v>48</v>
      </c>
      <c r="BD3" s="21">
        <v>2079511</v>
      </c>
      <c r="BE3" s="21">
        <v>107674</v>
      </c>
      <c r="BF3" s="21">
        <v>32239</v>
      </c>
      <c r="BG3" s="21">
        <v>21479</v>
      </c>
      <c r="BH3" s="21">
        <v>248015</v>
      </c>
      <c r="BI3" s="21">
        <v>669</v>
      </c>
      <c r="BJ3" s="21">
        <v>232167</v>
      </c>
      <c r="BK3" s="21">
        <v>12287</v>
      </c>
      <c r="BL3" s="21">
        <v>45222</v>
      </c>
      <c r="BM3" s="21" t="s">
        <v>206</v>
      </c>
      <c r="BN3" s="21">
        <v>6149</v>
      </c>
      <c r="BO3" s="21">
        <v>367</v>
      </c>
      <c r="BP3" s="21">
        <v>405</v>
      </c>
      <c r="BQ3" s="21">
        <v>684053</v>
      </c>
      <c r="BR3" s="21">
        <v>1293709</v>
      </c>
      <c r="BS3" s="21">
        <v>1323120</v>
      </c>
      <c r="BT3" s="21">
        <v>268887</v>
      </c>
      <c r="BU3" s="21">
        <v>5526189</v>
      </c>
      <c r="BV3" s="21">
        <v>4112412</v>
      </c>
      <c r="BW3" s="21">
        <v>1448696</v>
      </c>
      <c r="BX3" s="21">
        <v>561192</v>
      </c>
      <c r="BY3" s="21">
        <v>8524260</v>
      </c>
      <c r="BZ3" s="21">
        <v>393</v>
      </c>
      <c r="CA3" s="21">
        <v>409</v>
      </c>
      <c r="CB3" s="21">
        <v>1473571</v>
      </c>
      <c r="CC3" s="21">
        <v>73294</v>
      </c>
      <c r="CD3" s="21">
        <v>2051842</v>
      </c>
      <c r="CE3" s="21">
        <v>1025804</v>
      </c>
      <c r="CF3" s="21">
        <v>123532305</v>
      </c>
      <c r="CG3" s="21">
        <v>152146855</v>
      </c>
      <c r="CH3" s="21">
        <v>9836</v>
      </c>
      <c r="CI3" s="21">
        <v>964549</v>
      </c>
      <c r="CJ3" s="21" t="s">
        <v>206</v>
      </c>
      <c r="CK3" s="21" t="s">
        <v>206</v>
      </c>
      <c r="CL3" s="21">
        <v>47375879</v>
      </c>
      <c r="CM3" s="21">
        <v>74966</v>
      </c>
      <c r="CN3" s="21" t="s">
        <v>206</v>
      </c>
      <c r="CO3" s="21">
        <v>12665</v>
      </c>
      <c r="CP3" s="21">
        <v>391151</v>
      </c>
      <c r="CQ3" s="21">
        <v>29565</v>
      </c>
      <c r="CR3" s="21">
        <v>128369</v>
      </c>
      <c r="CS3" s="21" t="s">
        <v>206</v>
      </c>
      <c r="CT3" s="21">
        <v>11286339</v>
      </c>
      <c r="CU3" s="21">
        <v>3040</v>
      </c>
      <c r="CV3" s="21" t="s">
        <v>206</v>
      </c>
      <c r="CW3" s="21">
        <v>101779</v>
      </c>
      <c r="CX3" s="21" t="s">
        <v>206</v>
      </c>
      <c r="CY3" s="21">
        <v>80954</v>
      </c>
      <c r="CZ3" s="21" t="s">
        <v>206</v>
      </c>
      <c r="DA3" s="21" t="s">
        <v>206</v>
      </c>
      <c r="DB3" s="21">
        <v>1173538</v>
      </c>
      <c r="DC3" s="21">
        <v>2152421</v>
      </c>
      <c r="DD3" s="21" t="s">
        <v>206</v>
      </c>
      <c r="DE3" s="21">
        <v>25</v>
      </c>
      <c r="DF3" s="21" t="s">
        <v>206</v>
      </c>
      <c r="DG3" s="21">
        <v>34634</v>
      </c>
      <c r="DH3" s="21" t="s">
        <v>206</v>
      </c>
      <c r="DI3" s="21" t="s">
        <v>206</v>
      </c>
      <c r="DJ3" s="21">
        <v>139</v>
      </c>
      <c r="DK3" s="21" t="s">
        <v>206</v>
      </c>
      <c r="DL3" s="21" t="s">
        <v>206</v>
      </c>
      <c r="DM3" s="21">
        <v>12732924</v>
      </c>
      <c r="DN3" s="21">
        <v>3660150</v>
      </c>
      <c r="DO3" s="21">
        <v>609042</v>
      </c>
      <c r="DP3" s="21">
        <v>15851</v>
      </c>
      <c r="DQ3" s="21">
        <v>224554</v>
      </c>
      <c r="DR3" s="21">
        <v>22000</v>
      </c>
      <c r="DS3" s="21">
        <v>901981</v>
      </c>
      <c r="DT3" s="21">
        <v>19470</v>
      </c>
      <c r="DU3" s="21" t="s">
        <v>206</v>
      </c>
      <c r="DV3" s="21">
        <v>70059</v>
      </c>
      <c r="DW3" s="21">
        <v>376133</v>
      </c>
      <c r="DX3" s="21">
        <v>485097</v>
      </c>
      <c r="DY3" s="21">
        <v>903185</v>
      </c>
      <c r="DZ3" s="21" t="s">
        <v>206</v>
      </c>
      <c r="EA3" s="21">
        <v>165194</v>
      </c>
      <c r="EB3" s="21">
        <v>13966562</v>
      </c>
      <c r="EC3" s="21">
        <v>162797</v>
      </c>
      <c r="ED3" s="21">
        <v>12641</v>
      </c>
      <c r="EE3" s="21" t="s">
        <v>206</v>
      </c>
      <c r="EF3" s="21">
        <v>16094</v>
      </c>
      <c r="EG3" s="21">
        <v>1437215</v>
      </c>
      <c r="EH3" s="21">
        <v>1197616</v>
      </c>
      <c r="EI3" s="21">
        <v>305646</v>
      </c>
      <c r="EJ3" s="21">
        <v>1569987</v>
      </c>
      <c r="EK3" s="21">
        <v>1838</v>
      </c>
      <c r="EL3" s="21" t="s">
        <v>206</v>
      </c>
      <c r="EM3" s="21" t="s">
        <v>206</v>
      </c>
      <c r="EN3" s="21" t="s">
        <v>206</v>
      </c>
      <c r="EO3" s="21" t="s">
        <v>206</v>
      </c>
      <c r="EP3" s="21" t="s">
        <v>206</v>
      </c>
      <c r="EQ3" s="21">
        <v>5961</v>
      </c>
      <c r="ER3" s="21">
        <v>1208773</v>
      </c>
      <c r="ES3" s="21" t="s">
        <v>206</v>
      </c>
      <c r="ET3" s="21" t="s">
        <v>206</v>
      </c>
      <c r="EU3" s="21">
        <v>14228</v>
      </c>
      <c r="EV3" s="21" t="s">
        <v>206</v>
      </c>
      <c r="EW3" s="21">
        <v>129927</v>
      </c>
      <c r="EX3" s="21" t="s">
        <v>206</v>
      </c>
      <c r="EY3" s="21">
        <v>19743</v>
      </c>
      <c r="EZ3" s="21" t="s">
        <v>206</v>
      </c>
      <c r="FA3" s="21" t="s">
        <v>206</v>
      </c>
      <c r="FB3" s="21">
        <v>736</v>
      </c>
      <c r="FC3" s="21" t="s">
        <v>206</v>
      </c>
      <c r="FD3" s="21">
        <v>226134</v>
      </c>
      <c r="FE3" s="21">
        <v>46</v>
      </c>
      <c r="FF3" s="21" t="s">
        <v>206</v>
      </c>
      <c r="FG3" s="21" t="s">
        <v>206</v>
      </c>
      <c r="FH3" s="21" t="s">
        <v>206</v>
      </c>
      <c r="FI3" s="21" t="s">
        <v>206</v>
      </c>
      <c r="FJ3" s="21" t="s">
        <v>206</v>
      </c>
      <c r="FK3" s="21">
        <v>32011</v>
      </c>
      <c r="FL3" s="21">
        <v>600445</v>
      </c>
      <c r="FM3" s="21">
        <v>62065</v>
      </c>
      <c r="FN3" s="21">
        <v>1988</v>
      </c>
      <c r="FO3" s="21" t="s">
        <v>206</v>
      </c>
      <c r="FP3" s="21">
        <v>97607</v>
      </c>
      <c r="FQ3" s="21">
        <v>5394</v>
      </c>
      <c r="FR3" s="21" t="s">
        <v>206</v>
      </c>
      <c r="FS3" s="21">
        <v>402878</v>
      </c>
      <c r="FT3" s="21" t="s">
        <v>206</v>
      </c>
      <c r="FU3" s="21" t="s">
        <v>206</v>
      </c>
      <c r="FV3" s="21" t="s">
        <v>206</v>
      </c>
      <c r="FW3" s="21" t="s">
        <v>206</v>
      </c>
      <c r="FX3" s="21">
        <v>143226</v>
      </c>
      <c r="FY3" s="21">
        <v>36510</v>
      </c>
      <c r="FZ3" s="21">
        <v>1754915</v>
      </c>
      <c r="GA3" s="21">
        <v>1228823</v>
      </c>
      <c r="GB3" s="21" t="s">
        <v>206</v>
      </c>
      <c r="GC3" s="21">
        <v>151483</v>
      </c>
      <c r="GD3" s="21" t="s">
        <v>206</v>
      </c>
      <c r="GE3" s="21" t="s">
        <v>206</v>
      </c>
      <c r="GF3" s="21">
        <v>2364059</v>
      </c>
      <c r="GG3" s="21">
        <v>86423</v>
      </c>
      <c r="GH3" s="21" t="s">
        <v>206</v>
      </c>
      <c r="GI3" s="21" t="s">
        <v>206</v>
      </c>
      <c r="GJ3" s="21">
        <v>1726</v>
      </c>
      <c r="GK3" s="21">
        <v>7233</v>
      </c>
      <c r="GL3" s="21">
        <v>2224</v>
      </c>
      <c r="GM3" s="21">
        <v>8550</v>
      </c>
      <c r="GN3" s="21">
        <v>227</v>
      </c>
      <c r="GO3" s="21">
        <v>389</v>
      </c>
      <c r="GP3" s="21" t="s">
        <v>206</v>
      </c>
      <c r="GQ3" s="21" t="s">
        <v>206</v>
      </c>
      <c r="GR3" s="21" t="s">
        <v>206</v>
      </c>
      <c r="GS3" s="21" t="s">
        <v>206</v>
      </c>
      <c r="GT3" s="21" t="s">
        <v>206</v>
      </c>
      <c r="GU3" s="21" t="s">
        <v>206</v>
      </c>
      <c r="GV3" s="21" t="s">
        <v>206</v>
      </c>
      <c r="GW3" s="21">
        <v>160947</v>
      </c>
      <c r="GX3" s="21">
        <v>236115</v>
      </c>
      <c r="GY3" s="21">
        <v>116427</v>
      </c>
      <c r="GZ3" s="21" t="s">
        <v>206</v>
      </c>
      <c r="HA3" s="21">
        <v>1068</v>
      </c>
      <c r="HB3" s="21">
        <v>9971</v>
      </c>
      <c r="HC3" s="21">
        <v>94</v>
      </c>
      <c r="HD3" s="21">
        <v>109215</v>
      </c>
      <c r="HE3" s="21" t="s">
        <v>206</v>
      </c>
      <c r="HF3" s="21">
        <v>787235</v>
      </c>
      <c r="HG3" s="21">
        <v>9847080</v>
      </c>
      <c r="HH3" s="21">
        <v>5296163</v>
      </c>
      <c r="HI3" s="21" t="s">
        <v>206</v>
      </c>
      <c r="HJ3" s="21">
        <v>1960</v>
      </c>
      <c r="HK3" s="21" t="s">
        <v>206</v>
      </c>
      <c r="HL3" s="21">
        <v>219673</v>
      </c>
      <c r="HM3" s="21">
        <v>1212716</v>
      </c>
      <c r="HN3" s="21">
        <v>2583740</v>
      </c>
      <c r="HO3" s="21" t="s">
        <v>206</v>
      </c>
      <c r="HP3" s="21">
        <v>31648</v>
      </c>
      <c r="HQ3" s="21">
        <v>734826</v>
      </c>
      <c r="HR3" s="21">
        <v>8953845</v>
      </c>
      <c r="HS3" s="21">
        <v>248882</v>
      </c>
      <c r="HT3" s="21" t="s">
        <v>206</v>
      </c>
      <c r="HU3" s="21">
        <v>2600031</v>
      </c>
      <c r="HV3" s="21">
        <v>2564921</v>
      </c>
      <c r="HW3" s="21">
        <v>2373462</v>
      </c>
      <c r="HX3" s="21">
        <v>20561</v>
      </c>
      <c r="HY3" s="21" t="s">
        <v>206</v>
      </c>
      <c r="HZ3" s="21">
        <v>186555</v>
      </c>
      <c r="IA3" s="21">
        <v>666423</v>
      </c>
      <c r="IB3" s="21">
        <v>9841397</v>
      </c>
      <c r="IC3" s="21">
        <v>8903789</v>
      </c>
      <c r="ID3" s="21">
        <v>1735214</v>
      </c>
      <c r="IE3" s="21">
        <v>2969</v>
      </c>
      <c r="IF3" s="21" t="s">
        <v>206</v>
      </c>
      <c r="IG3" s="21">
        <v>2381020</v>
      </c>
      <c r="IH3" s="21" t="s">
        <v>206</v>
      </c>
      <c r="II3" s="21" t="s">
        <v>206</v>
      </c>
      <c r="IJ3" s="21" t="s">
        <v>206</v>
      </c>
      <c r="IK3" s="21">
        <v>701011</v>
      </c>
      <c r="IL3" s="21">
        <v>232352</v>
      </c>
      <c r="IM3" s="21" t="s">
        <v>206</v>
      </c>
      <c r="IN3" s="21" t="s">
        <v>206</v>
      </c>
      <c r="IO3" s="21">
        <v>340446</v>
      </c>
      <c r="IP3" s="21" t="s">
        <v>206</v>
      </c>
      <c r="IQ3" s="21">
        <v>112502</v>
      </c>
      <c r="IR3" s="21">
        <v>54401</v>
      </c>
      <c r="IS3" s="21">
        <v>239846</v>
      </c>
      <c r="IT3" s="21">
        <v>31037</v>
      </c>
      <c r="IU3" s="21">
        <v>160020</v>
      </c>
      <c r="IV3" s="21">
        <v>1370942</v>
      </c>
      <c r="IW3" s="21">
        <v>8195</v>
      </c>
      <c r="IX3" s="21">
        <v>163085</v>
      </c>
      <c r="IY3" s="21">
        <v>225804</v>
      </c>
      <c r="IZ3" s="21">
        <v>63588</v>
      </c>
      <c r="JA3" s="21">
        <v>6281976</v>
      </c>
      <c r="JB3" s="21">
        <v>1474</v>
      </c>
      <c r="JC3" s="21" t="s">
        <v>206</v>
      </c>
      <c r="JD3" s="21" t="s">
        <v>206</v>
      </c>
      <c r="JE3" s="21">
        <v>1345098</v>
      </c>
      <c r="JF3" s="21">
        <v>784200</v>
      </c>
      <c r="JG3" s="21">
        <v>2707739</v>
      </c>
      <c r="JH3" s="21">
        <v>22287</v>
      </c>
      <c r="JI3" s="21">
        <v>3927767</v>
      </c>
      <c r="JJ3" s="21">
        <v>1493846</v>
      </c>
      <c r="JK3" s="21">
        <v>92750</v>
      </c>
      <c r="JL3" s="21">
        <v>50</v>
      </c>
      <c r="JM3" s="21">
        <v>207293</v>
      </c>
      <c r="JN3" s="21" t="s">
        <v>206</v>
      </c>
      <c r="JO3" s="21" t="s">
        <v>206</v>
      </c>
      <c r="JP3" s="21" t="s">
        <v>206</v>
      </c>
      <c r="JQ3" s="21" t="s">
        <v>206</v>
      </c>
      <c r="JR3" s="21">
        <v>1335012</v>
      </c>
      <c r="JS3" s="21">
        <v>475088</v>
      </c>
      <c r="JT3" s="21">
        <v>28016168</v>
      </c>
      <c r="JU3" s="21">
        <v>15240901</v>
      </c>
      <c r="JV3" s="21" t="s">
        <v>206</v>
      </c>
      <c r="JW3" s="21">
        <v>41112395</v>
      </c>
      <c r="JX3" s="21" t="s">
        <v>206</v>
      </c>
      <c r="JY3" s="21" t="s">
        <v>206</v>
      </c>
      <c r="JZ3" s="21">
        <v>5287276</v>
      </c>
      <c r="KA3" s="21">
        <v>3633</v>
      </c>
      <c r="KB3" s="21" t="s">
        <v>206</v>
      </c>
      <c r="KC3" s="21" t="s">
        <v>206</v>
      </c>
      <c r="KD3" s="21">
        <v>125240</v>
      </c>
      <c r="KE3" s="21">
        <v>17836</v>
      </c>
      <c r="KF3" s="21">
        <v>525784</v>
      </c>
      <c r="KG3" s="21">
        <v>1</v>
      </c>
      <c r="KH3" s="21">
        <v>2233841</v>
      </c>
      <c r="KI3" s="21">
        <v>2511</v>
      </c>
      <c r="KJ3" s="21">
        <v>790431</v>
      </c>
      <c r="KK3" s="21">
        <v>20076262</v>
      </c>
      <c r="KL3" s="21" t="s">
        <v>206</v>
      </c>
      <c r="KM3" s="21">
        <v>113430</v>
      </c>
      <c r="KN3" s="21">
        <v>813785</v>
      </c>
      <c r="KO3" s="21" t="s">
        <v>206</v>
      </c>
      <c r="KP3" s="21">
        <v>643715</v>
      </c>
      <c r="KQ3" s="21">
        <v>585518</v>
      </c>
      <c r="KR3" s="21" t="s">
        <v>206</v>
      </c>
      <c r="KS3" s="21">
        <v>19761956</v>
      </c>
      <c r="KT3" s="21">
        <v>5116903</v>
      </c>
      <c r="KU3" s="21">
        <v>162786561</v>
      </c>
      <c r="KV3" s="21" t="s">
        <v>206</v>
      </c>
      <c r="KW3" s="21" t="s">
        <v>206</v>
      </c>
      <c r="KX3" s="21">
        <v>470</v>
      </c>
      <c r="KY3" s="21">
        <v>82257</v>
      </c>
      <c r="KZ3" s="21">
        <v>2901438</v>
      </c>
      <c r="LA3" s="21">
        <v>1341436</v>
      </c>
      <c r="LB3" s="21">
        <v>230030</v>
      </c>
      <c r="LC3" s="21">
        <v>4338178</v>
      </c>
      <c r="LD3" s="21">
        <v>719625</v>
      </c>
      <c r="LE3" s="21">
        <v>20</v>
      </c>
      <c r="LF3" s="21">
        <v>112217</v>
      </c>
      <c r="LG3" s="21" t="s">
        <v>206</v>
      </c>
      <c r="LH3" s="21">
        <v>1295362</v>
      </c>
      <c r="LI3" s="21" t="s">
        <v>206</v>
      </c>
      <c r="LJ3" s="21">
        <v>91076</v>
      </c>
      <c r="LK3" s="21">
        <v>27442</v>
      </c>
      <c r="LL3" s="21">
        <v>3654001</v>
      </c>
      <c r="LM3" s="21">
        <v>25</v>
      </c>
      <c r="LN3" s="21">
        <v>4999316</v>
      </c>
      <c r="LO3" s="21">
        <v>2075649</v>
      </c>
      <c r="LP3" s="21">
        <v>203453</v>
      </c>
      <c r="LQ3" s="21">
        <v>261491</v>
      </c>
      <c r="LR3" s="21">
        <v>117319</v>
      </c>
      <c r="LS3" s="21" t="s">
        <v>206</v>
      </c>
      <c r="LT3" s="21">
        <v>3416</v>
      </c>
      <c r="LU3" s="21">
        <v>38247974</v>
      </c>
      <c r="LV3" s="21">
        <v>19092080</v>
      </c>
      <c r="LW3" s="21">
        <v>1314986</v>
      </c>
      <c r="LX3" s="21">
        <v>122390</v>
      </c>
      <c r="LY3" s="21">
        <v>12068</v>
      </c>
      <c r="LZ3" s="21" t="s">
        <v>206</v>
      </c>
      <c r="MA3" s="21">
        <v>1716381</v>
      </c>
      <c r="MB3" s="21" t="s">
        <v>206</v>
      </c>
      <c r="MC3" s="21" t="s">
        <v>206</v>
      </c>
      <c r="MD3" s="21">
        <v>656558</v>
      </c>
      <c r="ME3" s="21">
        <v>23133898</v>
      </c>
      <c r="MF3" s="21">
        <v>600138</v>
      </c>
      <c r="MG3" s="21" t="s">
        <v>206</v>
      </c>
      <c r="MH3" s="21">
        <v>366</v>
      </c>
      <c r="MI3" s="21">
        <v>186116</v>
      </c>
      <c r="MJ3" s="21">
        <v>142270</v>
      </c>
      <c r="MK3" s="21">
        <v>55835</v>
      </c>
      <c r="ML3" s="21">
        <v>685082</v>
      </c>
      <c r="MM3" s="21">
        <v>6245</v>
      </c>
      <c r="MN3" s="21">
        <v>1791</v>
      </c>
      <c r="MO3" s="21">
        <v>103608</v>
      </c>
      <c r="MP3" s="21">
        <v>15428</v>
      </c>
      <c r="MQ3" s="21">
        <v>3753</v>
      </c>
      <c r="MR3" s="21">
        <v>58492</v>
      </c>
      <c r="MS3" s="21">
        <v>332697</v>
      </c>
      <c r="MT3" s="21">
        <v>57419</v>
      </c>
      <c r="MU3" s="21">
        <v>8936</v>
      </c>
      <c r="MV3" s="21">
        <v>48634</v>
      </c>
      <c r="MW3" s="21" t="s">
        <v>206</v>
      </c>
      <c r="MX3" s="21">
        <v>293032</v>
      </c>
      <c r="MY3" s="21">
        <v>348122</v>
      </c>
      <c r="MZ3" s="21">
        <v>654252</v>
      </c>
      <c r="NA3" s="21">
        <v>191018</v>
      </c>
      <c r="NB3" s="21">
        <v>27574</v>
      </c>
      <c r="NC3" s="21">
        <v>789424</v>
      </c>
      <c r="ND3" s="21">
        <v>10647296</v>
      </c>
      <c r="NE3" s="21">
        <v>49380</v>
      </c>
      <c r="NF3" s="21">
        <v>738170</v>
      </c>
      <c r="NG3" s="21">
        <v>3787458</v>
      </c>
      <c r="NH3" s="21" t="s">
        <v>206</v>
      </c>
      <c r="NI3" s="21">
        <v>16589</v>
      </c>
      <c r="NJ3" s="21" t="s">
        <v>206</v>
      </c>
      <c r="NK3" s="21">
        <v>242873</v>
      </c>
      <c r="NL3" s="21">
        <v>1706664</v>
      </c>
      <c r="NM3" s="21">
        <v>309862</v>
      </c>
      <c r="NN3" s="21">
        <v>38105135</v>
      </c>
      <c r="NO3" s="21">
        <v>97993176</v>
      </c>
      <c r="NP3" s="21">
        <v>2446</v>
      </c>
      <c r="NQ3" s="21">
        <v>94169880</v>
      </c>
      <c r="NR3" s="21" t="s">
        <v>206</v>
      </c>
      <c r="NS3" s="21" t="s">
        <v>206</v>
      </c>
      <c r="NT3" s="21">
        <v>11972203</v>
      </c>
      <c r="NU3" s="21">
        <v>12648</v>
      </c>
      <c r="NV3" s="21">
        <v>36579</v>
      </c>
      <c r="NW3" s="21" t="s">
        <v>206</v>
      </c>
      <c r="NX3" s="21">
        <v>836691</v>
      </c>
      <c r="NY3" s="21">
        <v>1691685</v>
      </c>
      <c r="NZ3" s="21">
        <v>4566</v>
      </c>
      <c r="OA3" s="21">
        <v>50</v>
      </c>
      <c r="OB3" s="21">
        <v>420739</v>
      </c>
      <c r="OC3" s="21">
        <v>2653</v>
      </c>
      <c r="OD3" s="21" t="s">
        <v>206</v>
      </c>
      <c r="OE3" s="21">
        <v>14302606</v>
      </c>
      <c r="OF3" s="21">
        <v>677934</v>
      </c>
      <c r="OG3" s="21">
        <v>4352278</v>
      </c>
      <c r="OH3" s="21">
        <v>366487</v>
      </c>
      <c r="OI3" s="21" t="s">
        <v>206</v>
      </c>
      <c r="OJ3" s="21">
        <v>1135471</v>
      </c>
      <c r="OK3" s="21">
        <v>16467158</v>
      </c>
      <c r="OL3" s="21">
        <v>901655</v>
      </c>
      <c r="OM3" s="21" t="s">
        <v>206</v>
      </c>
      <c r="ON3" s="21">
        <v>57660</v>
      </c>
      <c r="OO3" s="21">
        <v>309485</v>
      </c>
      <c r="OP3" s="21" t="s">
        <v>206</v>
      </c>
      <c r="OQ3" s="21" t="s">
        <v>206</v>
      </c>
      <c r="OR3" s="21">
        <v>22544</v>
      </c>
      <c r="OS3" s="21">
        <v>15</v>
      </c>
      <c r="OT3" s="21" t="s">
        <v>206</v>
      </c>
      <c r="OU3" s="21">
        <v>820583</v>
      </c>
      <c r="OV3" s="21">
        <v>387544</v>
      </c>
      <c r="OW3" s="21">
        <v>11657956</v>
      </c>
      <c r="OX3" s="21">
        <v>866223</v>
      </c>
      <c r="OY3" s="21">
        <v>2849372</v>
      </c>
      <c r="OZ3" s="21">
        <v>1455819</v>
      </c>
      <c r="PA3" s="21" t="s">
        <v>206</v>
      </c>
      <c r="PB3" s="21">
        <v>434575</v>
      </c>
      <c r="PC3" s="21" t="s">
        <v>206</v>
      </c>
      <c r="PD3" s="21" t="s">
        <v>206</v>
      </c>
      <c r="PE3" s="21">
        <v>8300293</v>
      </c>
      <c r="PF3" s="21">
        <v>1900741</v>
      </c>
      <c r="PG3" s="21" t="s">
        <v>206</v>
      </c>
      <c r="PH3" s="21">
        <v>30713534</v>
      </c>
      <c r="PI3" s="21">
        <v>1637</v>
      </c>
      <c r="PJ3" s="21">
        <v>4851706</v>
      </c>
      <c r="PK3" s="21">
        <v>57497</v>
      </c>
      <c r="PL3" s="21">
        <v>149987</v>
      </c>
      <c r="PM3" s="21" t="s">
        <v>206</v>
      </c>
      <c r="PN3" s="21">
        <v>194</v>
      </c>
      <c r="PO3" s="21">
        <v>544215</v>
      </c>
      <c r="PP3" s="21">
        <v>2247920</v>
      </c>
      <c r="PQ3" s="21">
        <v>18</v>
      </c>
      <c r="PR3" s="21">
        <v>7408</v>
      </c>
      <c r="PS3" s="21">
        <v>100</v>
      </c>
      <c r="PT3" s="21" t="s">
        <v>206</v>
      </c>
      <c r="PU3" s="21">
        <v>31250897</v>
      </c>
      <c r="PV3" s="21" t="s">
        <v>206</v>
      </c>
      <c r="PW3" s="21" t="s">
        <v>206</v>
      </c>
      <c r="PX3" s="21">
        <v>350900</v>
      </c>
      <c r="PY3" s="21">
        <v>3592175</v>
      </c>
      <c r="PZ3" s="21">
        <v>110436</v>
      </c>
      <c r="QA3" s="21" t="s">
        <v>206</v>
      </c>
      <c r="QB3" s="21">
        <v>297617</v>
      </c>
      <c r="QC3" s="21" t="s">
        <v>206</v>
      </c>
      <c r="QD3" s="21">
        <v>122223</v>
      </c>
      <c r="QE3" s="21">
        <v>920669</v>
      </c>
      <c r="QF3" s="21">
        <v>1377554</v>
      </c>
      <c r="QG3" s="21">
        <v>66039</v>
      </c>
      <c r="QH3" s="21" t="s">
        <v>206</v>
      </c>
      <c r="QI3" s="21" t="s">
        <v>206</v>
      </c>
      <c r="QJ3" s="21" t="s">
        <v>206</v>
      </c>
      <c r="QK3" s="21" t="s">
        <v>206</v>
      </c>
      <c r="QL3" s="21">
        <v>357394</v>
      </c>
      <c r="QM3" s="21">
        <v>283776</v>
      </c>
      <c r="QN3" s="21">
        <v>2046353</v>
      </c>
      <c r="QO3" s="21" t="s">
        <v>206</v>
      </c>
      <c r="QP3" s="21">
        <v>998</v>
      </c>
      <c r="QQ3" s="21" t="s">
        <v>206</v>
      </c>
      <c r="QR3" s="21" t="s">
        <v>206</v>
      </c>
      <c r="QS3" s="21" t="s">
        <v>206</v>
      </c>
      <c r="QT3" s="21" t="s">
        <v>206</v>
      </c>
      <c r="QU3" s="21">
        <v>432</v>
      </c>
      <c r="QV3" s="21">
        <v>26342</v>
      </c>
      <c r="QW3" s="21">
        <v>29936</v>
      </c>
      <c r="QX3" s="21">
        <v>2593203</v>
      </c>
      <c r="QY3" s="21">
        <v>35786497</v>
      </c>
      <c r="QZ3" s="21" t="s">
        <v>206</v>
      </c>
      <c r="RA3" s="21">
        <v>614280</v>
      </c>
      <c r="RB3" s="21" t="s">
        <v>206</v>
      </c>
      <c r="RC3" s="21" t="s">
        <v>206</v>
      </c>
      <c r="RD3" s="21" t="s">
        <v>206</v>
      </c>
      <c r="RE3" s="21" t="s">
        <v>206</v>
      </c>
      <c r="RF3" s="21">
        <v>4755</v>
      </c>
      <c r="RG3" s="21">
        <v>400537</v>
      </c>
      <c r="RH3" s="21">
        <v>71712</v>
      </c>
      <c r="RI3" s="21">
        <v>145179492</v>
      </c>
      <c r="RJ3" s="21" t="s">
        <v>206</v>
      </c>
      <c r="RK3" s="21" t="s">
        <v>206</v>
      </c>
      <c r="RL3" s="21" t="s">
        <v>206</v>
      </c>
      <c r="RM3" s="21" t="s">
        <v>206</v>
      </c>
      <c r="RN3" s="21">
        <v>203458</v>
      </c>
      <c r="RO3" s="21" t="s">
        <v>206</v>
      </c>
      <c r="RP3" s="21" t="s">
        <v>206</v>
      </c>
      <c r="RQ3" s="21" t="s">
        <v>206</v>
      </c>
      <c r="RR3" s="21">
        <v>300</v>
      </c>
      <c r="RS3" s="21">
        <v>14619</v>
      </c>
      <c r="RT3" s="21">
        <v>34</v>
      </c>
      <c r="RU3" s="21" t="s">
        <v>206</v>
      </c>
      <c r="RV3" s="21">
        <v>157</v>
      </c>
      <c r="RW3" s="21" t="s">
        <v>206</v>
      </c>
      <c r="RX3" s="21" t="s">
        <v>206</v>
      </c>
      <c r="RY3" s="21" t="s">
        <v>206</v>
      </c>
      <c r="RZ3" s="21">
        <v>2140909</v>
      </c>
      <c r="SA3" s="21" t="s">
        <v>206</v>
      </c>
      <c r="SB3" s="21" t="s">
        <v>206</v>
      </c>
      <c r="SC3" s="21" t="s">
        <v>206</v>
      </c>
      <c r="SD3" s="21">
        <v>83545</v>
      </c>
      <c r="SE3" s="21" t="s">
        <v>206</v>
      </c>
      <c r="SF3" s="21">
        <v>4701038</v>
      </c>
      <c r="SG3" s="21" t="s">
        <v>206</v>
      </c>
      <c r="SH3" s="21" t="s">
        <v>206</v>
      </c>
      <c r="SI3" s="21">
        <v>2994804</v>
      </c>
      <c r="SJ3" s="21">
        <v>2</v>
      </c>
      <c r="SK3" s="21">
        <v>120431</v>
      </c>
      <c r="SL3" s="21" t="s">
        <v>206</v>
      </c>
      <c r="SM3" s="21">
        <v>87087</v>
      </c>
      <c r="SN3" s="21">
        <v>144737</v>
      </c>
      <c r="SO3" s="21" t="s">
        <v>206</v>
      </c>
      <c r="SP3" s="21" t="s">
        <v>206</v>
      </c>
      <c r="SQ3" s="21">
        <v>1262244</v>
      </c>
      <c r="SR3" s="21" t="s">
        <v>206</v>
      </c>
      <c r="SS3" s="21" t="s">
        <v>206</v>
      </c>
      <c r="ST3" s="21" t="s">
        <v>206</v>
      </c>
      <c r="SU3" s="21" t="s">
        <v>206</v>
      </c>
      <c r="SV3" s="21">
        <v>146420</v>
      </c>
      <c r="SW3" s="21">
        <v>90743</v>
      </c>
      <c r="SX3" s="21">
        <v>288759</v>
      </c>
      <c r="SY3" s="21">
        <v>1007442</v>
      </c>
      <c r="SZ3" s="21">
        <v>12791307</v>
      </c>
      <c r="TA3" s="21">
        <v>283801</v>
      </c>
      <c r="TB3" s="21">
        <v>2406690</v>
      </c>
      <c r="TC3" s="21">
        <v>6741480</v>
      </c>
      <c r="TD3" s="21">
        <v>29168</v>
      </c>
      <c r="TE3" s="21">
        <v>35772</v>
      </c>
      <c r="TF3" s="21">
        <v>23426</v>
      </c>
      <c r="TG3" s="21" t="s">
        <v>206</v>
      </c>
      <c r="TH3" s="21">
        <v>5056</v>
      </c>
      <c r="TI3" s="21">
        <v>238602</v>
      </c>
      <c r="TJ3" s="21">
        <v>8203962</v>
      </c>
      <c r="TK3" s="21">
        <v>7081346</v>
      </c>
      <c r="TL3" s="21">
        <v>1821</v>
      </c>
      <c r="TM3" s="21">
        <v>449883</v>
      </c>
      <c r="TN3" s="21">
        <v>1139</v>
      </c>
      <c r="TO3" s="21">
        <v>650438</v>
      </c>
      <c r="TP3" s="21" t="s">
        <v>206</v>
      </c>
      <c r="TQ3" s="21">
        <v>14582</v>
      </c>
      <c r="TR3" s="21" t="s">
        <v>206</v>
      </c>
      <c r="TS3" s="21">
        <v>766379</v>
      </c>
      <c r="TT3" s="21">
        <v>33172</v>
      </c>
      <c r="TU3" s="21" t="s">
        <v>206</v>
      </c>
      <c r="TV3" s="21" t="s">
        <v>206</v>
      </c>
      <c r="TW3" s="21">
        <v>169451</v>
      </c>
      <c r="TX3" s="21">
        <v>596</v>
      </c>
      <c r="TY3" s="21">
        <v>68038</v>
      </c>
      <c r="TZ3" s="21">
        <v>1297</v>
      </c>
      <c r="UA3" s="21">
        <v>300188</v>
      </c>
      <c r="UB3" s="21">
        <v>15428</v>
      </c>
      <c r="UC3" s="21">
        <v>162520</v>
      </c>
      <c r="UD3" s="21">
        <v>1060586</v>
      </c>
      <c r="UE3" s="21">
        <v>319871</v>
      </c>
      <c r="UF3" s="21" t="s">
        <v>206</v>
      </c>
      <c r="UG3" s="21" t="s">
        <v>206</v>
      </c>
      <c r="UH3" s="21">
        <v>1753</v>
      </c>
      <c r="UI3" s="21">
        <v>1265170</v>
      </c>
      <c r="UJ3" s="21">
        <v>177613</v>
      </c>
      <c r="UK3" s="21">
        <v>264158</v>
      </c>
      <c r="UL3" s="21">
        <v>29703</v>
      </c>
      <c r="UM3" s="21">
        <v>230869</v>
      </c>
      <c r="UN3" s="21">
        <v>493891</v>
      </c>
      <c r="UO3" s="21">
        <v>482515</v>
      </c>
      <c r="UP3" s="21">
        <v>562693</v>
      </c>
      <c r="UQ3" s="21">
        <v>352046</v>
      </c>
      <c r="UR3" s="21">
        <v>6884636</v>
      </c>
      <c r="US3" s="21">
        <v>2538457</v>
      </c>
      <c r="UT3" s="21">
        <v>319700</v>
      </c>
      <c r="UU3" s="21">
        <v>838348</v>
      </c>
      <c r="UV3" s="21">
        <v>2090</v>
      </c>
      <c r="UW3" s="21">
        <v>258757</v>
      </c>
      <c r="UX3" s="21" t="s">
        <v>206</v>
      </c>
      <c r="UY3" s="21">
        <v>38000</v>
      </c>
      <c r="UZ3" s="21">
        <v>1139816</v>
      </c>
      <c r="VA3" s="21">
        <v>3273380</v>
      </c>
      <c r="VB3" s="21">
        <v>306954801</v>
      </c>
      <c r="VC3" s="21">
        <v>236294049</v>
      </c>
      <c r="VD3" s="21" t="s">
        <v>206</v>
      </c>
      <c r="VE3" s="21">
        <v>12615824</v>
      </c>
      <c r="VF3" s="21" t="s">
        <v>206</v>
      </c>
      <c r="VG3" s="21" t="s">
        <v>206</v>
      </c>
      <c r="VH3" s="21">
        <v>15892014</v>
      </c>
      <c r="VI3" s="21">
        <v>658743</v>
      </c>
      <c r="VJ3" s="21">
        <v>15971</v>
      </c>
      <c r="VK3" s="21" t="s">
        <v>206</v>
      </c>
      <c r="VL3" s="21">
        <v>8311608</v>
      </c>
      <c r="VM3" s="21">
        <v>1320198</v>
      </c>
      <c r="VN3" s="21">
        <v>1103562</v>
      </c>
      <c r="VO3" s="21">
        <v>1029</v>
      </c>
      <c r="VP3" s="21">
        <v>667808</v>
      </c>
      <c r="VQ3" s="21">
        <v>86</v>
      </c>
      <c r="VR3" s="21" t="s">
        <v>206</v>
      </c>
      <c r="VS3" s="21" t="s">
        <v>206</v>
      </c>
      <c r="VT3" s="21">
        <v>178588</v>
      </c>
      <c r="VU3" s="21" t="s">
        <v>206</v>
      </c>
      <c r="VV3" s="21" t="s">
        <v>206</v>
      </c>
      <c r="VW3" s="21" t="s">
        <v>206</v>
      </c>
      <c r="VX3" s="21" t="s">
        <v>206</v>
      </c>
      <c r="VY3" s="21" t="s">
        <v>206</v>
      </c>
      <c r="VZ3" s="21" t="s">
        <v>206</v>
      </c>
      <c r="WA3" s="21" t="s">
        <v>206</v>
      </c>
      <c r="WB3" s="21" t="s">
        <v>206</v>
      </c>
      <c r="WC3" s="21" t="s">
        <v>206</v>
      </c>
      <c r="WD3" s="21" t="s">
        <v>206</v>
      </c>
      <c r="WE3" s="21" t="s">
        <v>206</v>
      </c>
      <c r="WF3" s="21" t="s">
        <v>206</v>
      </c>
      <c r="WG3" s="21" t="s">
        <v>206</v>
      </c>
      <c r="WH3" s="21">
        <v>263285</v>
      </c>
      <c r="WI3" s="21">
        <v>151149</v>
      </c>
      <c r="WJ3" s="21" t="s">
        <v>206</v>
      </c>
      <c r="WK3" s="21" t="s">
        <v>206</v>
      </c>
      <c r="WL3" s="21" t="s">
        <v>206</v>
      </c>
      <c r="WM3" s="21" t="s">
        <v>206</v>
      </c>
      <c r="WN3" s="21" t="s">
        <v>206</v>
      </c>
      <c r="WO3" s="21" t="s">
        <v>206</v>
      </c>
      <c r="WP3" s="21">
        <v>10800</v>
      </c>
      <c r="WQ3" s="21" t="s">
        <v>206</v>
      </c>
      <c r="WR3" s="21">
        <v>630</v>
      </c>
      <c r="WS3" s="21">
        <v>52000</v>
      </c>
      <c r="WT3" s="21">
        <v>499291</v>
      </c>
      <c r="WU3" s="21">
        <v>225273</v>
      </c>
      <c r="WV3" s="21" t="s">
        <v>206</v>
      </c>
      <c r="WW3" s="21">
        <v>1278701</v>
      </c>
      <c r="WX3" s="21" t="s">
        <v>206</v>
      </c>
      <c r="WY3" s="21">
        <v>31796</v>
      </c>
      <c r="WZ3" s="21">
        <v>789356</v>
      </c>
      <c r="XA3" s="21" t="s">
        <v>206</v>
      </c>
      <c r="XB3" s="21">
        <v>2293</v>
      </c>
      <c r="XC3" s="21">
        <v>12819427</v>
      </c>
      <c r="XD3" s="21">
        <v>11360328</v>
      </c>
      <c r="XE3" s="21">
        <v>3905481</v>
      </c>
      <c r="XF3" s="21" t="s">
        <v>206</v>
      </c>
      <c r="XG3" s="21">
        <v>2426708</v>
      </c>
      <c r="XH3" s="21" t="s">
        <v>206</v>
      </c>
      <c r="XI3" s="21" t="s">
        <v>206</v>
      </c>
      <c r="XJ3" s="21" t="s">
        <v>206</v>
      </c>
      <c r="XK3" s="21" t="s">
        <v>206</v>
      </c>
      <c r="XL3" s="21" t="s">
        <v>206</v>
      </c>
      <c r="XM3" s="21">
        <v>33030</v>
      </c>
      <c r="XN3" s="21">
        <v>68423</v>
      </c>
      <c r="XO3" s="21" t="s">
        <v>206</v>
      </c>
      <c r="XP3" s="21" t="s">
        <v>206</v>
      </c>
      <c r="XQ3" s="21">
        <v>699557</v>
      </c>
      <c r="XR3" s="21">
        <v>39442</v>
      </c>
      <c r="XS3" s="21">
        <v>1470139</v>
      </c>
      <c r="XT3" s="21">
        <v>321961</v>
      </c>
      <c r="XU3" s="21">
        <v>124874</v>
      </c>
      <c r="XV3" s="21" t="s">
        <v>206</v>
      </c>
      <c r="XW3" s="21">
        <v>277204</v>
      </c>
      <c r="XX3" s="21">
        <v>767864</v>
      </c>
      <c r="XY3" s="21">
        <v>72658</v>
      </c>
      <c r="XZ3" s="21">
        <v>540317</v>
      </c>
      <c r="YA3" s="21">
        <v>550144</v>
      </c>
      <c r="YB3" s="21">
        <v>449841</v>
      </c>
      <c r="YC3" s="21">
        <v>4073242</v>
      </c>
      <c r="YD3" s="21">
        <v>26833</v>
      </c>
      <c r="YE3" s="21" t="s">
        <v>206</v>
      </c>
      <c r="YF3" s="21">
        <v>960</v>
      </c>
      <c r="YG3" s="21">
        <v>64749</v>
      </c>
      <c r="YH3" s="21">
        <v>2287</v>
      </c>
      <c r="YI3" s="21">
        <v>100207</v>
      </c>
      <c r="YJ3" s="21">
        <v>165803</v>
      </c>
      <c r="YK3" s="21">
        <v>33403944</v>
      </c>
      <c r="YL3" s="21">
        <v>2318383</v>
      </c>
      <c r="YM3" s="21">
        <v>93696</v>
      </c>
      <c r="YN3" s="21">
        <v>347</v>
      </c>
      <c r="YO3" s="21">
        <v>625489</v>
      </c>
      <c r="YP3" s="21" t="s">
        <v>206</v>
      </c>
      <c r="YQ3" s="21" t="s">
        <v>206</v>
      </c>
      <c r="YR3" s="21" t="s">
        <v>206</v>
      </c>
      <c r="YS3" s="21" t="s">
        <v>206</v>
      </c>
      <c r="YT3" s="21">
        <v>223439</v>
      </c>
      <c r="YU3" s="21">
        <v>236459</v>
      </c>
      <c r="YV3" s="21">
        <v>69380582</v>
      </c>
      <c r="YW3" s="21">
        <v>69800234</v>
      </c>
      <c r="YX3" s="21" t="s">
        <v>206</v>
      </c>
      <c r="YY3" s="21">
        <v>10100</v>
      </c>
      <c r="YZ3" s="21" t="s">
        <v>206</v>
      </c>
      <c r="ZA3" s="21" t="s">
        <v>206</v>
      </c>
      <c r="ZB3" s="21">
        <v>3317806</v>
      </c>
      <c r="ZC3" s="21">
        <v>707985</v>
      </c>
      <c r="ZD3" s="21">
        <v>14900</v>
      </c>
      <c r="ZE3" s="21" t="s">
        <v>206</v>
      </c>
      <c r="ZF3" s="21">
        <v>25455</v>
      </c>
      <c r="ZG3" s="21">
        <v>3688</v>
      </c>
      <c r="ZH3" s="21">
        <v>134599</v>
      </c>
      <c r="ZI3" s="21" t="s">
        <v>206</v>
      </c>
      <c r="ZJ3" s="21">
        <v>2368410</v>
      </c>
      <c r="ZK3" s="21">
        <v>18</v>
      </c>
      <c r="ZL3" s="21" t="s">
        <v>206</v>
      </c>
      <c r="ZM3" s="21" t="s">
        <v>206</v>
      </c>
      <c r="ZN3" s="21">
        <v>92955</v>
      </c>
      <c r="ZO3" s="21">
        <v>23255</v>
      </c>
      <c r="ZP3" s="21">
        <v>2389</v>
      </c>
      <c r="ZQ3" s="21" t="s">
        <v>206</v>
      </c>
      <c r="ZR3" s="21" t="s">
        <v>206</v>
      </c>
      <c r="ZS3" s="21" t="s">
        <v>206</v>
      </c>
      <c r="ZT3" s="21">
        <v>54655</v>
      </c>
      <c r="ZU3" s="21" t="s">
        <v>206</v>
      </c>
      <c r="ZV3" s="21" t="s">
        <v>206</v>
      </c>
      <c r="ZW3" s="21">
        <v>8628</v>
      </c>
      <c r="ZX3" s="21">
        <v>3099761</v>
      </c>
      <c r="ZY3" s="21" t="s">
        <v>206</v>
      </c>
      <c r="ZZ3" s="21">
        <v>216243</v>
      </c>
      <c r="AAA3" s="21" t="s">
        <v>206</v>
      </c>
      <c r="AAB3" s="21">
        <v>279648</v>
      </c>
      <c r="AAC3" s="21">
        <v>646188</v>
      </c>
      <c r="AAD3" s="21">
        <v>130140</v>
      </c>
      <c r="AAE3" s="21">
        <v>6605424</v>
      </c>
      <c r="AAF3" s="21">
        <v>3977804</v>
      </c>
      <c r="AAG3" s="21">
        <v>8353700</v>
      </c>
      <c r="AAH3" s="21">
        <v>9854</v>
      </c>
      <c r="AAI3" s="21" t="s">
        <v>206</v>
      </c>
      <c r="AAJ3" s="21">
        <v>621192</v>
      </c>
      <c r="AAK3" s="21">
        <v>149277</v>
      </c>
      <c r="AAL3" s="21">
        <v>216236</v>
      </c>
      <c r="AAM3" s="21">
        <v>403156</v>
      </c>
      <c r="AAN3" s="21">
        <v>11649956</v>
      </c>
      <c r="AAO3" s="21">
        <v>6734076</v>
      </c>
      <c r="AAP3" s="21">
        <v>230</v>
      </c>
      <c r="AAQ3" s="21">
        <v>6137908</v>
      </c>
      <c r="AAR3" s="21">
        <v>12436928</v>
      </c>
      <c r="AAS3" s="21">
        <v>1752176</v>
      </c>
      <c r="AAT3" s="21">
        <v>57222</v>
      </c>
      <c r="AAU3" s="21" t="s">
        <v>206</v>
      </c>
      <c r="AAV3" s="21">
        <v>65</v>
      </c>
      <c r="AAW3" s="21">
        <v>6331818</v>
      </c>
      <c r="AAX3" s="21">
        <v>7781042</v>
      </c>
      <c r="AAY3" s="21">
        <v>707225</v>
      </c>
      <c r="AAZ3" s="21">
        <v>266173</v>
      </c>
      <c r="ABA3" s="21">
        <v>564661</v>
      </c>
      <c r="ABB3" s="21">
        <v>60227</v>
      </c>
      <c r="ABC3" s="21">
        <v>753055</v>
      </c>
      <c r="ABD3" s="21">
        <v>64196</v>
      </c>
      <c r="ABE3" s="21">
        <v>713</v>
      </c>
      <c r="ABF3" s="21" t="s">
        <v>206</v>
      </c>
      <c r="ABG3" s="21">
        <v>1872758</v>
      </c>
      <c r="ABH3" s="21">
        <v>2535963</v>
      </c>
      <c r="ABI3" s="21" t="s">
        <v>206</v>
      </c>
      <c r="ABJ3" s="21" t="s">
        <v>206</v>
      </c>
      <c r="ABK3" s="21">
        <v>1415352</v>
      </c>
      <c r="ABL3" s="21">
        <v>23161</v>
      </c>
      <c r="ABM3" s="21">
        <v>526917</v>
      </c>
      <c r="ABN3" s="21">
        <v>1007247</v>
      </c>
      <c r="ABO3" s="21">
        <v>99462</v>
      </c>
      <c r="ABP3" s="21">
        <v>22846</v>
      </c>
      <c r="ABQ3" s="21">
        <v>46898</v>
      </c>
      <c r="ABR3" s="21">
        <v>282757</v>
      </c>
      <c r="ABS3" s="21">
        <v>591614</v>
      </c>
      <c r="ABT3" s="21">
        <v>1084194</v>
      </c>
      <c r="ABU3" s="21">
        <v>729959</v>
      </c>
      <c r="ABV3" s="21">
        <v>463239</v>
      </c>
      <c r="ABW3" s="21">
        <v>3026996</v>
      </c>
      <c r="ABX3" s="21">
        <v>37032</v>
      </c>
      <c r="ABY3" s="21">
        <v>5753</v>
      </c>
      <c r="ABZ3" s="21" t="s">
        <v>206</v>
      </c>
      <c r="ACA3" s="21">
        <v>1275983</v>
      </c>
      <c r="ACB3" s="21">
        <v>6812521</v>
      </c>
      <c r="ACC3" s="21">
        <v>193953</v>
      </c>
      <c r="ACD3" s="21">
        <v>247582</v>
      </c>
      <c r="ACE3" s="21">
        <v>8473166</v>
      </c>
      <c r="ACF3" s="21">
        <v>4340039</v>
      </c>
      <c r="ACG3" s="21">
        <v>342612</v>
      </c>
      <c r="ACH3" s="21" t="s">
        <v>206</v>
      </c>
      <c r="ACI3" s="21">
        <v>642552</v>
      </c>
      <c r="ACJ3" s="21">
        <v>12</v>
      </c>
      <c r="ACK3" s="21">
        <v>56</v>
      </c>
      <c r="ACL3" s="21">
        <v>14076</v>
      </c>
      <c r="ACM3" s="21" t="s">
        <v>206</v>
      </c>
      <c r="ACN3" s="21">
        <v>6056038</v>
      </c>
      <c r="ACO3" s="21">
        <v>8138957</v>
      </c>
      <c r="ACP3" s="21">
        <v>97491323</v>
      </c>
      <c r="ACQ3" s="21">
        <v>19820746</v>
      </c>
      <c r="ACR3" s="21">
        <v>473579</v>
      </c>
      <c r="ACS3" s="21">
        <v>1266633</v>
      </c>
      <c r="ACT3" s="21" t="s">
        <v>206</v>
      </c>
      <c r="ACU3" s="21" t="s">
        <v>206</v>
      </c>
      <c r="ACV3" s="21">
        <v>6564904</v>
      </c>
      <c r="ACW3" s="21">
        <v>7494</v>
      </c>
      <c r="ACX3" s="21" t="s">
        <v>206</v>
      </c>
      <c r="ACY3" s="21" t="s">
        <v>206</v>
      </c>
      <c r="ACZ3" s="21">
        <v>10781830</v>
      </c>
      <c r="ADA3" s="21">
        <v>507003</v>
      </c>
      <c r="ADB3" s="21">
        <v>181089</v>
      </c>
      <c r="ADC3" s="21">
        <v>50</v>
      </c>
      <c r="ADD3" s="21">
        <v>6858652</v>
      </c>
      <c r="ADE3" s="21">
        <v>1183</v>
      </c>
      <c r="ADF3" s="21">
        <v>2335334</v>
      </c>
      <c r="ADG3" s="21">
        <v>80377654</v>
      </c>
      <c r="ADH3" s="21">
        <v>142102</v>
      </c>
      <c r="ADI3" s="21">
        <v>9176806</v>
      </c>
      <c r="ADJ3" s="21">
        <v>16324017</v>
      </c>
      <c r="ADK3" s="21">
        <v>38492</v>
      </c>
      <c r="ADL3" s="21">
        <v>2497699</v>
      </c>
      <c r="ADM3" s="21">
        <v>35983539</v>
      </c>
      <c r="ADN3" s="21">
        <v>5970631</v>
      </c>
      <c r="ADO3" s="21">
        <v>133490497</v>
      </c>
      <c r="ADP3" s="21">
        <v>37053533</v>
      </c>
      <c r="ADQ3" s="21">
        <v>145321591</v>
      </c>
      <c r="ADR3" s="21">
        <v>6612328</v>
      </c>
      <c r="ADS3" s="21">
        <v>51846</v>
      </c>
      <c r="ADT3" s="21">
        <v>116308214</v>
      </c>
      <c r="ADU3" s="21">
        <v>1292643</v>
      </c>
      <c r="ADV3" s="21">
        <v>53726813</v>
      </c>
      <c r="ADW3" s="21">
        <v>34207905</v>
      </c>
      <c r="ADX3" s="21">
        <v>21453697</v>
      </c>
      <c r="ADY3" s="21">
        <v>27582815</v>
      </c>
      <c r="ADZ3" s="21">
        <v>41536124</v>
      </c>
      <c r="AEA3" s="21">
        <v>28064682</v>
      </c>
      <c r="AEB3" s="21">
        <v>49987587</v>
      </c>
      <c r="AEC3" s="21">
        <v>8983440</v>
      </c>
      <c r="AED3" s="21">
        <v>8184855</v>
      </c>
      <c r="AEE3" s="21">
        <v>22510061</v>
      </c>
      <c r="AEF3" s="21">
        <v>84903432</v>
      </c>
      <c r="AEG3" s="21">
        <v>106080189</v>
      </c>
      <c r="AEH3" s="21">
        <v>322812957</v>
      </c>
      <c r="AEI3" s="21">
        <v>18044538</v>
      </c>
      <c r="AEJ3" s="21">
        <v>83997269</v>
      </c>
      <c r="AEK3" s="21">
        <v>144884365</v>
      </c>
      <c r="AEL3" s="21">
        <v>9306176</v>
      </c>
      <c r="AEM3" s="21">
        <v>20329074</v>
      </c>
      <c r="AEN3" s="21">
        <v>42922951</v>
      </c>
      <c r="AEO3" s="21">
        <v>91966040</v>
      </c>
      <c r="AEP3" s="21">
        <v>251709341</v>
      </c>
      <c r="AEQ3" s="21">
        <v>228101220</v>
      </c>
      <c r="AER3" s="21">
        <v>958909331</v>
      </c>
      <c r="AES3" s="21">
        <v>134936970</v>
      </c>
      <c r="AET3" s="21">
        <v>6932186</v>
      </c>
      <c r="AEU3" s="21">
        <v>32802463</v>
      </c>
      <c r="AEV3" s="21">
        <v>32760</v>
      </c>
      <c r="AEW3" s="21">
        <v>41787203</v>
      </c>
      <c r="AEX3" s="21">
        <v>2799061</v>
      </c>
      <c r="AEY3" s="21">
        <v>20692</v>
      </c>
      <c r="AEZ3" s="21">
        <v>5669633</v>
      </c>
      <c r="AFA3" s="21">
        <v>247990528</v>
      </c>
      <c r="AFB3" s="21">
        <v>24358284</v>
      </c>
      <c r="AFC3" s="21">
        <v>134022</v>
      </c>
      <c r="AFD3" s="21">
        <v>66920</v>
      </c>
      <c r="AFE3" s="21">
        <v>16864760</v>
      </c>
      <c r="AFF3" s="21">
        <v>18318</v>
      </c>
      <c r="AFG3" s="21">
        <v>16948417</v>
      </c>
      <c r="AFH3" s="21">
        <v>19881974</v>
      </c>
      <c r="AFI3" s="21">
        <v>15059866</v>
      </c>
      <c r="AFJ3" s="21">
        <v>14259586</v>
      </c>
      <c r="AFK3" s="21">
        <v>13342188</v>
      </c>
      <c r="AFL3" s="21">
        <v>78788172</v>
      </c>
      <c r="AFM3" s="21">
        <v>32644249</v>
      </c>
      <c r="AFN3" s="21">
        <v>17551237</v>
      </c>
      <c r="AFO3" s="21">
        <v>19716015</v>
      </c>
      <c r="AFP3" s="21">
        <v>14389294</v>
      </c>
      <c r="AFQ3" s="21">
        <v>1362230</v>
      </c>
      <c r="AFR3" s="21">
        <v>398493</v>
      </c>
      <c r="AFS3" s="21">
        <v>200249</v>
      </c>
      <c r="AFT3" s="21">
        <v>190528</v>
      </c>
      <c r="AFU3" s="21">
        <v>19011110</v>
      </c>
      <c r="AFV3" s="21">
        <v>20149882</v>
      </c>
      <c r="AFW3" s="21">
        <v>20685783</v>
      </c>
      <c r="AFX3" s="21">
        <v>6479088</v>
      </c>
      <c r="AFY3" s="21">
        <v>121686275</v>
      </c>
      <c r="AFZ3" s="21">
        <v>237420535</v>
      </c>
      <c r="AGA3" s="21">
        <v>65086227</v>
      </c>
      <c r="AGB3" s="21">
        <v>11825160</v>
      </c>
      <c r="AGC3" s="21">
        <v>251137043</v>
      </c>
      <c r="AGD3" s="21">
        <v>895098</v>
      </c>
      <c r="AGE3" s="21">
        <v>1360525</v>
      </c>
      <c r="AGF3" s="21">
        <v>5920416</v>
      </c>
      <c r="AGG3" s="21">
        <v>190603326</v>
      </c>
      <c r="AGH3" s="21">
        <v>28213078</v>
      </c>
      <c r="AGI3" s="21">
        <v>37114362</v>
      </c>
      <c r="AGJ3" s="21">
        <v>2680336302</v>
      </c>
      <c r="AGK3" s="21">
        <v>3941614586</v>
      </c>
      <c r="AGL3" s="21">
        <v>1047100</v>
      </c>
      <c r="AGM3" s="21">
        <v>533661110</v>
      </c>
      <c r="AGN3" s="21">
        <v>23114</v>
      </c>
      <c r="AGO3" s="21">
        <v>919203</v>
      </c>
      <c r="AGP3" s="21">
        <v>347326912</v>
      </c>
      <c r="AGQ3" s="21">
        <v>4595384</v>
      </c>
      <c r="AGR3" s="21">
        <v>776743</v>
      </c>
      <c r="AGS3" s="21">
        <v>10141</v>
      </c>
      <c r="AGT3" s="21">
        <v>41850348</v>
      </c>
      <c r="AGU3" s="21">
        <v>16796895</v>
      </c>
      <c r="AGV3" s="21">
        <v>11109475</v>
      </c>
      <c r="AGW3" s="21">
        <v>69287</v>
      </c>
      <c r="AGX3" s="21">
        <v>65943984</v>
      </c>
      <c r="AGY3" s="21">
        <v>111116</v>
      </c>
      <c r="AGZ3" s="21" t="s">
        <v>206</v>
      </c>
      <c r="AHA3" s="21" t="s">
        <v>206</v>
      </c>
      <c r="AHB3" s="21" t="s">
        <v>206</v>
      </c>
      <c r="AHC3" s="21" t="s">
        <v>206</v>
      </c>
      <c r="AHD3" s="21" t="s">
        <v>206</v>
      </c>
      <c r="AHE3" s="21" t="s">
        <v>206</v>
      </c>
      <c r="AHF3" s="21" t="s">
        <v>206</v>
      </c>
      <c r="AHG3" s="21" t="s">
        <v>206</v>
      </c>
      <c r="AHH3" s="21" t="s">
        <v>206</v>
      </c>
      <c r="AHI3" s="21" t="s">
        <v>206</v>
      </c>
      <c r="AHJ3" s="21" t="s">
        <v>206</v>
      </c>
      <c r="AHK3" s="21" t="s">
        <v>206</v>
      </c>
      <c r="AHL3" s="21" t="s">
        <v>206</v>
      </c>
      <c r="AHM3" s="21" t="s">
        <v>206</v>
      </c>
      <c r="AHN3" s="21" t="s">
        <v>206</v>
      </c>
      <c r="AHO3" s="21" t="s">
        <v>206</v>
      </c>
      <c r="AHP3" s="21" t="s">
        <v>206</v>
      </c>
      <c r="AHQ3" s="21" t="s">
        <v>206</v>
      </c>
      <c r="AHR3" s="21" t="s">
        <v>206</v>
      </c>
      <c r="AHS3" s="21" t="s">
        <v>206</v>
      </c>
      <c r="AHT3" s="21" t="s">
        <v>206</v>
      </c>
      <c r="AHU3" s="21" t="s">
        <v>206</v>
      </c>
      <c r="AHV3" s="21" t="s">
        <v>206</v>
      </c>
      <c r="AHW3" s="21" t="s">
        <v>206</v>
      </c>
      <c r="AHX3" s="21" t="s">
        <v>206</v>
      </c>
      <c r="AHY3" s="21" t="s">
        <v>206</v>
      </c>
      <c r="AHZ3" s="21" t="s">
        <v>206</v>
      </c>
      <c r="AIA3" s="21" t="s">
        <v>206</v>
      </c>
      <c r="AIB3" s="21" t="s">
        <v>206</v>
      </c>
      <c r="AIC3" s="21" t="s">
        <v>206</v>
      </c>
      <c r="AID3" s="21" t="s">
        <v>206</v>
      </c>
      <c r="AIE3" s="21" t="s">
        <v>206</v>
      </c>
      <c r="AIF3" s="21" t="s">
        <v>206</v>
      </c>
      <c r="AIG3" s="21" t="s">
        <v>206</v>
      </c>
      <c r="AIH3" s="21" t="s">
        <v>206</v>
      </c>
      <c r="AII3" s="21" t="s">
        <v>206</v>
      </c>
      <c r="AIJ3" s="21" t="s">
        <v>206</v>
      </c>
      <c r="AIK3" s="21" t="s">
        <v>206</v>
      </c>
      <c r="AIL3" s="21" t="s">
        <v>206</v>
      </c>
      <c r="AIM3" s="21" t="s">
        <v>206</v>
      </c>
      <c r="AIN3" s="21" t="s">
        <v>206</v>
      </c>
      <c r="AIO3" s="21" t="s">
        <v>206</v>
      </c>
      <c r="AIP3" s="21" t="s">
        <v>206</v>
      </c>
      <c r="AIQ3" s="21" t="s">
        <v>206</v>
      </c>
      <c r="AIR3" s="21" t="s">
        <v>206</v>
      </c>
      <c r="AIS3" s="21" t="s">
        <v>206</v>
      </c>
      <c r="AIT3" s="21" t="s">
        <v>206</v>
      </c>
      <c r="AIU3" s="21" t="s">
        <v>206</v>
      </c>
      <c r="AIV3" s="21" t="s">
        <v>206</v>
      </c>
      <c r="AIW3" s="21" t="s">
        <v>206</v>
      </c>
      <c r="AIX3" s="21" t="s">
        <v>206</v>
      </c>
      <c r="AIY3" s="21" t="s">
        <v>206</v>
      </c>
      <c r="AIZ3" s="21" t="s">
        <v>206</v>
      </c>
      <c r="AJA3" s="21" t="s">
        <v>206</v>
      </c>
      <c r="AJB3" s="21" t="s">
        <v>206</v>
      </c>
      <c r="AJC3" s="21" t="s">
        <v>206</v>
      </c>
      <c r="AJD3" s="21" t="s">
        <v>206</v>
      </c>
      <c r="AJE3" s="21" t="s">
        <v>206</v>
      </c>
      <c r="AJF3" s="21" t="s">
        <v>206</v>
      </c>
      <c r="AJG3" s="21" t="s">
        <v>206</v>
      </c>
      <c r="AJH3" s="21" t="s">
        <v>206</v>
      </c>
      <c r="AJI3" s="21" t="s">
        <v>206</v>
      </c>
      <c r="AJJ3" s="21" t="s">
        <v>206</v>
      </c>
      <c r="AJK3" s="21" t="s">
        <v>206</v>
      </c>
      <c r="AJL3" s="21" t="s">
        <v>206</v>
      </c>
      <c r="AJM3" s="21" t="s">
        <v>206</v>
      </c>
      <c r="AJN3" s="21" t="s">
        <v>206</v>
      </c>
      <c r="AJO3" s="21" t="s">
        <v>206</v>
      </c>
      <c r="AJP3" s="21" t="s">
        <v>206</v>
      </c>
      <c r="AJQ3" s="21" t="s">
        <v>206</v>
      </c>
      <c r="AJR3" s="21" t="s">
        <v>206</v>
      </c>
      <c r="AJS3" s="21" t="s">
        <v>206</v>
      </c>
      <c r="AJT3" s="21">
        <v>326468</v>
      </c>
      <c r="AJU3" s="21" t="s">
        <v>206</v>
      </c>
      <c r="AJV3" s="21" t="s">
        <v>206</v>
      </c>
      <c r="AJW3" s="21" t="s">
        <v>206</v>
      </c>
      <c r="AJX3" s="21" t="s">
        <v>206</v>
      </c>
      <c r="AJY3" s="21" t="s">
        <v>206</v>
      </c>
      <c r="AJZ3" s="21" t="s">
        <v>206</v>
      </c>
      <c r="AKA3" s="21" t="s">
        <v>206</v>
      </c>
      <c r="AKB3" s="21" t="s">
        <v>206</v>
      </c>
      <c r="AKC3" s="21" t="s">
        <v>206</v>
      </c>
      <c r="AKD3" s="21">
        <v>2641</v>
      </c>
      <c r="AKE3" s="21">
        <v>189800</v>
      </c>
      <c r="AKF3" s="21" t="s">
        <v>206</v>
      </c>
      <c r="AKG3" s="21" t="s">
        <v>206</v>
      </c>
      <c r="AKH3" s="21" t="s">
        <v>206</v>
      </c>
      <c r="AKI3" s="21" t="s">
        <v>206</v>
      </c>
      <c r="AKJ3" s="21" t="s">
        <v>206</v>
      </c>
      <c r="AKK3" s="21" t="s">
        <v>206</v>
      </c>
      <c r="AKL3" s="21" t="s">
        <v>206</v>
      </c>
      <c r="AKM3" s="21" t="s">
        <v>206</v>
      </c>
      <c r="AKN3" s="21" t="s">
        <v>206</v>
      </c>
      <c r="AKO3" s="21" t="s">
        <v>206</v>
      </c>
      <c r="AKP3" s="21" t="s">
        <v>206</v>
      </c>
      <c r="AKQ3" s="21" t="s">
        <v>206</v>
      </c>
      <c r="AKR3" s="21" t="s">
        <v>206</v>
      </c>
      <c r="AKS3" s="21" t="s">
        <v>206</v>
      </c>
      <c r="AKT3" s="21" t="s">
        <v>206</v>
      </c>
      <c r="AKU3" s="21">
        <v>24916</v>
      </c>
      <c r="AKV3" s="21" t="s">
        <v>206</v>
      </c>
      <c r="AKW3" s="21">
        <v>437954</v>
      </c>
      <c r="AKX3" s="21" t="s">
        <v>206</v>
      </c>
      <c r="AKY3" s="21" t="s">
        <v>206</v>
      </c>
      <c r="AKZ3" s="21" t="s">
        <v>206</v>
      </c>
      <c r="ALA3" s="21" t="s">
        <v>206</v>
      </c>
      <c r="ALB3" s="21" t="s">
        <v>206</v>
      </c>
      <c r="ALC3" s="21">
        <v>275</v>
      </c>
      <c r="ALD3" s="21" t="s">
        <v>206</v>
      </c>
      <c r="ALE3" s="21">
        <v>10</v>
      </c>
      <c r="ALF3" s="21" t="s">
        <v>206</v>
      </c>
      <c r="ALG3" s="21" t="s">
        <v>206</v>
      </c>
      <c r="ALH3" s="21">
        <v>4597</v>
      </c>
      <c r="ALI3" s="21" t="s">
        <v>206</v>
      </c>
      <c r="ALJ3" s="21" t="s">
        <v>206</v>
      </c>
      <c r="ALK3" s="21" t="s">
        <v>206</v>
      </c>
      <c r="ALL3" s="21">
        <v>844659</v>
      </c>
      <c r="ALM3" s="21" t="s">
        <v>206</v>
      </c>
      <c r="ALN3" s="21" t="s">
        <v>206</v>
      </c>
      <c r="ALO3" s="21">
        <v>9019873</v>
      </c>
      <c r="ALP3" s="21">
        <v>238094</v>
      </c>
      <c r="ALQ3" s="21" t="s">
        <v>206</v>
      </c>
      <c r="ALR3" s="21">
        <v>117245</v>
      </c>
      <c r="ALS3" s="21" t="s">
        <v>206</v>
      </c>
      <c r="ALT3" s="21">
        <v>37</v>
      </c>
      <c r="ALU3" s="21">
        <v>363369</v>
      </c>
      <c r="ALV3" s="21">
        <v>8228842</v>
      </c>
      <c r="ALW3" s="21">
        <v>2161830</v>
      </c>
      <c r="ALX3" s="21">
        <v>523347</v>
      </c>
      <c r="ALY3" s="21">
        <v>1816848</v>
      </c>
      <c r="ALZ3" s="21">
        <v>72882</v>
      </c>
      <c r="AMA3" s="21">
        <v>17711</v>
      </c>
      <c r="AMB3" s="21">
        <v>3510736</v>
      </c>
      <c r="AMC3" s="21" t="s">
        <v>206</v>
      </c>
      <c r="AMD3" s="21">
        <v>775</v>
      </c>
      <c r="AME3" s="21">
        <v>5833233</v>
      </c>
      <c r="AMF3" s="21">
        <v>4498367</v>
      </c>
      <c r="AMG3" s="21">
        <v>1829133</v>
      </c>
      <c r="AMH3" s="21">
        <v>349</v>
      </c>
      <c r="AMI3" s="21">
        <v>29184</v>
      </c>
      <c r="AMJ3" s="21">
        <v>60</v>
      </c>
      <c r="AMK3" s="21">
        <v>20</v>
      </c>
      <c r="AML3" s="21">
        <v>95120</v>
      </c>
      <c r="AMM3" s="21" t="s">
        <v>206</v>
      </c>
      <c r="AMN3" s="21">
        <v>1321</v>
      </c>
      <c r="AMO3" s="21">
        <v>84914</v>
      </c>
      <c r="AMP3" s="21">
        <v>151848</v>
      </c>
      <c r="AMQ3" s="21">
        <v>15320</v>
      </c>
      <c r="AMR3" s="21" t="s">
        <v>206</v>
      </c>
      <c r="AMS3" s="21" t="s">
        <v>206</v>
      </c>
      <c r="AMT3" s="21" t="s">
        <v>206</v>
      </c>
      <c r="AMU3" s="21">
        <v>15906</v>
      </c>
      <c r="AMV3" s="21">
        <v>611967</v>
      </c>
      <c r="AMW3" s="21" t="s">
        <v>206</v>
      </c>
      <c r="AMX3" s="21" t="s">
        <v>206</v>
      </c>
      <c r="AMY3" s="21">
        <v>17474</v>
      </c>
      <c r="AMZ3" s="21">
        <v>2801</v>
      </c>
      <c r="ANA3" s="21">
        <v>5560</v>
      </c>
      <c r="ANB3" s="21">
        <v>110630</v>
      </c>
      <c r="ANC3" s="21">
        <v>150138</v>
      </c>
      <c r="AND3" s="21">
        <v>96</v>
      </c>
      <c r="ANE3" s="21">
        <v>56013</v>
      </c>
      <c r="ANF3" s="21">
        <v>48</v>
      </c>
      <c r="ANG3" s="21" t="s">
        <v>206</v>
      </c>
      <c r="ANH3" s="21" t="s">
        <v>206</v>
      </c>
      <c r="ANI3" s="21">
        <v>5427</v>
      </c>
      <c r="ANJ3" s="21">
        <v>55</v>
      </c>
      <c r="ANK3" s="21">
        <v>469804</v>
      </c>
      <c r="ANL3" s="21">
        <v>82132</v>
      </c>
      <c r="ANM3" s="21">
        <v>5421643</v>
      </c>
      <c r="ANN3" s="21">
        <v>3761131</v>
      </c>
      <c r="ANO3" s="21">
        <v>37655</v>
      </c>
      <c r="ANP3" s="21" t="s">
        <v>206</v>
      </c>
      <c r="ANQ3" s="21">
        <v>2469589</v>
      </c>
      <c r="ANR3" s="21" t="s">
        <v>206</v>
      </c>
      <c r="ANS3" s="21" t="s">
        <v>206</v>
      </c>
      <c r="ANT3" s="21" t="s">
        <v>206</v>
      </c>
      <c r="ANU3" s="21" t="s">
        <v>206</v>
      </c>
      <c r="ANV3" s="21">
        <v>631062</v>
      </c>
      <c r="ANW3" s="21">
        <v>1135527</v>
      </c>
      <c r="ANX3" s="21">
        <v>17569500</v>
      </c>
      <c r="ANY3" s="21">
        <v>30789523</v>
      </c>
      <c r="ANZ3" s="21" t="s">
        <v>206</v>
      </c>
      <c r="AOA3" s="21">
        <v>70652</v>
      </c>
      <c r="AOB3" s="21" t="s">
        <v>206</v>
      </c>
      <c r="AOC3" s="21" t="s">
        <v>206</v>
      </c>
      <c r="AOD3" s="21">
        <v>33339457</v>
      </c>
      <c r="AOE3" s="21">
        <v>866</v>
      </c>
      <c r="AOF3" s="21" t="s">
        <v>206</v>
      </c>
      <c r="AOG3" s="21" t="s">
        <v>206</v>
      </c>
      <c r="AOH3" s="21">
        <v>59732</v>
      </c>
      <c r="AOI3" s="21">
        <v>26347</v>
      </c>
      <c r="AOJ3" s="21">
        <v>23084</v>
      </c>
      <c r="AOK3" s="21">
        <v>11796</v>
      </c>
      <c r="AOL3" s="21">
        <v>223</v>
      </c>
      <c r="AOM3" s="21">
        <v>60</v>
      </c>
      <c r="AON3" s="21" t="s">
        <v>206</v>
      </c>
      <c r="AOO3" s="21" t="s">
        <v>206</v>
      </c>
      <c r="AOP3" s="21" t="s">
        <v>206</v>
      </c>
      <c r="AOQ3" s="21" t="s">
        <v>206</v>
      </c>
      <c r="AOR3" s="21" t="s">
        <v>206</v>
      </c>
      <c r="AOS3" s="21">
        <v>218001</v>
      </c>
      <c r="AOT3" s="21" t="s">
        <v>206</v>
      </c>
      <c r="AOU3" s="21" t="s">
        <v>206</v>
      </c>
      <c r="AOV3" s="21">
        <v>1323194</v>
      </c>
      <c r="AOW3" s="21">
        <v>2</v>
      </c>
      <c r="AOX3" s="21" t="s">
        <v>206</v>
      </c>
      <c r="AOY3" s="21">
        <v>4635535</v>
      </c>
      <c r="AOZ3" s="21">
        <v>48500</v>
      </c>
      <c r="APA3" s="21">
        <v>224586</v>
      </c>
      <c r="APB3" s="21">
        <v>1353031</v>
      </c>
      <c r="APC3" s="21" t="s">
        <v>206</v>
      </c>
      <c r="APD3" s="21" t="s">
        <v>206</v>
      </c>
      <c r="APE3" s="21" t="s">
        <v>206</v>
      </c>
      <c r="APF3" s="21" t="s">
        <v>206</v>
      </c>
      <c r="APG3" s="21" t="s">
        <v>206</v>
      </c>
      <c r="APH3" s="21" t="s">
        <v>206</v>
      </c>
      <c r="API3" s="21" t="s">
        <v>206</v>
      </c>
      <c r="APJ3" s="21">
        <v>648</v>
      </c>
      <c r="APK3" s="21" t="s">
        <v>206</v>
      </c>
      <c r="APL3" s="21" t="s">
        <v>206</v>
      </c>
      <c r="APM3" s="21" t="s">
        <v>206</v>
      </c>
      <c r="APN3" s="21" t="s">
        <v>206</v>
      </c>
      <c r="APO3" s="21">
        <v>42984</v>
      </c>
      <c r="APP3" s="21">
        <v>5193954</v>
      </c>
      <c r="APQ3" s="21">
        <v>361432</v>
      </c>
      <c r="APR3" s="21" t="s">
        <v>206</v>
      </c>
      <c r="APS3" s="21">
        <v>5791716</v>
      </c>
      <c r="APT3" s="21">
        <v>64150</v>
      </c>
      <c r="APU3" s="21">
        <v>1192</v>
      </c>
      <c r="APV3" s="21" t="s">
        <v>206</v>
      </c>
      <c r="APW3" s="21" t="s">
        <v>206</v>
      </c>
      <c r="APX3" s="21" t="s">
        <v>206</v>
      </c>
      <c r="APY3" s="21">
        <v>112172</v>
      </c>
      <c r="APZ3" s="21">
        <v>233225</v>
      </c>
      <c r="AQA3" s="21">
        <v>253899</v>
      </c>
      <c r="AQB3" s="21">
        <v>507626</v>
      </c>
      <c r="AQC3" s="21">
        <v>822938</v>
      </c>
      <c r="AQD3" s="21" t="s">
        <v>206</v>
      </c>
      <c r="AQE3" s="21">
        <v>44032</v>
      </c>
      <c r="AQF3" s="21" t="s">
        <v>206</v>
      </c>
      <c r="AQG3" s="21">
        <v>892</v>
      </c>
      <c r="AQH3" s="21" t="s">
        <v>206</v>
      </c>
      <c r="AQI3" s="21">
        <v>1392</v>
      </c>
      <c r="AQJ3" s="21">
        <v>65554</v>
      </c>
      <c r="AQK3" s="21" t="s">
        <v>206</v>
      </c>
      <c r="AQL3" s="21" t="s">
        <v>206</v>
      </c>
      <c r="AQM3" s="21" t="s">
        <v>206</v>
      </c>
      <c r="AQN3" s="21">
        <v>3050</v>
      </c>
      <c r="AQO3" s="21">
        <v>119159</v>
      </c>
      <c r="AQP3" s="21">
        <v>144848</v>
      </c>
      <c r="AQQ3" s="21">
        <v>72459</v>
      </c>
      <c r="AQR3" s="21">
        <v>36281</v>
      </c>
      <c r="AQS3" s="21">
        <v>46</v>
      </c>
      <c r="AQT3" s="21">
        <v>702</v>
      </c>
      <c r="AQU3" s="21" t="s">
        <v>206</v>
      </c>
      <c r="AQV3" s="21">
        <v>1599102</v>
      </c>
      <c r="AQW3" s="21">
        <v>3923366</v>
      </c>
      <c r="AQX3" s="21">
        <v>7446</v>
      </c>
      <c r="AQY3" s="21" t="s">
        <v>206</v>
      </c>
      <c r="AQZ3" s="21">
        <v>943</v>
      </c>
      <c r="ARA3" s="21">
        <v>1670</v>
      </c>
      <c r="ARB3" s="21" t="s">
        <v>206</v>
      </c>
      <c r="ARC3" s="21">
        <v>31475</v>
      </c>
      <c r="ARD3" s="21">
        <v>1653</v>
      </c>
      <c r="ARE3" s="21">
        <v>1080292</v>
      </c>
      <c r="ARF3" s="21">
        <v>62131</v>
      </c>
      <c r="ARG3" s="21">
        <v>1289116</v>
      </c>
      <c r="ARH3" s="21">
        <v>234975</v>
      </c>
      <c r="ARI3" s="21">
        <v>4947</v>
      </c>
      <c r="ARJ3" s="21" t="s">
        <v>206</v>
      </c>
      <c r="ARK3" s="21">
        <v>367340</v>
      </c>
      <c r="ARL3" s="21" t="s">
        <v>206</v>
      </c>
      <c r="ARM3" s="21" t="s">
        <v>206</v>
      </c>
      <c r="ARN3" s="21" t="s">
        <v>206</v>
      </c>
      <c r="ARO3" s="21" t="s">
        <v>206</v>
      </c>
      <c r="ARP3" s="21">
        <v>1412990</v>
      </c>
      <c r="ARQ3" s="21">
        <v>79712</v>
      </c>
      <c r="ARR3" s="21">
        <v>3527369</v>
      </c>
      <c r="ARS3" s="21">
        <v>6175689</v>
      </c>
      <c r="ART3" s="21" t="s">
        <v>206</v>
      </c>
      <c r="ARU3" s="21">
        <v>2370241</v>
      </c>
      <c r="ARV3" s="21" t="s">
        <v>206</v>
      </c>
      <c r="ARW3" s="21" t="s">
        <v>206</v>
      </c>
      <c r="ARX3" s="21">
        <v>3799409</v>
      </c>
      <c r="ARY3" s="21" t="s">
        <v>206</v>
      </c>
      <c r="ARZ3" s="21">
        <v>1096</v>
      </c>
      <c r="ASA3" s="21" t="s">
        <v>206</v>
      </c>
      <c r="ASB3" s="21">
        <v>169541</v>
      </c>
      <c r="ASC3" s="21">
        <v>1691</v>
      </c>
      <c r="ASD3" s="21">
        <v>3063</v>
      </c>
      <c r="ASE3" s="21">
        <v>200</v>
      </c>
      <c r="ASF3" s="21">
        <v>2309</v>
      </c>
      <c r="ASG3" s="21">
        <v>70</v>
      </c>
      <c r="ASH3" s="21" t="s">
        <v>206</v>
      </c>
      <c r="ASI3" s="21" t="s">
        <v>206</v>
      </c>
      <c r="ASJ3" s="21" t="s">
        <v>206</v>
      </c>
      <c r="ASK3" s="21">
        <v>1879252</v>
      </c>
      <c r="ASL3" s="21" t="s">
        <v>206</v>
      </c>
      <c r="ASM3" s="21" t="s">
        <v>206</v>
      </c>
      <c r="ASN3" s="21" t="s">
        <v>206</v>
      </c>
      <c r="ASO3" s="21" t="s">
        <v>206</v>
      </c>
      <c r="ASP3" s="21" t="s">
        <v>206</v>
      </c>
      <c r="ASQ3" s="21" t="s">
        <v>206</v>
      </c>
      <c r="ASR3" s="21" t="s">
        <v>206</v>
      </c>
      <c r="ASS3" s="21" t="s">
        <v>206</v>
      </c>
      <c r="AST3" s="21" t="s">
        <v>206</v>
      </c>
      <c r="ASU3" s="21" t="s">
        <v>206</v>
      </c>
      <c r="ASV3" s="21" t="s">
        <v>206</v>
      </c>
      <c r="ASW3" s="21" t="s">
        <v>206</v>
      </c>
      <c r="ASX3" s="21" t="s">
        <v>206</v>
      </c>
      <c r="ASY3" s="21" t="s">
        <v>206</v>
      </c>
      <c r="ASZ3" s="21">
        <v>898620</v>
      </c>
      <c r="ATA3" s="21" t="s">
        <v>206</v>
      </c>
      <c r="ATB3" s="21" t="s">
        <v>206</v>
      </c>
      <c r="ATC3" s="21">
        <v>109419</v>
      </c>
      <c r="ATD3" s="21" t="s">
        <v>206</v>
      </c>
      <c r="ATE3" s="21" t="s">
        <v>206</v>
      </c>
      <c r="ATF3" s="21" t="s">
        <v>206</v>
      </c>
      <c r="ATG3" s="21" t="s">
        <v>206</v>
      </c>
      <c r="ATH3" s="21">
        <v>8002</v>
      </c>
      <c r="ATI3" s="21" t="s">
        <v>206</v>
      </c>
      <c r="ATJ3" s="21">
        <v>124</v>
      </c>
      <c r="ATK3" s="21" t="s">
        <v>206</v>
      </c>
      <c r="ATL3" s="21" t="s">
        <v>206</v>
      </c>
      <c r="ATM3" s="21">
        <v>2623</v>
      </c>
      <c r="ATN3" s="21" t="s">
        <v>206</v>
      </c>
      <c r="ATO3" s="21">
        <v>15764</v>
      </c>
      <c r="ATP3" s="21">
        <v>2377306</v>
      </c>
      <c r="ATQ3" s="21" t="s">
        <v>206</v>
      </c>
      <c r="ATR3" s="21" t="s">
        <v>206</v>
      </c>
      <c r="ATS3" s="21">
        <v>20111</v>
      </c>
      <c r="ATT3" s="21">
        <v>141998</v>
      </c>
      <c r="ATU3" s="21">
        <v>7648</v>
      </c>
      <c r="ATV3" s="21" t="s">
        <v>206</v>
      </c>
      <c r="ATW3" s="21" t="s">
        <v>206</v>
      </c>
      <c r="ATX3" s="21" t="s">
        <v>206</v>
      </c>
      <c r="ATY3" s="21" t="s">
        <v>206</v>
      </c>
      <c r="ATZ3" s="21" t="s">
        <v>206</v>
      </c>
      <c r="AUA3" s="21" t="s">
        <v>206</v>
      </c>
      <c r="AUB3" s="21" t="s">
        <v>206</v>
      </c>
      <c r="AUC3" s="21">
        <v>1563</v>
      </c>
      <c r="AUD3" s="21">
        <v>5418</v>
      </c>
      <c r="AUE3" s="21" t="s">
        <v>206</v>
      </c>
      <c r="AUF3" s="21" t="s">
        <v>206</v>
      </c>
      <c r="AUG3" s="21" t="s">
        <v>206</v>
      </c>
      <c r="AUH3" s="21" t="s">
        <v>206</v>
      </c>
      <c r="AUI3" s="21" t="s">
        <v>206</v>
      </c>
      <c r="AUJ3" s="21" t="s">
        <v>206</v>
      </c>
      <c r="AUK3" s="21" t="s">
        <v>206</v>
      </c>
      <c r="AUL3" s="21" t="s">
        <v>206</v>
      </c>
      <c r="AUM3" s="21" t="s">
        <v>206</v>
      </c>
      <c r="AUN3" s="21" t="s">
        <v>206</v>
      </c>
      <c r="AUO3" s="21" t="s">
        <v>206</v>
      </c>
      <c r="AUP3" s="21" t="s">
        <v>206</v>
      </c>
      <c r="AUQ3" s="21" t="s">
        <v>206</v>
      </c>
      <c r="AUR3" s="21" t="s">
        <v>206</v>
      </c>
      <c r="AUS3" s="21" t="s">
        <v>206</v>
      </c>
      <c r="AUT3" s="21" t="s">
        <v>206</v>
      </c>
      <c r="AUU3" s="21" t="s">
        <v>206</v>
      </c>
      <c r="AUV3" s="21" t="s">
        <v>206</v>
      </c>
      <c r="AUW3" s="21" t="s">
        <v>206</v>
      </c>
      <c r="AUX3" s="21" t="s">
        <v>206</v>
      </c>
      <c r="AUY3" s="21">
        <v>82</v>
      </c>
      <c r="AUZ3" s="21" t="s">
        <v>206</v>
      </c>
      <c r="AVA3" s="21" t="s">
        <v>206</v>
      </c>
      <c r="AVB3" s="21">
        <v>227159</v>
      </c>
      <c r="AVC3" s="21">
        <v>25435</v>
      </c>
      <c r="AVD3" s="21">
        <v>9552</v>
      </c>
      <c r="AVE3" s="21">
        <v>500091</v>
      </c>
      <c r="AVF3" s="21" t="s">
        <v>206</v>
      </c>
      <c r="AVG3" s="21" t="s">
        <v>206</v>
      </c>
      <c r="AVH3" s="21" t="s">
        <v>206</v>
      </c>
      <c r="AVI3" s="21" t="s">
        <v>206</v>
      </c>
      <c r="AVJ3" s="21">
        <v>712</v>
      </c>
      <c r="AVK3" s="21">
        <v>67561</v>
      </c>
      <c r="AVL3" s="21">
        <v>3906274</v>
      </c>
      <c r="AVM3" s="21">
        <v>6751991</v>
      </c>
      <c r="AVN3" s="21" t="s">
        <v>206</v>
      </c>
      <c r="AVO3" s="21">
        <v>11292</v>
      </c>
      <c r="AVP3" s="21" t="s">
        <v>206</v>
      </c>
      <c r="AVQ3" s="21" t="s">
        <v>206</v>
      </c>
      <c r="AVR3" s="21">
        <v>3279787</v>
      </c>
      <c r="AVS3" s="21" t="s">
        <v>206</v>
      </c>
      <c r="AVT3" s="21" t="s">
        <v>206</v>
      </c>
      <c r="AVU3" s="21" t="s">
        <v>206</v>
      </c>
      <c r="AVV3" s="21">
        <v>130</v>
      </c>
      <c r="AVW3" s="21" t="s">
        <v>206</v>
      </c>
      <c r="AVX3" s="21" t="s">
        <v>206</v>
      </c>
      <c r="AVY3" s="21" t="s">
        <v>206</v>
      </c>
      <c r="AVZ3" s="21">
        <v>96</v>
      </c>
      <c r="AWA3" s="21" t="s">
        <v>206</v>
      </c>
      <c r="AWB3" s="21" t="s">
        <v>206</v>
      </c>
      <c r="AWC3" s="21" t="s">
        <v>206</v>
      </c>
      <c r="AWD3" s="21" t="s">
        <v>206</v>
      </c>
      <c r="AWE3" s="21" t="s">
        <v>206</v>
      </c>
      <c r="AWF3" s="21" t="s">
        <v>206</v>
      </c>
      <c r="AWG3" s="21" t="s">
        <v>206</v>
      </c>
      <c r="AWH3" s="21">
        <v>6296</v>
      </c>
      <c r="AWI3" s="21" t="s">
        <v>206</v>
      </c>
      <c r="AWJ3" s="21" t="s">
        <v>206</v>
      </c>
      <c r="AWK3" s="21">
        <v>25</v>
      </c>
      <c r="AWL3" s="21" t="s">
        <v>206</v>
      </c>
      <c r="AWM3" s="21">
        <v>340</v>
      </c>
      <c r="AWN3" s="21" t="s">
        <v>206</v>
      </c>
      <c r="AWO3" s="21" t="s">
        <v>206</v>
      </c>
      <c r="AWP3" s="21">
        <v>3447845</v>
      </c>
      <c r="AWQ3" s="21">
        <v>5575</v>
      </c>
      <c r="AWR3" s="21" t="s">
        <v>206</v>
      </c>
      <c r="AWS3" s="21">
        <v>2216851</v>
      </c>
      <c r="AWT3" s="21">
        <v>10310616</v>
      </c>
      <c r="AWU3" s="21">
        <v>30009</v>
      </c>
      <c r="AWV3" s="21">
        <v>3668</v>
      </c>
      <c r="AWW3" s="21">
        <v>2133345</v>
      </c>
      <c r="AWX3" s="21">
        <v>30</v>
      </c>
      <c r="AWY3" s="21">
        <v>508695</v>
      </c>
      <c r="AWZ3" s="21">
        <v>105255</v>
      </c>
      <c r="AXA3" s="21" t="s">
        <v>206</v>
      </c>
      <c r="AXB3" s="21">
        <v>3758</v>
      </c>
      <c r="AXC3" s="21">
        <v>20497</v>
      </c>
      <c r="AXD3" s="21">
        <v>3417311</v>
      </c>
      <c r="AXE3" s="21">
        <v>1221530</v>
      </c>
      <c r="AXF3" s="21">
        <v>1398824</v>
      </c>
      <c r="AXG3" s="21">
        <v>876436</v>
      </c>
      <c r="AXH3" s="21">
        <v>295698</v>
      </c>
      <c r="AXI3" s="21">
        <v>1572651</v>
      </c>
      <c r="AXJ3" s="21">
        <v>74290</v>
      </c>
      <c r="AXK3" s="21" t="s">
        <v>206</v>
      </c>
      <c r="AXL3" s="21">
        <v>5</v>
      </c>
      <c r="AXM3" s="21">
        <v>2431622</v>
      </c>
      <c r="AXN3" s="21">
        <v>8964325</v>
      </c>
      <c r="AXO3" s="21">
        <v>3716552</v>
      </c>
      <c r="AXP3" s="21">
        <v>4934719</v>
      </c>
      <c r="AXQ3" s="21">
        <v>371147</v>
      </c>
      <c r="AXR3" s="21">
        <v>40783</v>
      </c>
      <c r="AXS3" s="21">
        <v>71865</v>
      </c>
      <c r="AXT3" s="21">
        <v>15538</v>
      </c>
      <c r="AXU3" s="21">
        <v>2202</v>
      </c>
      <c r="AXV3" s="21" t="s">
        <v>206</v>
      </c>
      <c r="AXW3" s="21">
        <v>2658657</v>
      </c>
      <c r="AXX3" s="21">
        <v>613694</v>
      </c>
      <c r="AXY3" s="21">
        <v>17473</v>
      </c>
      <c r="AXZ3" s="21">
        <v>761113</v>
      </c>
      <c r="AYA3" s="21">
        <v>25190</v>
      </c>
      <c r="AYB3" s="21">
        <v>5637</v>
      </c>
      <c r="AYC3" s="21">
        <v>804042</v>
      </c>
      <c r="AYD3" s="21">
        <v>50754</v>
      </c>
      <c r="AYE3" s="21">
        <v>407729</v>
      </c>
      <c r="AYF3" s="21" t="s">
        <v>206</v>
      </c>
      <c r="AYG3" s="21">
        <v>173261</v>
      </c>
      <c r="AYH3" s="21">
        <v>383988</v>
      </c>
      <c r="AYI3" s="21">
        <v>172371</v>
      </c>
      <c r="AYJ3" s="21">
        <v>1215155</v>
      </c>
      <c r="AYK3" s="21">
        <v>1067667</v>
      </c>
      <c r="AYL3" s="21">
        <v>7252</v>
      </c>
      <c r="AYM3" s="21">
        <v>3660865</v>
      </c>
      <c r="AYN3" s="21">
        <v>933598</v>
      </c>
      <c r="AYO3" s="21">
        <v>24454</v>
      </c>
      <c r="AYP3" s="21">
        <v>13001</v>
      </c>
      <c r="AYQ3" s="21">
        <v>1561440</v>
      </c>
      <c r="AYR3" s="21">
        <v>1837010</v>
      </c>
      <c r="AYS3" s="21">
        <v>135078</v>
      </c>
      <c r="AYT3" s="21">
        <v>751864</v>
      </c>
      <c r="AYU3" s="21">
        <v>3641525</v>
      </c>
      <c r="AYV3" s="21">
        <v>2250880</v>
      </c>
      <c r="AYW3" s="21">
        <v>853004</v>
      </c>
      <c r="AYX3" s="21" t="s">
        <v>206</v>
      </c>
      <c r="AYY3" s="21">
        <v>120599</v>
      </c>
      <c r="AYZ3" s="21" t="s">
        <v>206</v>
      </c>
      <c r="AZA3" s="21">
        <v>59218</v>
      </c>
      <c r="AZB3" s="21" t="s">
        <v>206</v>
      </c>
      <c r="AZC3" s="21">
        <v>82450</v>
      </c>
      <c r="AZD3" s="21">
        <v>1583318</v>
      </c>
      <c r="AZE3" s="21">
        <v>2156957</v>
      </c>
      <c r="AZF3" s="21">
        <v>112469438</v>
      </c>
      <c r="AZG3" s="21">
        <v>34646095</v>
      </c>
      <c r="AZH3" s="21">
        <v>474343</v>
      </c>
      <c r="AZI3" s="21">
        <v>582415</v>
      </c>
      <c r="AZJ3" s="21" t="s">
        <v>206</v>
      </c>
      <c r="AZK3" s="21" t="s">
        <v>206</v>
      </c>
      <c r="AZL3" s="21">
        <v>4235626</v>
      </c>
      <c r="AZM3" s="21">
        <v>16114</v>
      </c>
      <c r="AZN3" s="21" t="s">
        <v>206</v>
      </c>
      <c r="AZO3" s="21" t="s">
        <v>206</v>
      </c>
      <c r="AZP3" s="21">
        <v>1399092</v>
      </c>
      <c r="AZQ3" s="21">
        <v>31999</v>
      </c>
      <c r="AZR3" s="21">
        <v>202898</v>
      </c>
      <c r="AZS3" s="21" t="s">
        <v>206</v>
      </c>
      <c r="AZT3" s="21">
        <v>40420</v>
      </c>
      <c r="AZU3" s="21">
        <v>5794</v>
      </c>
      <c r="AZV3" s="21" t="s">
        <v>206</v>
      </c>
      <c r="AZW3" s="21" t="s">
        <v>206</v>
      </c>
      <c r="AZX3" s="21" t="s">
        <v>206</v>
      </c>
      <c r="AZY3" s="21" t="s">
        <v>206</v>
      </c>
      <c r="AZZ3" s="21" t="s">
        <v>206</v>
      </c>
      <c r="BAA3" s="21" t="s">
        <v>206</v>
      </c>
      <c r="BAB3" s="21" t="s">
        <v>206</v>
      </c>
      <c r="BAC3" s="21" t="s">
        <v>206</v>
      </c>
      <c r="BAD3" s="21" t="s">
        <v>206</v>
      </c>
      <c r="BAE3" s="21" t="s">
        <v>206</v>
      </c>
      <c r="BAF3" s="21">
        <v>1515</v>
      </c>
      <c r="BAG3" s="21">
        <v>144324</v>
      </c>
      <c r="BAH3" s="21" t="s">
        <v>206</v>
      </c>
      <c r="BAI3" s="21" t="s">
        <v>206</v>
      </c>
      <c r="BAJ3" s="21">
        <v>40300</v>
      </c>
      <c r="BAK3" s="21" t="s">
        <v>206</v>
      </c>
      <c r="BAL3" s="21">
        <v>843</v>
      </c>
      <c r="BAM3" s="21" t="s">
        <v>206</v>
      </c>
      <c r="BAN3" s="21">
        <v>230</v>
      </c>
      <c r="BAO3" s="21" t="s">
        <v>206</v>
      </c>
      <c r="BAP3" s="21">
        <v>936408</v>
      </c>
      <c r="BAQ3" s="21" t="s">
        <v>206</v>
      </c>
      <c r="BAR3" s="21">
        <v>299250</v>
      </c>
      <c r="BAS3" s="21" t="s">
        <v>206</v>
      </c>
      <c r="BAT3" s="21">
        <v>1095</v>
      </c>
      <c r="BAU3" s="21" t="s">
        <v>206</v>
      </c>
      <c r="BAV3" s="21">
        <v>15536</v>
      </c>
      <c r="BAW3" s="21">
        <v>111961</v>
      </c>
      <c r="BAX3" s="21">
        <v>2861818</v>
      </c>
      <c r="BAY3" s="21">
        <v>5022</v>
      </c>
      <c r="BAZ3" s="21" t="s">
        <v>206</v>
      </c>
      <c r="BBA3" s="21">
        <v>90529</v>
      </c>
      <c r="BBB3" s="21">
        <v>608</v>
      </c>
      <c r="BBC3" s="21">
        <v>12249</v>
      </c>
      <c r="BBD3" s="21">
        <v>3362</v>
      </c>
      <c r="BBE3" s="21" t="s">
        <v>206</v>
      </c>
      <c r="BBF3" s="21">
        <v>2050657</v>
      </c>
      <c r="BBG3" s="21">
        <v>8961224</v>
      </c>
      <c r="BBH3" s="21">
        <v>8595435</v>
      </c>
      <c r="BBI3" s="21">
        <v>1997616</v>
      </c>
      <c r="BBJ3" s="21" t="s">
        <v>206</v>
      </c>
      <c r="BBK3" s="21">
        <v>14</v>
      </c>
      <c r="BBL3" s="21" t="s">
        <v>206</v>
      </c>
      <c r="BBM3" s="21">
        <v>39</v>
      </c>
      <c r="BBN3" s="21" t="s">
        <v>206</v>
      </c>
      <c r="BBO3" s="21">
        <v>4000</v>
      </c>
      <c r="BBP3" s="21" t="s">
        <v>206</v>
      </c>
      <c r="BBQ3" s="21">
        <v>134124</v>
      </c>
      <c r="BBR3" s="21">
        <v>132794</v>
      </c>
      <c r="BBS3" s="21" t="s">
        <v>206</v>
      </c>
      <c r="BBT3" s="21" t="s">
        <v>206</v>
      </c>
      <c r="BBU3" s="21" t="s">
        <v>206</v>
      </c>
      <c r="BBV3" s="21" t="s">
        <v>206</v>
      </c>
      <c r="BBW3" s="21">
        <v>14728</v>
      </c>
      <c r="BBX3" s="21">
        <v>443520</v>
      </c>
      <c r="BBY3" s="21">
        <v>6351</v>
      </c>
      <c r="BBZ3" s="21" t="s">
        <v>206</v>
      </c>
      <c r="BCA3" s="21">
        <v>35136</v>
      </c>
      <c r="BCB3" s="21">
        <v>528550</v>
      </c>
      <c r="BCC3" s="21" t="s">
        <v>206</v>
      </c>
      <c r="BCD3" s="21">
        <v>28</v>
      </c>
      <c r="BCE3" s="21" t="s">
        <v>206</v>
      </c>
      <c r="BCF3" s="21">
        <v>974</v>
      </c>
      <c r="BCG3" s="21" t="s">
        <v>206</v>
      </c>
      <c r="BCH3" s="21" t="s">
        <v>206</v>
      </c>
      <c r="BCI3" s="21" t="s">
        <v>206</v>
      </c>
      <c r="BCJ3" s="21" t="s">
        <v>206</v>
      </c>
      <c r="BCK3" s="21">
        <v>40997</v>
      </c>
      <c r="BCL3" s="21">
        <v>1532</v>
      </c>
      <c r="BCM3" s="21">
        <v>47046</v>
      </c>
      <c r="BCN3" s="21">
        <v>396983</v>
      </c>
      <c r="BCO3" s="21">
        <v>2347313</v>
      </c>
      <c r="BCP3" s="21">
        <v>8473144</v>
      </c>
      <c r="BCQ3" s="21">
        <v>8237587</v>
      </c>
      <c r="BCR3" s="21" t="s">
        <v>206</v>
      </c>
      <c r="BCS3" s="21">
        <v>343500</v>
      </c>
      <c r="BCT3" s="21">
        <v>65</v>
      </c>
      <c r="BCU3" s="21">
        <v>6234</v>
      </c>
      <c r="BCV3" s="21" t="s">
        <v>206</v>
      </c>
      <c r="BCW3" s="21" t="s">
        <v>206</v>
      </c>
      <c r="BCX3" s="21">
        <v>2442976</v>
      </c>
      <c r="BCY3" s="21">
        <v>1835496</v>
      </c>
      <c r="BCZ3" s="21">
        <v>56348964</v>
      </c>
      <c r="BDA3" s="21">
        <v>67536877</v>
      </c>
      <c r="BDB3" s="21" t="s">
        <v>206</v>
      </c>
      <c r="BDC3" s="21">
        <v>227572166</v>
      </c>
      <c r="BDD3" s="21" t="s">
        <v>206</v>
      </c>
      <c r="BDE3" s="21" t="s">
        <v>206</v>
      </c>
      <c r="BDF3" s="21">
        <v>45661364</v>
      </c>
      <c r="BDG3" s="21">
        <v>25138</v>
      </c>
      <c r="BDH3" s="21">
        <v>23601</v>
      </c>
      <c r="BDI3" s="21" t="s">
        <v>206</v>
      </c>
      <c r="BDJ3" s="21">
        <v>534</v>
      </c>
      <c r="BDK3" s="21">
        <v>1954657</v>
      </c>
      <c r="BDL3" s="21">
        <v>75080</v>
      </c>
      <c r="BDM3" s="21" t="s">
        <v>206</v>
      </c>
      <c r="BDN3" s="21">
        <v>1293433</v>
      </c>
      <c r="BDO3" s="21">
        <v>723</v>
      </c>
      <c r="BDP3" s="21" t="s">
        <v>206</v>
      </c>
      <c r="BDQ3" s="21">
        <v>16731</v>
      </c>
      <c r="BDR3" s="21" t="s">
        <v>206</v>
      </c>
      <c r="BDS3" s="21">
        <v>381213</v>
      </c>
      <c r="BDT3" s="21" t="s">
        <v>206</v>
      </c>
      <c r="BDU3" s="21" t="s">
        <v>206</v>
      </c>
      <c r="BDV3" s="21" t="s">
        <v>206</v>
      </c>
      <c r="BDW3" s="21" t="s">
        <v>206</v>
      </c>
      <c r="BDX3" s="21" t="s">
        <v>206</v>
      </c>
      <c r="BDY3" s="21">
        <v>13724637</v>
      </c>
      <c r="BDZ3" s="21">
        <v>19529</v>
      </c>
      <c r="BEA3" s="21">
        <v>1506014</v>
      </c>
      <c r="BEB3" s="21">
        <v>5800</v>
      </c>
      <c r="BEC3" s="21" t="s">
        <v>206</v>
      </c>
      <c r="BED3" s="21" t="s">
        <v>206</v>
      </c>
      <c r="BEE3" s="21" t="s">
        <v>206</v>
      </c>
      <c r="BEF3" s="21">
        <v>97059</v>
      </c>
      <c r="BEG3" s="21">
        <v>62325</v>
      </c>
      <c r="BEH3" s="21" t="s">
        <v>206</v>
      </c>
      <c r="BEI3" s="21" t="s">
        <v>206</v>
      </c>
      <c r="BEJ3" s="21" t="s">
        <v>206</v>
      </c>
      <c r="BEK3" s="21">
        <v>13744150</v>
      </c>
      <c r="BEL3" s="21">
        <v>742424</v>
      </c>
      <c r="BEM3" s="21" t="s">
        <v>206</v>
      </c>
      <c r="BEN3" s="21">
        <v>155060</v>
      </c>
      <c r="BEO3" s="21" t="s">
        <v>206</v>
      </c>
      <c r="BEP3" s="21">
        <v>1106051</v>
      </c>
      <c r="BEQ3" s="21">
        <v>236461</v>
      </c>
      <c r="BER3" s="21">
        <v>71474</v>
      </c>
      <c r="BES3" s="21">
        <v>1091983</v>
      </c>
      <c r="BET3" s="21">
        <v>216326</v>
      </c>
      <c r="BEU3" s="21">
        <v>179670</v>
      </c>
      <c r="BEV3" s="21" t="s">
        <v>206</v>
      </c>
      <c r="BEW3" s="21">
        <v>3789</v>
      </c>
      <c r="BEX3" s="21">
        <v>4335</v>
      </c>
      <c r="BEY3" s="21" t="s">
        <v>206</v>
      </c>
      <c r="BEZ3" s="21" t="s">
        <v>206</v>
      </c>
      <c r="BFA3" s="21">
        <v>156385</v>
      </c>
      <c r="BFB3" s="21">
        <v>9194345</v>
      </c>
      <c r="BFC3" s="21">
        <v>35089</v>
      </c>
      <c r="BFD3" s="21">
        <v>117</v>
      </c>
      <c r="BFE3" s="21">
        <v>1799180</v>
      </c>
      <c r="BFF3" s="21" t="s">
        <v>206</v>
      </c>
      <c r="BFG3" s="21">
        <v>3</v>
      </c>
      <c r="BFH3" s="21" t="s">
        <v>206</v>
      </c>
      <c r="BFI3" s="21" t="s">
        <v>206</v>
      </c>
      <c r="BFJ3" s="21">
        <v>10372</v>
      </c>
      <c r="BFK3" s="21">
        <v>607028</v>
      </c>
      <c r="BFL3" s="21">
        <v>144306</v>
      </c>
      <c r="BFM3" s="21" t="s">
        <v>206</v>
      </c>
      <c r="BFN3" s="21" t="s">
        <v>206</v>
      </c>
      <c r="BFO3" s="21">
        <v>1</v>
      </c>
      <c r="BFP3" s="21" t="s">
        <v>206</v>
      </c>
      <c r="BFQ3" s="21">
        <v>108</v>
      </c>
      <c r="BFR3" s="21" t="s">
        <v>206</v>
      </c>
      <c r="BFS3" s="21">
        <v>10135</v>
      </c>
      <c r="BFT3" s="21" t="s">
        <v>206</v>
      </c>
      <c r="BFU3" s="21">
        <v>582</v>
      </c>
      <c r="BFV3" s="21">
        <v>3</v>
      </c>
      <c r="BFW3" s="21" t="s">
        <v>206</v>
      </c>
      <c r="BFX3" s="21">
        <v>14452</v>
      </c>
      <c r="BFY3" s="21">
        <v>3311</v>
      </c>
      <c r="BFZ3" s="21" t="s">
        <v>206</v>
      </c>
      <c r="BGA3" s="21">
        <v>2958</v>
      </c>
      <c r="BGB3" s="21">
        <v>40</v>
      </c>
      <c r="BGC3" s="21" t="s">
        <v>206</v>
      </c>
      <c r="BGD3" s="21" t="s">
        <v>206</v>
      </c>
      <c r="BGE3" s="21">
        <v>36773</v>
      </c>
      <c r="BGF3" s="21">
        <v>59</v>
      </c>
      <c r="BGG3" s="21">
        <v>1056</v>
      </c>
      <c r="BGH3" s="21" t="s">
        <v>206</v>
      </c>
      <c r="BGI3" s="21">
        <v>65184596</v>
      </c>
      <c r="BGJ3" s="21">
        <v>337543</v>
      </c>
      <c r="BGK3" s="21">
        <v>39386</v>
      </c>
      <c r="BGL3" s="21">
        <v>1196</v>
      </c>
      <c r="BGM3" s="21">
        <v>2964689</v>
      </c>
      <c r="BGN3" s="21" t="s">
        <v>206</v>
      </c>
      <c r="BGO3" s="21">
        <v>790</v>
      </c>
      <c r="BGP3" s="21">
        <v>8715</v>
      </c>
      <c r="BGQ3" s="21">
        <v>1400</v>
      </c>
      <c r="BGR3" s="21">
        <v>362134</v>
      </c>
      <c r="BGS3" s="21">
        <v>2593</v>
      </c>
      <c r="BGT3" s="21">
        <v>49916519</v>
      </c>
      <c r="BGU3" s="21">
        <v>41240317</v>
      </c>
      <c r="BGV3" s="21">
        <v>258400</v>
      </c>
      <c r="BGW3" s="21">
        <v>76962</v>
      </c>
      <c r="BGX3" s="21" t="s">
        <v>206</v>
      </c>
      <c r="BGY3" s="21" t="s">
        <v>206</v>
      </c>
      <c r="BGZ3" s="21">
        <v>4231839</v>
      </c>
      <c r="BHA3" s="21">
        <v>2</v>
      </c>
      <c r="BHB3" s="21">
        <v>350</v>
      </c>
      <c r="BHC3" s="21" t="s">
        <v>206</v>
      </c>
      <c r="BHD3" s="21">
        <v>5101647</v>
      </c>
      <c r="BHE3" s="21">
        <v>1726048</v>
      </c>
      <c r="BHF3" s="21">
        <v>37297</v>
      </c>
      <c r="BHG3" s="21" t="s">
        <v>206</v>
      </c>
      <c r="BHH3" s="21">
        <v>13928959</v>
      </c>
      <c r="BHI3" s="21" t="s">
        <v>206</v>
      </c>
      <c r="BHJ3" s="21" t="s">
        <v>206</v>
      </c>
      <c r="BHK3" s="21">
        <v>53717</v>
      </c>
      <c r="BHL3" s="21" t="s">
        <v>206</v>
      </c>
      <c r="BHM3" s="21">
        <v>4162296</v>
      </c>
      <c r="BHN3" s="21" t="s">
        <v>206</v>
      </c>
      <c r="BHO3" s="21">
        <v>83811</v>
      </c>
      <c r="BHP3" s="21" t="s">
        <v>206</v>
      </c>
      <c r="BHQ3" s="21" t="s">
        <v>206</v>
      </c>
      <c r="BHR3" s="21" t="s">
        <v>206</v>
      </c>
      <c r="BHS3" s="21" t="s">
        <v>206</v>
      </c>
      <c r="BHT3" s="21" t="s">
        <v>206</v>
      </c>
      <c r="BHU3" s="21" t="s">
        <v>206</v>
      </c>
      <c r="BHV3" s="21" t="s">
        <v>206</v>
      </c>
      <c r="BHW3" s="21" t="s">
        <v>206</v>
      </c>
      <c r="BHX3" s="21" t="s">
        <v>206</v>
      </c>
      <c r="BHY3" s="21" t="s">
        <v>206</v>
      </c>
      <c r="BHZ3" s="21" t="s">
        <v>206</v>
      </c>
      <c r="BIA3" s="21" t="s">
        <v>206</v>
      </c>
      <c r="BIB3" s="21" t="s">
        <v>206</v>
      </c>
      <c r="BIC3" s="21" t="s">
        <v>206</v>
      </c>
      <c r="BID3" s="21" t="s">
        <v>206</v>
      </c>
      <c r="BIE3" s="21" t="s">
        <v>206</v>
      </c>
      <c r="BIF3" s="21" t="s">
        <v>206</v>
      </c>
      <c r="BIG3" s="21" t="s">
        <v>206</v>
      </c>
      <c r="BIH3" s="21">
        <v>18</v>
      </c>
      <c r="BII3" s="21" t="s">
        <v>206</v>
      </c>
      <c r="BIJ3" s="21" t="s">
        <v>206</v>
      </c>
      <c r="BIK3" s="21" t="s">
        <v>206</v>
      </c>
      <c r="BIL3" s="21" t="s">
        <v>206</v>
      </c>
      <c r="BIM3" s="21" t="s">
        <v>206</v>
      </c>
      <c r="BIN3" s="21" t="s">
        <v>206</v>
      </c>
      <c r="BIO3" s="21" t="s">
        <v>206</v>
      </c>
      <c r="BIP3" s="21" t="s">
        <v>206</v>
      </c>
      <c r="BIQ3" s="21" t="s">
        <v>206</v>
      </c>
      <c r="BIR3" s="21" t="s">
        <v>206</v>
      </c>
      <c r="BIS3" s="21" t="s">
        <v>206</v>
      </c>
      <c r="BIT3" s="21" t="s">
        <v>206</v>
      </c>
      <c r="BIU3" s="21">
        <v>3</v>
      </c>
      <c r="BIV3" s="21">
        <v>452446</v>
      </c>
      <c r="BIW3" s="21">
        <v>1022</v>
      </c>
      <c r="BIX3" s="21" t="s">
        <v>206</v>
      </c>
      <c r="BIY3" s="21" t="s">
        <v>206</v>
      </c>
      <c r="BIZ3" s="21" t="s">
        <v>206</v>
      </c>
      <c r="BJA3" s="21" t="s">
        <v>206</v>
      </c>
      <c r="BJB3" s="21" t="s">
        <v>206</v>
      </c>
      <c r="BJC3" s="21" t="s">
        <v>206</v>
      </c>
      <c r="BJD3" s="21">
        <v>47985</v>
      </c>
      <c r="BJE3" s="21">
        <v>52</v>
      </c>
      <c r="BJF3" s="21">
        <v>214</v>
      </c>
      <c r="BJG3" s="21" t="s">
        <v>206</v>
      </c>
      <c r="BJH3" s="21" t="s">
        <v>206</v>
      </c>
      <c r="BJI3" s="21" t="s">
        <v>206</v>
      </c>
      <c r="BJJ3" s="21">
        <v>43434</v>
      </c>
      <c r="BJK3" s="21" t="s">
        <v>206</v>
      </c>
      <c r="BJL3" s="21" t="s">
        <v>206</v>
      </c>
      <c r="BJM3" s="21" t="s">
        <v>206</v>
      </c>
      <c r="BJN3" s="21" t="s">
        <v>206</v>
      </c>
      <c r="BJO3" s="21" t="s">
        <v>206</v>
      </c>
      <c r="BJP3" s="21" t="s">
        <v>206</v>
      </c>
      <c r="BJQ3" s="21" t="s">
        <v>206</v>
      </c>
      <c r="BJR3" s="21" t="s">
        <v>206</v>
      </c>
      <c r="BJS3" s="21" t="s">
        <v>206</v>
      </c>
      <c r="BJT3" s="21" t="s">
        <v>206</v>
      </c>
      <c r="BJU3" s="21" t="s">
        <v>206</v>
      </c>
      <c r="BJV3" s="21" t="s">
        <v>206</v>
      </c>
      <c r="BJW3" s="21" t="s">
        <v>206</v>
      </c>
      <c r="BJX3" s="21" t="s">
        <v>206</v>
      </c>
      <c r="BJY3" s="21">
        <v>29305</v>
      </c>
      <c r="BJZ3" s="21" t="s">
        <v>206</v>
      </c>
      <c r="BKA3" s="21" t="s">
        <v>206</v>
      </c>
      <c r="BKB3" s="21" t="s">
        <v>206</v>
      </c>
      <c r="BKC3" s="21" t="s">
        <v>206</v>
      </c>
      <c r="BKD3" s="21">
        <v>784980</v>
      </c>
      <c r="BKE3" s="21" t="s">
        <v>206</v>
      </c>
      <c r="BKF3" s="21" t="s">
        <v>206</v>
      </c>
      <c r="BKG3" s="21">
        <v>40547</v>
      </c>
      <c r="BKH3" s="21" t="s">
        <v>206</v>
      </c>
      <c r="BKI3" s="21" t="s">
        <v>206</v>
      </c>
      <c r="BKJ3" s="21" t="s">
        <v>206</v>
      </c>
      <c r="BKK3" s="21" t="s">
        <v>206</v>
      </c>
      <c r="BKL3" s="21">
        <v>48436</v>
      </c>
      <c r="BKM3" s="21">
        <v>49</v>
      </c>
      <c r="BKN3" s="21">
        <v>6289215</v>
      </c>
      <c r="BKO3" s="21">
        <v>635910</v>
      </c>
      <c r="BKP3" s="21" t="s">
        <v>206</v>
      </c>
      <c r="BKQ3" s="21" t="s">
        <v>206</v>
      </c>
      <c r="BKR3" s="21" t="s">
        <v>206</v>
      </c>
      <c r="BKS3" s="21" t="s">
        <v>206</v>
      </c>
      <c r="BKT3" s="21">
        <v>214666</v>
      </c>
      <c r="BKU3" s="21" t="s">
        <v>206</v>
      </c>
      <c r="BKV3" s="21" t="s">
        <v>206</v>
      </c>
      <c r="BKW3" s="21" t="s">
        <v>206</v>
      </c>
      <c r="BKX3" s="21" t="s">
        <v>206</v>
      </c>
      <c r="BKY3" s="21" t="s">
        <v>206</v>
      </c>
      <c r="BKZ3" s="21" t="s">
        <v>206</v>
      </c>
      <c r="BLA3" s="21" t="s">
        <v>206</v>
      </c>
      <c r="BLB3" s="21" t="s">
        <v>206</v>
      </c>
      <c r="BLC3" s="21" t="s">
        <v>206</v>
      </c>
      <c r="BLD3" s="21" t="s">
        <v>206</v>
      </c>
      <c r="BLE3" s="21" t="s">
        <v>206</v>
      </c>
      <c r="BLF3" s="21" t="s">
        <v>206</v>
      </c>
      <c r="BLG3" s="21">
        <v>3191552</v>
      </c>
      <c r="BLH3" s="21" t="s">
        <v>206</v>
      </c>
      <c r="BLI3" s="21" t="s">
        <v>206</v>
      </c>
      <c r="BLJ3" s="21">
        <v>25</v>
      </c>
      <c r="BLK3" s="21" t="s">
        <v>206</v>
      </c>
      <c r="BLL3" s="21">
        <v>5198</v>
      </c>
      <c r="BLM3" s="21" t="s">
        <v>206</v>
      </c>
      <c r="BLN3" s="21" t="s">
        <v>206</v>
      </c>
      <c r="BLO3" s="21">
        <v>2792308</v>
      </c>
      <c r="BLP3" s="21" t="s">
        <v>206</v>
      </c>
      <c r="BLQ3" s="21" t="s">
        <v>206</v>
      </c>
      <c r="BLR3" s="21">
        <v>30</v>
      </c>
      <c r="BLS3" s="21" t="s">
        <v>206</v>
      </c>
      <c r="BLT3" s="21">
        <v>287</v>
      </c>
      <c r="BLU3" s="21">
        <v>34692</v>
      </c>
      <c r="BLV3" s="21">
        <v>1535889</v>
      </c>
      <c r="BLW3" s="21">
        <v>174</v>
      </c>
      <c r="BLX3" s="21">
        <v>848</v>
      </c>
      <c r="BLY3" s="21">
        <v>4950</v>
      </c>
      <c r="BLZ3" s="21">
        <v>237529</v>
      </c>
      <c r="BMA3" s="21" t="s">
        <v>206</v>
      </c>
      <c r="BMB3" s="21">
        <v>84920</v>
      </c>
      <c r="BMC3" s="21" t="s">
        <v>206</v>
      </c>
      <c r="BMD3" s="21">
        <v>188</v>
      </c>
      <c r="BME3" s="21">
        <v>795148</v>
      </c>
      <c r="BMF3" s="21">
        <v>4398866</v>
      </c>
      <c r="BMG3" s="21">
        <v>47586</v>
      </c>
      <c r="BMH3" s="21" t="s">
        <v>206</v>
      </c>
      <c r="BMI3" s="21">
        <v>245526</v>
      </c>
      <c r="BMJ3" s="21" t="s">
        <v>206</v>
      </c>
      <c r="BMK3" s="21">
        <v>52888</v>
      </c>
      <c r="BML3" s="21">
        <v>461861</v>
      </c>
      <c r="BMM3" s="21" t="s">
        <v>206</v>
      </c>
      <c r="BMN3" s="21">
        <v>1280575</v>
      </c>
      <c r="BMO3" s="21">
        <v>462094</v>
      </c>
      <c r="BMP3" s="21">
        <v>3984051</v>
      </c>
      <c r="BMQ3" s="21">
        <v>390423</v>
      </c>
      <c r="BMR3" s="21">
        <v>796212</v>
      </c>
      <c r="BMS3" s="21">
        <v>1398</v>
      </c>
      <c r="BMT3" s="21" t="s">
        <v>206</v>
      </c>
      <c r="BMU3" s="21" t="s">
        <v>206</v>
      </c>
      <c r="BMV3" s="21" t="s">
        <v>206</v>
      </c>
      <c r="BMW3" s="21" t="s">
        <v>206</v>
      </c>
      <c r="BMX3" s="21" t="s">
        <v>206</v>
      </c>
      <c r="BMY3" s="21">
        <v>259148</v>
      </c>
      <c r="BMZ3" s="21">
        <v>12351</v>
      </c>
      <c r="BNA3" s="21" t="s">
        <v>206</v>
      </c>
      <c r="BNB3" s="21" t="s">
        <v>206</v>
      </c>
      <c r="BNC3" s="21">
        <v>855</v>
      </c>
      <c r="BND3" s="21" t="s">
        <v>206</v>
      </c>
      <c r="BNE3" s="21" t="s">
        <v>206</v>
      </c>
      <c r="BNF3" s="21" t="s">
        <v>206</v>
      </c>
      <c r="BNG3" s="21">
        <v>158746</v>
      </c>
      <c r="BNH3" s="21">
        <v>65889</v>
      </c>
      <c r="BNI3" s="21">
        <v>2197</v>
      </c>
      <c r="BNJ3" s="21">
        <v>3208</v>
      </c>
      <c r="BNK3" s="21" t="s">
        <v>206</v>
      </c>
      <c r="BNL3" s="21" t="s">
        <v>206</v>
      </c>
      <c r="BNM3" s="21">
        <v>768</v>
      </c>
      <c r="BNN3" s="21">
        <v>60681</v>
      </c>
      <c r="BNO3" s="21">
        <v>200873</v>
      </c>
      <c r="BNP3" s="21" t="s">
        <v>206</v>
      </c>
      <c r="BNQ3" s="21">
        <v>364056</v>
      </c>
      <c r="BNR3" s="21" t="s">
        <v>206</v>
      </c>
      <c r="BNS3" s="21">
        <v>160903</v>
      </c>
      <c r="BNT3" s="21">
        <v>180966</v>
      </c>
      <c r="BNU3" s="21">
        <v>7333</v>
      </c>
      <c r="BNV3" s="21">
        <v>24852</v>
      </c>
      <c r="BNW3" s="21" t="s">
        <v>206</v>
      </c>
      <c r="BNX3" s="21">
        <v>381064</v>
      </c>
      <c r="BNY3" s="21">
        <v>7775</v>
      </c>
      <c r="BNZ3" s="21">
        <v>2221</v>
      </c>
      <c r="BOA3" s="21">
        <v>196900</v>
      </c>
      <c r="BOB3" s="21" t="s">
        <v>206</v>
      </c>
      <c r="BOC3" s="21" t="s">
        <v>206</v>
      </c>
      <c r="BOD3" s="21" t="s">
        <v>206</v>
      </c>
      <c r="BOE3" s="21" t="s">
        <v>206</v>
      </c>
      <c r="BOF3" s="21">
        <v>29613</v>
      </c>
      <c r="BOG3" s="21">
        <v>17321</v>
      </c>
      <c r="BOH3" s="21">
        <v>26880978</v>
      </c>
      <c r="BOI3" s="21">
        <v>35185269</v>
      </c>
      <c r="BOJ3" s="21" t="s">
        <v>206</v>
      </c>
      <c r="BOK3" s="21">
        <v>500</v>
      </c>
      <c r="BOL3" s="21" t="s">
        <v>206</v>
      </c>
      <c r="BOM3" s="21" t="s">
        <v>206</v>
      </c>
      <c r="BON3" s="21">
        <v>6588927</v>
      </c>
      <c r="BOO3" s="21" t="s">
        <v>206</v>
      </c>
      <c r="BOP3" s="21" t="s">
        <v>206</v>
      </c>
      <c r="BOQ3" s="21" t="s">
        <v>206</v>
      </c>
      <c r="BOR3" s="21">
        <v>791036</v>
      </c>
      <c r="BOS3" s="21" t="s">
        <v>206</v>
      </c>
      <c r="BOT3" s="21">
        <v>755</v>
      </c>
      <c r="BOU3" s="21" t="s">
        <v>206</v>
      </c>
      <c r="BOV3" s="21">
        <v>128</v>
      </c>
      <c r="BOW3" s="21" t="s">
        <v>206</v>
      </c>
      <c r="BOX3" s="21" t="s">
        <v>206</v>
      </c>
      <c r="BOY3" s="21" t="s">
        <v>206</v>
      </c>
      <c r="BOZ3" s="21" t="s">
        <v>206</v>
      </c>
      <c r="BPA3" s="21" t="s">
        <v>206</v>
      </c>
      <c r="BPB3" s="21" t="s">
        <v>206</v>
      </c>
      <c r="BPC3" s="21" t="s">
        <v>206</v>
      </c>
      <c r="BPD3" s="21" t="s">
        <v>206</v>
      </c>
      <c r="BPE3" s="21" t="s">
        <v>206</v>
      </c>
      <c r="BPF3" s="21" t="s">
        <v>206</v>
      </c>
      <c r="BPG3" s="21" t="s">
        <v>206</v>
      </c>
      <c r="BPH3" s="21" t="s">
        <v>206</v>
      </c>
      <c r="BPI3" s="21" t="s">
        <v>206</v>
      </c>
      <c r="BPJ3" s="21">
        <v>126700</v>
      </c>
      <c r="BPK3" s="21" t="s">
        <v>206</v>
      </c>
      <c r="BPL3" s="21" t="s">
        <v>206</v>
      </c>
      <c r="BPM3" s="21" t="s">
        <v>206</v>
      </c>
      <c r="BPN3" s="21" t="s">
        <v>206</v>
      </c>
      <c r="BPO3" s="21" t="s">
        <v>206</v>
      </c>
      <c r="BPP3" s="21" t="s">
        <v>206</v>
      </c>
      <c r="BPQ3" s="21" t="s">
        <v>206</v>
      </c>
      <c r="BPR3" s="21" t="s">
        <v>206</v>
      </c>
      <c r="BPS3" s="21" t="s">
        <v>206</v>
      </c>
      <c r="BPT3" s="21" t="s">
        <v>206</v>
      </c>
      <c r="BPU3" s="21" t="s">
        <v>206</v>
      </c>
      <c r="BPV3" s="21" t="s">
        <v>206</v>
      </c>
      <c r="BPW3" s="21" t="s">
        <v>206</v>
      </c>
      <c r="BPX3" s="21" t="s">
        <v>206</v>
      </c>
      <c r="BPY3" s="21" t="s">
        <v>206</v>
      </c>
      <c r="BPZ3" s="21" t="s">
        <v>206</v>
      </c>
      <c r="BQA3" s="21" t="s">
        <v>206</v>
      </c>
      <c r="BQB3" s="21" t="s">
        <v>206</v>
      </c>
      <c r="BQC3" s="21" t="s">
        <v>206</v>
      </c>
      <c r="BQD3" s="21" t="s">
        <v>206</v>
      </c>
      <c r="BQE3" s="21" t="s">
        <v>206</v>
      </c>
      <c r="BQF3" s="21" t="s">
        <v>206</v>
      </c>
      <c r="BQG3" s="21" t="s">
        <v>206</v>
      </c>
      <c r="BQH3" s="21" t="s">
        <v>206</v>
      </c>
      <c r="BQI3" s="21" t="s">
        <v>206</v>
      </c>
      <c r="BQJ3" s="21">
        <v>1217</v>
      </c>
      <c r="BQK3" s="21">
        <v>5579</v>
      </c>
      <c r="BQL3" s="21">
        <v>1982737</v>
      </c>
      <c r="BQM3" s="21" t="s">
        <v>206</v>
      </c>
      <c r="BQN3" s="21" t="s">
        <v>206</v>
      </c>
      <c r="BQO3" s="21" t="s">
        <v>206</v>
      </c>
      <c r="BQP3" s="21" t="s">
        <v>206</v>
      </c>
      <c r="BQQ3" s="21" t="s">
        <v>206</v>
      </c>
      <c r="BQR3" s="21" t="s">
        <v>206</v>
      </c>
      <c r="BQS3" s="21">
        <v>1</v>
      </c>
      <c r="BQT3" s="21" t="s">
        <v>206</v>
      </c>
      <c r="BQU3" s="21" t="s">
        <v>206</v>
      </c>
      <c r="BQV3" s="21" t="s">
        <v>206</v>
      </c>
      <c r="BQW3" s="21">
        <v>39226</v>
      </c>
      <c r="BQX3" s="21" t="s">
        <v>206</v>
      </c>
      <c r="BQY3" s="21" t="s">
        <v>206</v>
      </c>
      <c r="BQZ3" s="21" t="s">
        <v>206</v>
      </c>
      <c r="BRA3" s="21" t="s">
        <v>206</v>
      </c>
      <c r="BRB3" s="21">
        <v>8681</v>
      </c>
      <c r="BRC3" s="21" t="s">
        <v>206</v>
      </c>
      <c r="BRD3" s="21" t="s">
        <v>206</v>
      </c>
      <c r="BRE3" s="21" t="s">
        <v>206</v>
      </c>
      <c r="BRF3" s="21">
        <v>539080</v>
      </c>
      <c r="BRG3" s="21" t="s">
        <v>206</v>
      </c>
      <c r="BRH3" s="21" t="s">
        <v>206</v>
      </c>
      <c r="BRI3" s="21" t="s">
        <v>206</v>
      </c>
      <c r="BRJ3" s="21" t="s">
        <v>206</v>
      </c>
      <c r="BRK3" s="21" t="s">
        <v>206</v>
      </c>
      <c r="BRL3" s="21" t="s">
        <v>206</v>
      </c>
      <c r="BRM3" s="21" t="s">
        <v>206</v>
      </c>
      <c r="BRN3" s="21" t="s">
        <v>206</v>
      </c>
      <c r="BRO3" s="21" t="s">
        <v>206</v>
      </c>
      <c r="BRP3" s="21" t="s">
        <v>206</v>
      </c>
      <c r="BRQ3" s="21" t="s">
        <v>206</v>
      </c>
      <c r="BRR3" s="21">
        <v>390</v>
      </c>
      <c r="BRS3" s="21" t="s">
        <v>206</v>
      </c>
      <c r="BRT3" s="21" t="s">
        <v>206</v>
      </c>
      <c r="BRU3" s="21" t="s">
        <v>206</v>
      </c>
      <c r="BRV3" s="21" t="s">
        <v>206</v>
      </c>
      <c r="BRW3" s="21" t="s">
        <v>206</v>
      </c>
      <c r="BRX3" s="21" t="s">
        <v>206</v>
      </c>
      <c r="BRY3" s="21" t="s">
        <v>206</v>
      </c>
      <c r="BRZ3" s="21">
        <v>197331</v>
      </c>
      <c r="BSA3" s="21" t="s">
        <v>206</v>
      </c>
      <c r="BSB3" s="21" t="s">
        <v>206</v>
      </c>
      <c r="BSC3" s="21">
        <v>500</v>
      </c>
      <c r="BSD3" s="21" t="s">
        <v>206</v>
      </c>
      <c r="BSE3" s="21" t="s">
        <v>206</v>
      </c>
      <c r="BSF3" s="21" t="s">
        <v>206</v>
      </c>
      <c r="BSG3" s="21" t="s">
        <v>206</v>
      </c>
      <c r="BSH3" s="21">
        <v>33635</v>
      </c>
      <c r="BSI3" s="21" t="s">
        <v>206</v>
      </c>
      <c r="BSJ3" s="21" t="s">
        <v>206</v>
      </c>
      <c r="BSK3" s="21" t="s">
        <v>206</v>
      </c>
      <c r="BSL3" s="21" t="s">
        <v>206</v>
      </c>
      <c r="BSM3" s="21">
        <v>1400027</v>
      </c>
      <c r="BSN3" s="21" t="s">
        <v>206</v>
      </c>
      <c r="BSO3" s="21" t="s">
        <v>206</v>
      </c>
      <c r="BSP3" s="21">
        <v>133</v>
      </c>
      <c r="BSQ3" s="21" t="s">
        <v>206</v>
      </c>
      <c r="BSR3" s="21" t="s">
        <v>206</v>
      </c>
      <c r="BSS3" s="21" t="s">
        <v>206</v>
      </c>
      <c r="BST3" s="21" t="s">
        <v>206</v>
      </c>
      <c r="BSU3" s="21">
        <v>2170154</v>
      </c>
      <c r="BSV3" s="21" t="s">
        <v>206</v>
      </c>
      <c r="BSW3" s="21" t="s">
        <v>206</v>
      </c>
      <c r="BSX3" s="21" t="s">
        <v>206</v>
      </c>
      <c r="BSY3" s="21" t="s">
        <v>206</v>
      </c>
      <c r="BSZ3" s="21" t="s">
        <v>206</v>
      </c>
      <c r="BTA3" s="21" t="s">
        <v>206</v>
      </c>
      <c r="BTB3" s="21" t="s">
        <v>206</v>
      </c>
      <c r="BTC3" s="21" t="s">
        <v>206</v>
      </c>
      <c r="BTD3" s="21" t="s">
        <v>206</v>
      </c>
      <c r="BTE3" s="21" t="s">
        <v>206</v>
      </c>
      <c r="BTF3" s="21">
        <v>3593</v>
      </c>
      <c r="BTG3" s="21" t="s">
        <v>206</v>
      </c>
      <c r="BTH3" s="21">
        <v>945</v>
      </c>
      <c r="BTI3" s="21" t="s">
        <v>206</v>
      </c>
      <c r="BTJ3" s="21">
        <v>59230</v>
      </c>
      <c r="BTK3" s="21" t="s">
        <v>206</v>
      </c>
      <c r="BTL3" s="21">
        <v>76</v>
      </c>
      <c r="BTM3" s="21">
        <v>6821118</v>
      </c>
      <c r="BTN3" s="21" t="s">
        <v>206</v>
      </c>
      <c r="BTO3" s="21">
        <v>20</v>
      </c>
      <c r="BTP3" s="21">
        <v>14730</v>
      </c>
      <c r="BTQ3" s="21" t="s">
        <v>206</v>
      </c>
      <c r="BTR3" s="21">
        <v>27046</v>
      </c>
      <c r="BTS3" s="21">
        <v>391752</v>
      </c>
      <c r="BTT3" s="21">
        <v>1653673</v>
      </c>
      <c r="BTU3" s="21">
        <v>853405</v>
      </c>
      <c r="BTV3" s="21">
        <v>198861</v>
      </c>
      <c r="BTW3" s="21">
        <v>4031998</v>
      </c>
      <c r="BTX3" s="21">
        <v>564628</v>
      </c>
      <c r="BTY3" s="21">
        <v>109376</v>
      </c>
      <c r="BTZ3" s="21">
        <v>744385</v>
      </c>
      <c r="BUA3" s="21" t="s">
        <v>206</v>
      </c>
      <c r="BUB3" s="21">
        <v>306622</v>
      </c>
      <c r="BUC3" s="21">
        <v>1084353</v>
      </c>
      <c r="BUD3" s="21">
        <v>6350104</v>
      </c>
      <c r="BUE3" s="21">
        <v>134946</v>
      </c>
      <c r="BUF3" s="21">
        <v>3260721</v>
      </c>
      <c r="BUG3" s="21">
        <v>4210</v>
      </c>
      <c r="BUH3" s="21" t="s">
        <v>206</v>
      </c>
      <c r="BUI3" s="21">
        <v>56015</v>
      </c>
      <c r="BUJ3" s="21">
        <v>1</v>
      </c>
      <c r="BUK3" s="21" t="s">
        <v>206</v>
      </c>
      <c r="BUL3" s="21" t="s">
        <v>206</v>
      </c>
      <c r="BUM3" s="21">
        <v>788108</v>
      </c>
      <c r="BUN3" s="21">
        <v>19046</v>
      </c>
      <c r="BUO3" s="21" t="s">
        <v>206</v>
      </c>
      <c r="BUP3" s="21" t="s">
        <v>206</v>
      </c>
      <c r="BUQ3" s="21" t="s">
        <v>206</v>
      </c>
      <c r="BUR3" s="21" t="s">
        <v>206</v>
      </c>
      <c r="BUS3" s="21" t="s">
        <v>206</v>
      </c>
      <c r="BUT3" s="21" t="s">
        <v>206</v>
      </c>
      <c r="BUU3" s="21" t="s">
        <v>206</v>
      </c>
      <c r="BUV3" s="21">
        <v>11770</v>
      </c>
      <c r="BUW3" s="21" t="s">
        <v>206</v>
      </c>
      <c r="BUX3" s="21">
        <v>1944689</v>
      </c>
      <c r="BUY3" s="21" t="s">
        <v>206</v>
      </c>
      <c r="BUZ3" s="21">
        <v>81468</v>
      </c>
      <c r="BVA3" s="21">
        <v>606679</v>
      </c>
      <c r="BVB3" s="21">
        <v>48852</v>
      </c>
      <c r="BVC3" s="21" t="s">
        <v>206</v>
      </c>
      <c r="BVD3" s="21">
        <v>276840</v>
      </c>
      <c r="BVE3" s="21">
        <v>180</v>
      </c>
      <c r="BVF3" s="21" t="s">
        <v>206</v>
      </c>
      <c r="BVG3" s="21">
        <v>147015</v>
      </c>
      <c r="BVH3" s="21">
        <v>27524</v>
      </c>
      <c r="BVI3" s="21">
        <v>351274</v>
      </c>
      <c r="BVJ3" s="21">
        <v>3190</v>
      </c>
      <c r="BVK3" s="21">
        <v>5151485</v>
      </c>
      <c r="BVL3" s="21">
        <v>2729731</v>
      </c>
      <c r="BVM3" s="21">
        <v>63572</v>
      </c>
      <c r="BVN3" s="21">
        <v>10354</v>
      </c>
      <c r="BVO3" s="21">
        <v>154373</v>
      </c>
      <c r="BVP3" s="21">
        <v>12691</v>
      </c>
      <c r="BVQ3" s="21">
        <v>4492</v>
      </c>
      <c r="BVR3" s="21">
        <v>309</v>
      </c>
      <c r="BVS3" s="21">
        <v>93506</v>
      </c>
      <c r="BVT3" s="21">
        <v>35246</v>
      </c>
      <c r="BVU3" s="21">
        <v>4110588</v>
      </c>
      <c r="BVV3" s="21">
        <v>22940206</v>
      </c>
      <c r="BVW3" s="21">
        <v>51324885</v>
      </c>
      <c r="BVX3" s="21" t="s">
        <v>206</v>
      </c>
      <c r="BVY3" s="21">
        <v>188798</v>
      </c>
      <c r="BVZ3" s="21" t="s">
        <v>206</v>
      </c>
      <c r="BWA3" s="21" t="s">
        <v>206</v>
      </c>
      <c r="BWB3" s="21">
        <v>4910970</v>
      </c>
      <c r="BWC3" s="21">
        <v>271</v>
      </c>
      <c r="BWD3" s="21" t="s">
        <v>206</v>
      </c>
      <c r="BWE3" s="21" t="s">
        <v>206</v>
      </c>
      <c r="BWF3" s="21">
        <v>109820</v>
      </c>
      <c r="BWG3" s="21">
        <v>1972135</v>
      </c>
      <c r="BWH3" s="21">
        <v>10205</v>
      </c>
      <c r="BWI3" s="21" t="s">
        <v>206</v>
      </c>
      <c r="BWJ3" s="21">
        <v>4742</v>
      </c>
      <c r="BWK3" s="21">
        <v>1489</v>
      </c>
      <c r="BWL3" s="21" t="s">
        <v>206</v>
      </c>
      <c r="BWM3" s="21" t="s">
        <v>206</v>
      </c>
      <c r="BWN3" s="21" t="s">
        <v>206</v>
      </c>
      <c r="BWO3" s="21" t="s">
        <v>206</v>
      </c>
      <c r="BWP3" s="21" t="s">
        <v>206</v>
      </c>
      <c r="BWQ3" s="21" t="s">
        <v>206</v>
      </c>
      <c r="BWR3" s="21" t="s">
        <v>206</v>
      </c>
      <c r="BWS3" s="21" t="s">
        <v>206</v>
      </c>
      <c r="BWT3" s="21" t="s">
        <v>206</v>
      </c>
      <c r="BWU3" s="21" t="s">
        <v>206</v>
      </c>
      <c r="BWV3" s="21" t="s">
        <v>206</v>
      </c>
      <c r="BWW3" s="21" t="s">
        <v>206</v>
      </c>
      <c r="BWX3" s="21">
        <v>78280</v>
      </c>
      <c r="BWY3" s="21" t="s">
        <v>206</v>
      </c>
      <c r="BWZ3" s="21" t="s">
        <v>206</v>
      </c>
      <c r="BXA3" s="21" t="s">
        <v>206</v>
      </c>
      <c r="BXB3" s="21" t="s">
        <v>206</v>
      </c>
      <c r="BXC3" s="21" t="s">
        <v>206</v>
      </c>
      <c r="BXD3" s="21" t="s">
        <v>206</v>
      </c>
      <c r="BXE3" s="21" t="s">
        <v>206</v>
      </c>
      <c r="BXF3" s="21" t="s">
        <v>206</v>
      </c>
      <c r="BXG3" s="21" t="s">
        <v>206</v>
      </c>
      <c r="BXH3" s="21" t="s">
        <v>206</v>
      </c>
      <c r="BXI3" s="21" t="s">
        <v>206</v>
      </c>
      <c r="BXJ3" s="21" t="s">
        <v>206</v>
      </c>
      <c r="BXK3" s="21" t="s">
        <v>206</v>
      </c>
      <c r="BXL3" s="21" t="s">
        <v>206</v>
      </c>
      <c r="BXM3" s="21" t="s">
        <v>206</v>
      </c>
      <c r="BXN3" s="21">
        <v>100100</v>
      </c>
      <c r="BXO3" s="21" t="s">
        <v>206</v>
      </c>
      <c r="BXP3" s="21" t="s">
        <v>206</v>
      </c>
      <c r="BXQ3" s="21">
        <v>8110</v>
      </c>
      <c r="BXR3" s="21" t="s">
        <v>206</v>
      </c>
      <c r="BXS3" s="21" t="s">
        <v>206</v>
      </c>
      <c r="BXT3" s="21">
        <v>969</v>
      </c>
      <c r="BXU3" s="21" t="s">
        <v>206</v>
      </c>
      <c r="BXV3" s="21" t="s">
        <v>206</v>
      </c>
      <c r="BXW3" s="21" t="s">
        <v>206</v>
      </c>
      <c r="BXX3" s="21">
        <v>21091</v>
      </c>
      <c r="BXY3" s="21">
        <v>373</v>
      </c>
      <c r="BXZ3" s="21" t="s">
        <v>206</v>
      </c>
      <c r="BYA3" s="21" t="s">
        <v>206</v>
      </c>
      <c r="BYB3" s="21" t="s">
        <v>206</v>
      </c>
      <c r="BYC3" s="21" t="s">
        <v>206</v>
      </c>
      <c r="BYD3" s="21" t="s">
        <v>206</v>
      </c>
      <c r="BYE3" s="21" t="s">
        <v>206</v>
      </c>
      <c r="BYF3" s="21" t="s">
        <v>206</v>
      </c>
      <c r="BYG3" s="21" t="s">
        <v>206</v>
      </c>
      <c r="BYH3" s="21">
        <v>250</v>
      </c>
      <c r="BYI3" s="21" t="s">
        <v>206</v>
      </c>
      <c r="BYJ3" s="21" t="s">
        <v>206</v>
      </c>
      <c r="BYK3" s="21" t="s">
        <v>206</v>
      </c>
      <c r="BYL3" s="21" t="s">
        <v>206</v>
      </c>
      <c r="BYM3" s="21" t="s">
        <v>206</v>
      </c>
      <c r="BYN3" s="21" t="s">
        <v>206</v>
      </c>
      <c r="BYO3" s="21" t="s">
        <v>206</v>
      </c>
      <c r="BYP3" s="21" t="s">
        <v>206</v>
      </c>
      <c r="BYQ3" s="21" t="s">
        <v>206</v>
      </c>
      <c r="BYR3" s="21" t="s">
        <v>206</v>
      </c>
      <c r="BYS3" s="21" t="s">
        <v>206</v>
      </c>
      <c r="BYT3" s="21" t="s">
        <v>206</v>
      </c>
      <c r="BYU3" s="21" t="s">
        <v>206</v>
      </c>
      <c r="BYV3" s="21" t="s">
        <v>206</v>
      </c>
      <c r="BYW3" s="21" t="s">
        <v>206</v>
      </c>
      <c r="BYX3" s="21" t="s">
        <v>206</v>
      </c>
      <c r="BYY3" s="21" t="s">
        <v>206</v>
      </c>
      <c r="BYZ3" s="21" t="s">
        <v>206</v>
      </c>
      <c r="BZA3" s="21">
        <v>201103</v>
      </c>
      <c r="BZB3" s="21" t="s">
        <v>206</v>
      </c>
      <c r="BZC3" s="21">
        <v>48869</v>
      </c>
      <c r="BZD3" s="21" t="s">
        <v>206</v>
      </c>
      <c r="BZE3" s="21">
        <v>2582</v>
      </c>
      <c r="BZF3" s="21">
        <v>23306</v>
      </c>
      <c r="BZG3" s="21">
        <v>458</v>
      </c>
      <c r="BZH3" s="21" t="s">
        <v>206</v>
      </c>
      <c r="BZI3" s="21">
        <v>191</v>
      </c>
      <c r="BZJ3" s="21" t="s">
        <v>206</v>
      </c>
      <c r="BZK3" s="21" t="s">
        <v>206</v>
      </c>
      <c r="BZL3" s="21" t="s">
        <v>206</v>
      </c>
      <c r="BZM3" s="21" t="s">
        <v>206</v>
      </c>
      <c r="BZN3" s="21">
        <v>4330</v>
      </c>
      <c r="BZO3" s="21" t="s">
        <v>206</v>
      </c>
      <c r="BZP3" s="21">
        <v>1699056</v>
      </c>
      <c r="BZQ3" s="21">
        <v>305084</v>
      </c>
      <c r="BZR3" s="21" t="s">
        <v>206</v>
      </c>
      <c r="BZS3" s="21" t="s">
        <v>206</v>
      </c>
      <c r="BZT3" s="21" t="s">
        <v>206</v>
      </c>
      <c r="BZU3" s="21" t="s">
        <v>206</v>
      </c>
      <c r="BZV3" s="21">
        <v>646655</v>
      </c>
      <c r="BZW3" s="21">
        <v>1642</v>
      </c>
      <c r="BZX3" s="21" t="s">
        <v>206</v>
      </c>
      <c r="BZY3" s="21" t="s">
        <v>206</v>
      </c>
      <c r="BZZ3" s="21" t="s">
        <v>206</v>
      </c>
      <c r="CAA3" s="21" t="s">
        <v>206</v>
      </c>
      <c r="CAB3" s="21">
        <v>39</v>
      </c>
      <c r="CAC3" s="21" t="s">
        <v>206</v>
      </c>
      <c r="CAD3" s="21">
        <v>9</v>
      </c>
      <c r="CAE3" s="21" t="s">
        <v>206</v>
      </c>
      <c r="CAF3" s="21" t="s">
        <v>206</v>
      </c>
      <c r="CAG3" s="21" t="s">
        <v>206</v>
      </c>
      <c r="CAH3" s="21" t="s">
        <v>206</v>
      </c>
      <c r="CAI3" s="21">
        <v>677479</v>
      </c>
      <c r="CAJ3" s="21" t="s">
        <v>206</v>
      </c>
      <c r="CAK3" s="21" t="s">
        <v>206</v>
      </c>
      <c r="CAL3" s="21" t="s">
        <v>206</v>
      </c>
      <c r="CAM3" s="21" t="s">
        <v>206</v>
      </c>
      <c r="CAN3" s="21">
        <v>25232</v>
      </c>
      <c r="CAO3" s="21" t="s">
        <v>206</v>
      </c>
      <c r="CAP3" s="21" t="s">
        <v>206</v>
      </c>
      <c r="CAQ3" s="21" t="s">
        <v>206</v>
      </c>
      <c r="CAR3" s="21" t="s">
        <v>206</v>
      </c>
      <c r="CAS3" s="21" t="s">
        <v>206</v>
      </c>
      <c r="CAT3" s="21">
        <v>3296041</v>
      </c>
      <c r="CAU3" s="21" t="s">
        <v>206</v>
      </c>
      <c r="CAV3" s="21" t="s">
        <v>206</v>
      </c>
      <c r="CAW3" s="21">
        <v>853926</v>
      </c>
      <c r="CAX3" s="21">
        <v>17000</v>
      </c>
      <c r="CAY3" s="21" t="s">
        <v>206</v>
      </c>
      <c r="CAZ3" s="21" t="s">
        <v>206</v>
      </c>
      <c r="CBA3" s="21" t="s">
        <v>206</v>
      </c>
      <c r="CBB3" s="21" t="s">
        <v>206</v>
      </c>
      <c r="CBC3" s="21" t="s">
        <v>206</v>
      </c>
      <c r="CBD3" s="21" t="s">
        <v>206</v>
      </c>
      <c r="CBE3" s="21" t="s">
        <v>206</v>
      </c>
      <c r="CBF3" s="21">
        <v>844</v>
      </c>
      <c r="CBG3" s="21" t="s">
        <v>206</v>
      </c>
      <c r="CBH3" s="21">
        <v>240230</v>
      </c>
      <c r="CBI3" s="21" t="s">
        <v>206</v>
      </c>
      <c r="CBJ3" s="21">
        <v>704748</v>
      </c>
      <c r="CBK3" s="21">
        <v>1441</v>
      </c>
      <c r="CBL3" s="21" t="s">
        <v>206</v>
      </c>
      <c r="CBM3" s="21">
        <v>78</v>
      </c>
      <c r="CBN3" s="21">
        <v>180</v>
      </c>
      <c r="CBO3" s="21" t="s">
        <v>206</v>
      </c>
      <c r="CBP3" s="21" t="s">
        <v>206</v>
      </c>
      <c r="CBQ3" s="21">
        <v>441215</v>
      </c>
      <c r="CBR3" s="21">
        <v>455173</v>
      </c>
      <c r="CBS3" s="21">
        <v>9530620</v>
      </c>
      <c r="CBT3" s="21" t="s">
        <v>206</v>
      </c>
      <c r="CBU3" s="21">
        <v>47605</v>
      </c>
      <c r="CBV3" s="21" t="s">
        <v>206</v>
      </c>
      <c r="CBW3" s="21" t="s">
        <v>206</v>
      </c>
      <c r="CBX3" s="21" t="s">
        <v>206</v>
      </c>
      <c r="CBY3" s="21" t="s">
        <v>206</v>
      </c>
      <c r="CBZ3" s="21" t="s">
        <v>206</v>
      </c>
      <c r="CCA3" s="21">
        <v>25369</v>
      </c>
      <c r="CCB3" s="21">
        <v>60745</v>
      </c>
      <c r="CCC3" s="21" t="s">
        <v>206</v>
      </c>
      <c r="CCD3" s="21" t="s">
        <v>206</v>
      </c>
      <c r="CCE3" s="21" t="s">
        <v>206</v>
      </c>
      <c r="CCF3" s="21" t="s">
        <v>206</v>
      </c>
      <c r="CCG3" s="21" t="s">
        <v>206</v>
      </c>
      <c r="CCH3" s="21" t="s">
        <v>206</v>
      </c>
      <c r="CCI3" s="21" t="s">
        <v>206</v>
      </c>
      <c r="CCJ3" s="21" t="s">
        <v>206</v>
      </c>
      <c r="CCK3" s="21" t="s">
        <v>206</v>
      </c>
      <c r="CCL3" s="21" t="s">
        <v>206</v>
      </c>
      <c r="CCM3" s="21" t="s">
        <v>206</v>
      </c>
      <c r="CCN3" s="21">
        <v>258961</v>
      </c>
      <c r="CCO3" s="21">
        <v>677</v>
      </c>
      <c r="CCP3" s="21">
        <v>3929</v>
      </c>
      <c r="CCQ3" s="21">
        <v>262412</v>
      </c>
      <c r="CCR3" s="21" t="s">
        <v>206</v>
      </c>
      <c r="CCS3" s="21" t="s">
        <v>206</v>
      </c>
      <c r="CCT3" s="21" t="s">
        <v>206</v>
      </c>
      <c r="CCU3" s="21">
        <v>732</v>
      </c>
      <c r="CCV3" s="21" t="s">
        <v>206</v>
      </c>
      <c r="CCW3" s="21" t="s">
        <v>206</v>
      </c>
      <c r="CCX3" s="21">
        <v>1077216</v>
      </c>
      <c r="CCY3" s="21">
        <v>2</v>
      </c>
      <c r="CCZ3" s="21">
        <v>631761</v>
      </c>
      <c r="CDA3" s="21">
        <v>155966</v>
      </c>
      <c r="CDB3" s="21" t="s">
        <v>206</v>
      </c>
      <c r="CDC3" s="21">
        <v>47637</v>
      </c>
      <c r="CDD3" s="21" t="s">
        <v>206</v>
      </c>
      <c r="CDE3" s="21" t="s">
        <v>206</v>
      </c>
      <c r="CDF3" s="21" t="s">
        <v>206</v>
      </c>
      <c r="CDG3" s="21" t="s">
        <v>206</v>
      </c>
      <c r="CDH3" s="21">
        <v>503283</v>
      </c>
      <c r="CDI3" s="21">
        <v>1400</v>
      </c>
      <c r="CDJ3" s="21">
        <v>577148249</v>
      </c>
      <c r="CDK3" s="21">
        <v>627715494</v>
      </c>
      <c r="CDL3" s="21" t="s">
        <v>206</v>
      </c>
      <c r="CDM3" s="21">
        <v>483373</v>
      </c>
      <c r="CDN3" s="21" t="s">
        <v>206</v>
      </c>
      <c r="CDO3" s="21" t="s">
        <v>206</v>
      </c>
      <c r="CDP3" s="21">
        <v>905484</v>
      </c>
      <c r="CDQ3" s="21">
        <v>11479</v>
      </c>
      <c r="CDR3" s="21" t="s">
        <v>206</v>
      </c>
      <c r="CDS3" s="21" t="s">
        <v>206</v>
      </c>
      <c r="CDT3" s="21">
        <v>21568</v>
      </c>
      <c r="CDU3" s="21" t="s">
        <v>206</v>
      </c>
      <c r="CDV3" s="21" t="s">
        <v>206</v>
      </c>
      <c r="CDW3" s="21" t="s">
        <v>206</v>
      </c>
      <c r="CDX3" s="21" t="s">
        <v>206</v>
      </c>
      <c r="CDY3" s="21" t="s">
        <v>206</v>
      </c>
      <c r="CDZ3" t="s">
        <v>206</v>
      </c>
      <c r="CEA3" t="s">
        <v>206</v>
      </c>
      <c r="CEB3" t="s">
        <v>206</v>
      </c>
      <c r="CEC3" t="s">
        <v>206</v>
      </c>
      <c r="CED3" t="s">
        <v>206</v>
      </c>
      <c r="CEE3" t="s">
        <v>206</v>
      </c>
      <c r="CEF3" t="s">
        <v>206</v>
      </c>
      <c r="CEG3" t="s">
        <v>206</v>
      </c>
      <c r="CEH3" t="s">
        <v>206</v>
      </c>
      <c r="CEI3">
        <v>12</v>
      </c>
      <c r="CEJ3" t="s">
        <v>206</v>
      </c>
      <c r="CEK3" t="s">
        <v>206</v>
      </c>
      <c r="CEL3" t="s">
        <v>206</v>
      </c>
      <c r="CEM3" t="s">
        <v>206</v>
      </c>
      <c r="CEN3">
        <v>41246</v>
      </c>
      <c r="CEO3" t="s">
        <v>206</v>
      </c>
      <c r="CEP3" t="s">
        <v>206</v>
      </c>
      <c r="CEQ3" t="s">
        <v>206</v>
      </c>
      <c r="CER3">
        <v>322465</v>
      </c>
      <c r="CES3">
        <v>762639</v>
      </c>
      <c r="CET3" t="s">
        <v>206</v>
      </c>
      <c r="CEU3" t="s">
        <v>206</v>
      </c>
      <c r="CEV3" t="s">
        <v>206</v>
      </c>
      <c r="CEW3" t="s">
        <v>206</v>
      </c>
      <c r="CEX3" t="s">
        <v>206</v>
      </c>
      <c r="CEY3" t="s">
        <v>206</v>
      </c>
      <c r="CEZ3" t="s">
        <v>206</v>
      </c>
      <c r="CFA3" t="s">
        <v>206</v>
      </c>
      <c r="CFB3">
        <v>10</v>
      </c>
      <c r="CFC3" t="s">
        <v>206</v>
      </c>
      <c r="CFD3" t="s">
        <v>206</v>
      </c>
      <c r="CFE3">
        <v>37215</v>
      </c>
      <c r="CFF3">
        <v>0</v>
      </c>
      <c r="CFG3" t="s">
        <v>206</v>
      </c>
      <c r="CFH3">
        <v>884831</v>
      </c>
      <c r="CFI3" t="s">
        <v>206</v>
      </c>
      <c r="CFJ3" t="s">
        <v>206</v>
      </c>
      <c r="CFK3" t="s">
        <v>206</v>
      </c>
      <c r="CFL3">
        <v>572389</v>
      </c>
      <c r="CFM3">
        <v>1982679</v>
      </c>
      <c r="CFN3">
        <v>1052</v>
      </c>
      <c r="CFO3">
        <v>3756</v>
      </c>
      <c r="CFP3" t="s">
        <v>206</v>
      </c>
      <c r="CFQ3">
        <v>21186</v>
      </c>
      <c r="CFR3" t="s">
        <v>206</v>
      </c>
      <c r="CFS3">
        <v>3497</v>
      </c>
      <c r="CFT3" t="s">
        <v>206</v>
      </c>
      <c r="CFU3">
        <v>1788</v>
      </c>
      <c r="CFV3">
        <v>16</v>
      </c>
      <c r="CFW3" t="s">
        <v>206</v>
      </c>
      <c r="CFX3" t="s">
        <v>206</v>
      </c>
      <c r="CFY3">
        <v>3895</v>
      </c>
      <c r="CFZ3" t="s">
        <v>206</v>
      </c>
      <c r="CGA3" t="s">
        <v>206</v>
      </c>
      <c r="CGB3" t="s">
        <v>206</v>
      </c>
      <c r="CGC3" t="s">
        <v>206</v>
      </c>
      <c r="CGD3" t="s">
        <v>206</v>
      </c>
      <c r="CGE3" t="s">
        <v>206</v>
      </c>
      <c r="CGF3" t="s">
        <v>206</v>
      </c>
      <c r="CGG3" t="s">
        <v>206</v>
      </c>
      <c r="CGH3">
        <v>2079673</v>
      </c>
      <c r="CGI3">
        <v>1087505</v>
      </c>
      <c r="CGJ3">
        <v>1272</v>
      </c>
      <c r="CGK3">
        <v>4377467</v>
      </c>
      <c r="CGL3" t="s">
        <v>206</v>
      </c>
      <c r="CGM3" t="s">
        <v>206</v>
      </c>
      <c r="CGN3">
        <v>5792</v>
      </c>
      <c r="CGO3" t="s">
        <v>206</v>
      </c>
      <c r="CGP3">
        <v>11122</v>
      </c>
      <c r="CGQ3">
        <v>49146</v>
      </c>
      <c r="CGR3">
        <v>2702</v>
      </c>
      <c r="CGS3" t="s">
        <v>206</v>
      </c>
      <c r="CGT3">
        <v>698903</v>
      </c>
      <c r="CGU3" t="s">
        <v>206</v>
      </c>
      <c r="CGV3" t="s">
        <v>206</v>
      </c>
      <c r="CGW3">
        <v>101049</v>
      </c>
      <c r="CGX3" t="s">
        <v>206</v>
      </c>
      <c r="CGY3" t="s">
        <v>206</v>
      </c>
      <c r="CGZ3" t="s">
        <v>206</v>
      </c>
      <c r="CHA3" t="s">
        <v>206</v>
      </c>
      <c r="CHB3">
        <v>5274</v>
      </c>
      <c r="CHC3">
        <v>67823</v>
      </c>
      <c r="CHD3">
        <v>75791997</v>
      </c>
      <c r="CHE3">
        <v>17903898</v>
      </c>
      <c r="CHF3" t="s">
        <v>206</v>
      </c>
      <c r="CHG3">
        <v>87879</v>
      </c>
      <c r="CHH3" t="s">
        <v>206</v>
      </c>
      <c r="CHI3" t="s">
        <v>206</v>
      </c>
      <c r="CHJ3">
        <v>7762651</v>
      </c>
      <c r="CHK3" t="s">
        <v>206</v>
      </c>
      <c r="CHL3" t="s">
        <v>206</v>
      </c>
      <c r="CHM3" t="s">
        <v>206</v>
      </c>
      <c r="CHN3">
        <v>2184</v>
      </c>
      <c r="CHO3">
        <v>212580</v>
      </c>
      <c r="CHP3">
        <v>7062</v>
      </c>
      <c r="CHQ3" t="s">
        <v>206</v>
      </c>
      <c r="CHR3">
        <v>163</v>
      </c>
      <c r="CHS3" t="s">
        <v>206</v>
      </c>
    </row>
    <row r="4" spans="1:2255" x14ac:dyDescent="0.25">
      <c r="A4" s="21">
        <v>2006</v>
      </c>
      <c r="B4" s="21" t="s">
        <v>206</v>
      </c>
      <c r="C4" s="21" t="s">
        <v>206</v>
      </c>
      <c r="D4" s="21" t="s">
        <v>206</v>
      </c>
      <c r="E4" s="21" t="s">
        <v>206</v>
      </c>
      <c r="F4" s="21" t="s">
        <v>206</v>
      </c>
      <c r="G4" s="21" t="s">
        <v>206</v>
      </c>
      <c r="H4" s="21" t="s">
        <v>206</v>
      </c>
      <c r="I4" s="21" t="s">
        <v>206</v>
      </c>
      <c r="J4" s="21" t="s">
        <v>206</v>
      </c>
      <c r="K4" s="21">
        <v>69</v>
      </c>
      <c r="L4" s="21">
        <v>33648</v>
      </c>
      <c r="M4" s="21">
        <v>79805</v>
      </c>
      <c r="N4" s="21" t="s">
        <v>206</v>
      </c>
      <c r="O4" s="21">
        <v>279</v>
      </c>
      <c r="P4" s="21">
        <v>238222</v>
      </c>
      <c r="Q4" s="21" t="s">
        <v>206</v>
      </c>
      <c r="R4" s="21" t="s">
        <v>206</v>
      </c>
      <c r="S4" s="21">
        <v>1242005</v>
      </c>
      <c r="T4" s="21">
        <v>540</v>
      </c>
      <c r="U4" s="21">
        <v>83</v>
      </c>
      <c r="V4" s="21">
        <v>98246</v>
      </c>
      <c r="W4" s="21">
        <v>826870</v>
      </c>
      <c r="X4" s="21">
        <v>74951</v>
      </c>
      <c r="Y4" s="21">
        <v>364800</v>
      </c>
      <c r="Z4" s="21">
        <v>55277</v>
      </c>
      <c r="AA4" s="21">
        <v>29869</v>
      </c>
      <c r="AB4" s="21">
        <v>2384467</v>
      </c>
      <c r="AC4" s="21">
        <v>1890504</v>
      </c>
      <c r="AD4" s="21">
        <v>17018618</v>
      </c>
      <c r="AE4" s="21">
        <v>10605682</v>
      </c>
      <c r="AF4" s="21">
        <v>47970</v>
      </c>
      <c r="AG4" s="21">
        <v>5264568</v>
      </c>
      <c r="AH4" s="21">
        <v>358438</v>
      </c>
      <c r="AI4" s="21">
        <v>19632935</v>
      </c>
      <c r="AJ4" s="21">
        <v>2310380</v>
      </c>
      <c r="AK4" s="21" t="s">
        <v>206</v>
      </c>
      <c r="AL4" s="21">
        <v>37250</v>
      </c>
      <c r="AM4" s="21">
        <v>5494473</v>
      </c>
      <c r="AN4" s="21">
        <v>17239250</v>
      </c>
      <c r="AO4" s="21">
        <v>6199860</v>
      </c>
      <c r="AP4" s="21">
        <v>116839</v>
      </c>
      <c r="AQ4" s="21">
        <v>117852</v>
      </c>
      <c r="AR4" s="21">
        <v>59</v>
      </c>
      <c r="AS4" s="21">
        <v>4896648</v>
      </c>
      <c r="AT4" s="21">
        <v>26</v>
      </c>
      <c r="AU4" s="21" t="s">
        <v>206</v>
      </c>
      <c r="AV4" s="21">
        <v>214955</v>
      </c>
      <c r="AW4" s="21">
        <v>5423983</v>
      </c>
      <c r="AX4" s="21">
        <v>774731</v>
      </c>
      <c r="AY4" s="21" t="s">
        <v>206</v>
      </c>
      <c r="AZ4" s="21" t="s">
        <v>206</v>
      </c>
      <c r="BA4" s="21" t="s">
        <v>206</v>
      </c>
      <c r="BB4" s="21">
        <v>22575</v>
      </c>
      <c r="BC4" s="21">
        <v>5985</v>
      </c>
      <c r="BD4" s="21">
        <v>6193409</v>
      </c>
      <c r="BE4" s="21">
        <v>7764</v>
      </c>
      <c r="BF4" s="21">
        <v>3313</v>
      </c>
      <c r="BG4" s="21">
        <v>26770</v>
      </c>
      <c r="BH4" s="21">
        <v>133128</v>
      </c>
      <c r="BI4" s="21" t="s">
        <v>206</v>
      </c>
      <c r="BJ4" s="21">
        <v>28352</v>
      </c>
      <c r="BK4" s="21" t="s">
        <v>206</v>
      </c>
      <c r="BL4" s="21">
        <v>31478</v>
      </c>
      <c r="BM4" s="21" t="s">
        <v>206</v>
      </c>
      <c r="BN4" s="21">
        <v>8665</v>
      </c>
      <c r="BO4" s="21" t="s">
        <v>206</v>
      </c>
      <c r="BP4" s="21">
        <v>1664</v>
      </c>
      <c r="BQ4" s="21">
        <v>566009</v>
      </c>
      <c r="BR4" s="21">
        <v>4521121</v>
      </c>
      <c r="BS4" s="21">
        <v>2066126</v>
      </c>
      <c r="BT4" s="21">
        <v>2553868</v>
      </c>
      <c r="BU4" s="21">
        <v>4881555</v>
      </c>
      <c r="BV4" s="21">
        <v>12215916</v>
      </c>
      <c r="BW4" s="21">
        <v>4759251</v>
      </c>
      <c r="BX4" s="21">
        <v>741661</v>
      </c>
      <c r="BY4" s="21">
        <v>722696</v>
      </c>
      <c r="BZ4" s="21">
        <v>1232308</v>
      </c>
      <c r="CA4" s="21">
        <v>604</v>
      </c>
      <c r="CB4" s="21">
        <v>1064471</v>
      </c>
      <c r="CC4" s="21">
        <v>100351</v>
      </c>
      <c r="CD4" s="21">
        <v>2662713</v>
      </c>
      <c r="CE4" s="21">
        <v>1198937</v>
      </c>
      <c r="CF4" s="21">
        <v>119524707</v>
      </c>
      <c r="CG4" s="21">
        <v>93057188</v>
      </c>
      <c r="CH4" s="21">
        <v>43285</v>
      </c>
      <c r="CI4" s="21">
        <v>13694391</v>
      </c>
      <c r="CJ4" s="21" t="s">
        <v>206</v>
      </c>
      <c r="CK4" s="21" t="s">
        <v>206</v>
      </c>
      <c r="CL4" s="21">
        <v>24011515</v>
      </c>
      <c r="CM4" s="21">
        <v>12706</v>
      </c>
      <c r="CN4" s="21">
        <v>53169</v>
      </c>
      <c r="CO4" s="21" t="s">
        <v>206</v>
      </c>
      <c r="CP4" s="21">
        <v>124398</v>
      </c>
      <c r="CQ4" s="21">
        <v>10028409</v>
      </c>
      <c r="CR4" s="21">
        <v>219695</v>
      </c>
      <c r="CS4" s="21" t="s">
        <v>206</v>
      </c>
      <c r="CT4" s="21">
        <v>3869892</v>
      </c>
      <c r="CU4" s="21">
        <v>1342</v>
      </c>
      <c r="CV4" s="21" t="s">
        <v>206</v>
      </c>
      <c r="CW4" s="21">
        <v>250114</v>
      </c>
      <c r="CX4" s="21" t="s">
        <v>206</v>
      </c>
      <c r="CY4" s="21">
        <v>74061</v>
      </c>
      <c r="CZ4" s="21" t="s">
        <v>206</v>
      </c>
      <c r="DA4" s="21" t="s">
        <v>206</v>
      </c>
      <c r="DB4" s="21">
        <v>420739</v>
      </c>
      <c r="DC4" s="21">
        <v>574775</v>
      </c>
      <c r="DD4" s="21" t="s">
        <v>206</v>
      </c>
      <c r="DE4" s="21">
        <v>2107121</v>
      </c>
      <c r="DF4" s="21" t="s">
        <v>206</v>
      </c>
      <c r="DG4" s="21">
        <v>188055</v>
      </c>
      <c r="DH4" s="21">
        <v>9880</v>
      </c>
      <c r="DI4" s="21" t="s">
        <v>206</v>
      </c>
      <c r="DJ4" s="21" t="s">
        <v>206</v>
      </c>
      <c r="DK4" s="21" t="s">
        <v>206</v>
      </c>
      <c r="DL4" s="21" t="s">
        <v>206</v>
      </c>
      <c r="DM4" s="21">
        <v>18687904</v>
      </c>
      <c r="DN4" s="21">
        <v>3734856</v>
      </c>
      <c r="DO4" s="21">
        <v>1151823</v>
      </c>
      <c r="DP4" s="21">
        <v>4</v>
      </c>
      <c r="DQ4" s="21">
        <v>631476</v>
      </c>
      <c r="DR4" s="21">
        <v>26160</v>
      </c>
      <c r="DS4" s="21">
        <v>2435507</v>
      </c>
      <c r="DT4" s="21" t="s">
        <v>206</v>
      </c>
      <c r="DU4" s="21" t="s">
        <v>206</v>
      </c>
      <c r="DV4" s="21">
        <v>127672</v>
      </c>
      <c r="DW4" s="21">
        <v>228425</v>
      </c>
      <c r="DX4" s="21">
        <v>650925</v>
      </c>
      <c r="DY4" s="21">
        <v>734843</v>
      </c>
      <c r="DZ4" s="21" t="s">
        <v>206</v>
      </c>
      <c r="EA4" s="21">
        <v>214194</v>
      </c>
      <c r="EB4" s="21">
        <v>16145752</v>
      </c>
      <c r="EC4" s="21">
        <v>130821</v>
      </c>
      <c r="ED4" s="21">
        <v>55620</v>
      </c>
      <c r="EE4" s="21" t="s">
        <v>206</v>
      </c>
      <c r="EF4" s="21">
        <v>494</v>
      </c>
      <c r="EG4" s="21">
        <v>1468705</v>
      </c>
      <c r="EH4" s="21">
        <v>1498024</v>
      </c>
      <c r="EI4" s="21">
        <v>88473</v>
      </c>
      <c r="EJ4" s="21">
        <v>2208974</v>
      </c>
      <c r="EK4" s="21">
        <v>5971</v>
      </c>
      <c r="EL4" s="21" t="s">
        <v>206</v>
      </c>
      <c r="EM4" s="21">
        <v>908490</v>
      </c>
      <c r="EN4" s="21" t="s">
        <v>206</v>
      </c>
      <c r="EO4" s="21" t="s">
        <v>206</v>
      </c>
      <c r="EP4" s="21" t="s">
        <v>206</v>
      </c>
      <c r="EQ4" s="21">
        <v>3263</v>
      </c>
      <c r="ER4" s="21">
        <v>130122</v>
      </c>
      <c r="ES4" s="21" t="s">
        <v>206</v>
      </c>
      <c r="ET4" s="21" t="s">
        <v>206</v>
      </c>
      <c r="EU4" s="21">
        <v>84944</v>
      </c>
      <c r="EV4" s="21" t="s">
        <v>206</v>
      </c>
      <c r="EW4" s="21">
        <v>325398</v>
      </c>
      <c r="EX4" s="21">
        <v>1181</v>
      </c>
      <c r="EY4" s="21">
        <v>56230</v>
      </c>
      <c r="EZ4" s="21" t="s">
        <v>206</v>
      </c>
      <c r="FA4" s="21" t="s">
        <v>206</v>
      </c>
      <c r="FB4" s="21">
        <v>1490</v>
      </c>
      <c r="FC4" s="21" t="s">
        <v>206</v>
      </c>
      <c r="FD4" s="21">
        <v>267544</v>
      </c>
      <c r="FE4" s="21">
        <v>8279</v>
      </c>
      <c r="FF4" s="21">
        <v>41</v>
      </c>
      <c r="FG4" s="21">
        <v>96324</v>
      </c>
      <c r="FH4" s="21" t="s">
        <v>206</v>
      </c>
      <c r="FI4" s="21" t="s">
        <v>206</v>
      </c>
      <c r="FJ4" s="21" t="s">
        <v>206</v>
      </c>
      <c r="FK4" s="21">
        <v>12822</v>
      </c>
      <c r="FL4" s="21">
        <v>1236562</v>
      </c>
      <c r="FM4" s="21">
        <v>26249</v>
      </c>
      <c r="FN4" s="21" t="s">
        <v>206</v>
      </c>
      <c r="FO4" s="21" t="s">
        <v>206</v>
      </c>
      <c r="FP4" s="21">
        <v>354436</v>
      </c>
      <c r="FQ4" s="21">
        <v>1696</v>
      </c>
      <c r="FR4" s="21" t="s">
        <v>206</v>
      </c>
      <c r="FS4" s="21">
        <v>478206</v>
      </c>
      <c r="FT4" s="21" t="s">
        <v>206</v>
      </c>
      <c r="FU4" s="21" t="s">
        <v>206</v>
      </c>
      <c r="FV4" s="21" t="s">
        <v>206</v>
      </c>
      <c r="FW4" s="21" t="s">
        <v>206</v>
      </c>
      <c r="FX4" s="21">
        <v>13151</v>
      </c>
      <c r="FY4" s="21">
        <v>474209</v>
      </c>
      <c r="FZ4" s="21">
        <v>4478097</v>
      </c>
      <c r="GA4" s="21">
        <v>1089219</v>
      </c>
      <c r="GB4" s="21" t="s">
        <v>206</v>
      </c>
      <c r="GC4" s="21">
        <v>1648996</v>
      </c>
      <c r="GD4" s="21" t="s">
        <v>206</v>
      </c>
      <c r="GE4" s="21" t="s">
        <v>206</v>
      </c>
      <c r="GF4" s="21">
        <v>1632253</v>
      </c>
      <c r="GG4" s="21">
        <v>7515</v>
      </c>
      <c r="GH4" s="21" t="s">
        <v>206</v>
      </c>
      <c r="GI4" s="21" t="s">
        <v>206</v>
      </c>
      <c r="GJ4" s="21">
        <v>106765</v>
      </c>
      <c r="GK4" s="21">
        <v>900</v>
      </c>
      <c r="GL4" s="21">
        <v>3928</v>
      </c>
      <c r="GM4" s="21" t="s">
        <v>206</v>
      </c>
      <c r="GN4" s="21">
        <v>128</v>
      </c>
      <c r="GO4" s="21" t="s">
        <v>206</v>
      </c>
      <c r="GP4" s="21" t="s">
        <v>206</v>
      </c>
      <c r="GQ4" s="21" t="s">
        <v>206</v>
      </c>
      <c r="GR4" s="21" t="s">
        <v>206</v>
      </c>
      <c r="GS4" s="21" t="s">
        <v>206</v>
      </c>
      <c r="GT4" s="21" t="s">
        <v>206</v>
      </c>
      <c r="GU4" s="21" t="s">
        <v>206</v>
      </c>
      <c r="GV4" s="21" t="s">
        <v>206</v>
      </c>
      <c r="GW4" s="21" t="s">
        <v>206</v>
      </c>
      <c r="GX4" s="21">
        <v>301228</v>
      </c>
      <c r="GY4" s="21">
        <v>1331658</v>
      </c>
      <c r="GZ4" s="21">
        <v>12725</v>
      </c>
      <c r="HA4" s="21">
        <v>1252</v>
      </c>
      <c r="HB4" s="21">
        <v>12194</v>
      </c>
      <c r="HC4" s="21" t="s">
        <v>206</v>
      </c>
      <c r="HD4" s="21">
        <v>575855</v>
      </c>
      <c r="HE4" s="21" t="s">
        <v>206</v>
      </c>
      <c r="HF4" s="21">
        <v>258127</v>
      </c>
      <c r="HG4" s="21">
        <v>16937781</v>
      </c>
      <c r="HH4" s="21" t="s">
        <v>206</v>
      </c>
      <c r="HI4" s="21" t="s">
        <v>206</v>
      </c>
      <c r="HJ4" s="21">
        <v>77</v>
      </c>
      <c r="HK4" s="21" t="s">
        <v>206</v>
      </c>
      <c r="HL4" s="21">
        <v>77943</v>
      </c>
      <c r="HM4" s="21">
        <v>870637</v>
      </c>
      <c r="HN4" s="21">
        <v>2911954</v>
      </c>
      <c r="HO4" s="21" t="s">
        <v>206</v>
      </c>
      <c r="HP4" s="21">
        <v>30170</v>
      </c>
      <c r="HQ4" s="21">
        <v>607847</v>
      </c>
      <c r="HR4" s="21">
        <v>10782983</v>
      </c>
      <c r="HS4" s="21">
        <v>261984</v>
      </c>
      <c r="HT4" s="21" t="s">
        <v>206</v>
      </c>
      <c r="HU4" s="21">
        <v>3897963</v>
      </c>
      <c r="HV4" s="21">
        <v>1011121</v>
      </c>
      <c r="HW4" s="21">
        <v>3230851</v>
      </c>
      <c r="HX4" s="21">
        <v>3476</v>
      </c>
      <c r="HY4" s="21" t="s">
        <v>206</v>
      </c>
      <c r="HZ4" s="21">
        <v>591758</v>
      </c>
      <c r="IA4" s="21">
        <v>4050220</v>
      </c>
      <c r="IB4" s="21">
        <v>7815737</v>
      </c>
      <c r="IC4" s="21">
        <v>3270815</v>
      </c>
      <c r="ID4" s="21">
        <v>1055843</v>
      </c>
      <c r="IE4" s="21">
        <v>1286</v>
      </c>
      <c r="IF4" s="21">
        <v>804</v>
      </c>
      <c r="IG4" s="21">
        <v>1061567</v>
      </c>
      <c r="IH4" s="21" t="s">
        <v>206</v>
      </c>
      <c r="II4" s="21" t="s">
        <v>206</v>
      </c>
      <c r="IJ4" s="21" t="s">
        <v>206</v>
      </c>
      <c r="IK4" s="21">
        <v>1404593</v>
      </c>
      <c r="IL4" s="21">
        <v>551978</v>
      </c>
      <c r="IM4" s="21" t="s">
        <v>206</v>
      </c>
      <c r="IN4" s="21" t="s">
        <v>206</v>
      </c>
      <c r="IO4" s="21">
        <v>549030</v>
      </c>
      <c r="IP4" s="21">
        <v>7869</v>
      </c>
      <c r="IQ4" s="21">
        <v>108567</v>
      </c>
      <c r="IR4" s="21">
        <v>334548</v>
      </c>
      <c r="IS4" s="21">
        <v>205095</v>
      </c>
      <c r="IT4" s="21">
        <v>10103</v>
      </c>
      <c r="IU4" s="21">
        <v>316199</v>
      </c>
      <c r="IV4" s="21">
        <v>2438817</v>
      </c>
      <c r="IW4" s="21">
        <v>12408</v>
      </c>
      <c r="IX4" s="21">
        <v>186948</v>
      </c>
      <c r="IY4" s="21">
        <v>392107</v>
      </c>
      <c r="IZ4" s="21">
        <v>25850</v>
      </c>
      <c r="JA4" s="21">
        <v>7620048</v>
      </c>
      <c r="JB4" s="21">
        <v>2</v>
      </c>
      <c r="JC4" s="21" t="s">
        <v>206</v>
      </c>
      <c r="JD4" s="21" t="s">
        <v>206</v>
      </c>
      <c r="JE4" s="21">
        <v>1539617</v>
      </c>
      <c r="JF4" s="21">
        <v>962227</v>
      </c>
      <c r="JG4" s="21">
        <v>2742861</v>
      </c>
      <c r="JH4" s="21">
        <v>4124</v>
      </c>
      <c r="JI4" s="21">
        <v>6985231</v>
      </c>
      <c r="JJ4" s="21">
        <v>1507343</v>
      </c>
      <c r="JK4" s="21">
        <v>9925</v>
      </c>
      <c r="JL4" s="21">
        <v>1725</v>
      </c>
      <c r="JM4" s="21">
        <v>296364</v>
      </c>
      <c r="JN4" s="21" t="s">
        <v>206</v>
      </c>
      <c r="JO4" s="21" t="s">
        <v>206</v>
      </c>
      <c r="JP4" s="21" t="s">
        <v>206</v>
      </c>
      <c r="JQ4" s="21">
        <v>37567</v>
      </c>
      <c r="JR4" s="21">
        <v>1771054</v>
      </c>
      <c r="JS4" s="21">
        <v>887989</v>
      </c>
      <c r="JT4" s="21">
        <v>29028445</v>
      </c>
      <c r="JU4" s="21">
        <v>11091518</v>
      </c>
      <c r="JV4" s="21" t="s">
        <v>206</v>
      </c>
      <c r="JW4" s="21">
        <v>70678978</v>
      </c>
      <c r="JX4" s="21" t="s">
        <v>206</v>
      </c>
      <c r="JY4" s="21" t="s">
        <v>206</v>
      </c>
      <c r="JZ4" s="21">
        <v>5414817</v>
      </c>
      <c r="KA4" s="21">
        <v>570</v>
      </c>
      <c r="KB4" s="21" t="s">
        <v>206</v>
      </c>
      <c r="KC4" s="21" t="s">
        <v>206</v>
      </c>
      <c r="KD4" s="21">
        <v>141778</v>
      </c>
      <c r="KE4" s="21">
        <v>1290</v>
      </c>
      <c r="KF4" s="21">
        <v>488798</v>
      </c>
      <c r="KG4" s="21" t="s">
        <v>206</v>
      </c>
      <c r="KH4" s="21">
        <v>3128094</v>
      </c>
      <c r="KI4" s="21">
        <v>1011</v>
      </c>
      <c r="KJ4" s="21">
        <v>871718</v>
      </c>
      <c r="KK4" s="21">
        <v>17112612</v>
      </c>
      <c r="KL4" s="21" t="s">
        <v>206</v>
      </c>
      <c r="KM4" s="21" t="s">
        <v>206</v>
      </c>
      <c r="KN4" s="21">
        <v>736702</v>
      </c>
      <c r="KO4" s="21" t="s">
        <v>206</v>
      </c>
      <c r="KP4" s="21">
        <v>1029731</v>
      </c>
      <c r="KQ4" s="21">
        <v>446541</v>
      </c>
      <c r="KR4" s="21" t="s">
        <v>206</v>
      </c>
      <c r="KS4" s="21">
        <v>544851</v>
      </c>
      <c r="KT4" s="21">
        <v>7576379</v>
      </c>
      <c r="KU4" s="21">
        <v>181267324</v>
      </c>
      <c r="KV4" s="21" t="s">
        <v>206</v>
      </c>
      <c r="KW4" s="21" t="s">
        <v>206</v>
      </c>
      <c r="KX4" s="21">
        <v>918</v>
      </c>
      <c r="KY4" s="21" t="s">
        <v>206</v>
      </c>
      <c r="KZ4" s="21">
        <v>4002246</v>
      </c>
      <c r="LA4" s="21">
        <v>5411386</v>
      </c>
      <c r="LB4" s="21">
        <v>13800</v>
      </c>
      <c r="LC4" s="21">
        <v>5449097</v>
      </c>
      <c r="LD4" s="21">
        <v>656758</v>
      </c>
      <c r="LE4" s="21">
        <v>358</v>
      </c>
      <c r="LF4" s="21">
        <v>381044</v>
      </c>
      <c r="LG4" s="21" t="s">
        <v>206</v>
      </c>
      <c r="LH4" s="21">
        <v>2258849</v>
      </c>
      <c r="LI4" s="21" t="s">
        <v>206</v>
      </c>
      <c r="LJ4" s="21">
        <v>145962</v>
      </c>
      <c r="LK4" s="21">
        <v>493083</v>
      </c>
      <c r="LL4" s="21">
        <v>3530503</v>
      </c>
      <c r="LM4" s="21">
        <v>21840</v>
      </c>
      <c r="LN4" s="21">
        <v>14545747</v>
      </c>
      <c r="LO4" s="21">
        <v>1852717</v>
      </c>
      <c r="LP4" s="21">
        <v>251331</v>
      </c>
      <c r="LQ4" s="21">
        <v>303344</v>
      </c>
      <c r="LR4" s="21">
        <v>155395</v>
      </c>
      <c r="LS4" s="21" t="s">
        <v>206</v>
      </c>
      <c r="LT4" s="21">
        <v>9520</v>
      </c>
      <c r="LU4" s="21">
        <v>50952697</v>
      </c>
      <c r="LV4" s="21">
        <v>26197265</v>
      </c>
      <c r="LW4" s="21">
        <v>376108</v>
      </c>
      <c r="LX4" s="21">
        <v>127121</v>
      </c>
      <c r="LY4" s="21">
        <v>9989</v>
      </c>
      <c r="LZ4" s="21" t="s">
        <v>206</v>
      </c>
      <c r="MA4" s="21">
        <v>1128826</v>
      </c>
      <c r="MB4" s="21">
        <v>237</v>
      </c>
      <c r="MC4" s="21" t="s">
        <v>206</v>
      </c>
      <c r="MD4" s="21">
        <v>1637353</v>
      </c>
      <c r="ME4" s="21">
        <v>26602718</v>
      </c>
      <c r="MF4" s="21">
        <v>1496880</v>
      </c>
      <c r="MG4" s="21" t="s">
        <v>206</v>
      </c>
      <c r="MH4" s="21">
        <v>34</v>
      </c>
      <c r="MI4" s="21">
        <v>43711</v>
      </c>
      <c r="MJ4" s="21">
        <v>92416</v>
      </c>
      <c r="MK4" s="21">
        <v>139416</v>
      </c>
      <c r="ML4" s="21">
        <v>441313</v>
      </c>
      <c r="MM4" s="21">
        <v>3092</v>
      </c>
      <c r="MN4" s="21">
        <v>88</v>
      </c>
      <c r="MO4" s="21">
        <v>14860</v>
      </c>
      <c r="MP4" s="21">
        <v>148231</v>
      </c>
      <c r="MQ4" s="21" t="s">
        <v>206</v>
      </c>
      <c r="MR4" s="21">
        <v>11521</v>
      </c>
      <c r="MS4" s="21">
        <v>141578</v>
      </c>
      <c r="MT4" s="21">
        <v>66422</v>
      </c>
      <c r="MU4" s="21">
        <v>16732</v>
      </c>
      <c r="MV4" s="21">
        <v>19700</v>
      </c>
      <c r="MW4" s="21" t="s">
        <v>206</v>
      </c>
      <c r="MX4" s="21">
        <v>370816</v>
      </c>
      <c r="MY4" s="21">
        <v>154396</v>
      </c>
      <c r="MZ4" s="21">
        <v>149138</v>
      </c>
      <c r="NA4" s="21">
        <v>193808</v>
      </c>
      <c r="NB4" s="21">
        <v>49072</v>
      </c>
      <c r="NC4" s="21">
        <v>3729805</v>
      </c>
      <c r="ND4" s="21">
        <v>18424335</v>
      </c>
      <c r="NE4" s="21">
        <v>63567</v>
      </c>
      <c r="NF4" s="21">
        <v>609339</v>
      </c>
      <c r="NG4" s="21">
        <v>4820356</v>
      </c>
      <c r="NH4" s="21">
        <v>816</v>
      </c>
      <c r="NI4" s="21">
        <v>24295</v>
      </c>
      <c r="NJ4" s="21">
        <v>271</v>
      </c>
      <c r="NK4" s="21">
        <v>150137</v>
      </c>
      <c r="NL4" s="21">
        <v>2232667</v>
      </c>
      <c r="NM4" s="21">
        <v>639293</v>
      </c>
      <c r="NN4" s="21">
        <v>62112411</v>
      </c>
      <c r="NO4" s="21">
        <v>219709050</v>
      </c>
      <c r="NP4" s="21">
        <v>2708</v>
      </c>
      <c r="NQ4" s="21">
        <v>33544356</v>
      </c>
      <c r="NR4" s="21" t="s">
        <v>206</v>
      </c>
      <c r="NS4" s="21" t="s">
        <v>206</v>
      </c>
      <c r="NT4" s="21">
        <v>7925813</v>
      </c>
      <c r="NU4" s="21">
        <v>35995</v>
      </c>
      <c r="NV4" s="21">
        <v>7007</v>
      </c>
      <c r="NW4" s="21" t="s">
        <v>206</v>
      </c>
      <c r="NX4" s="21">
        <v>1811620</v>
      </c>
      <c r="NY4" s="21">
        <v>691878</v>
      </c>
      <c r="NZ4" s="21">
        <v>12177</v>
      </c>
      <c r="OA4" s="21">
        <v>34</v>
      </c>
      <c r="OB4" s="21">
        <v>308333</v>
      </c>
      <c r="OC4" s="21">
        <v>2773</v>
      </c>
      <c r="OD4" s="21" t="s">
        <v>206</v>
      </c>
      <c r="OE4" s="21">
        <v>16799330</v>
      </c>
      <c r="OF4" s="21">
        <v>1912281</v>
      </c>
      <c r="OG4" s="21">
        <v>5598464</v>
      </c>
      <c r="OH4" s="21">
        <v>495024</v>
      </c>
      <c r="OI4" s="21" t="s">
        <v>206</v>
      </c>
      <c r="OJ4" s="21">
        <v>738418</v>
      </c>
      <c r="OK4" s="21">
        <v>18511565</v>
      </c>
      <c r="OL4" s="21">
        <v>68876</v>
      </c>
      <c r="OM4" s="21">
        <v>8376</v>
      </c>
      <c r="ON4" s="21">
        <v>467049</v>
      </c>
      <c r="OO4" s="21">
        <v>185351</v>
      </c>
      <c r="OP4" s="21" t="s">
        <v>206</v>
      </c>
      <c r="OQ4" s="21" t="s">
        <v>206</v>
      </c>
      <c r="OR4" s="21">
        <v>112824</v>
      </c>
      <c r="OS4" s="21">
        <v>499647</v>
      </c>
      <c r="OT4" s="21" t="s">
        <v>206</v>
      </c>
      <c r="OU4" s="21">
        <v>839086</v>
      </c>
      <c r="OV4" s="21">
        <v>80258</v>
      </c>
      <c r="OW4" s="21">
        <v>7599782</v>
      </c>
      <c r="OX4" s="21">
        <v>1033185</v>
      </c>
      <c r="OY4" s="21">
        <v>3541846</v>
      </c>
      <c r="OZ4" s="21">
        <v>2355354</v>
      </c>
      <c r="PA4" s="21" t="s">
        <v>206</v>
      </c>
      <c r="PB4" s="21">
        <v>361740</v>
      </c>
      <c r="PC4" s="21" t="s">
        <v>206</v>
      </c>
      <c r="PD4" s="21">
        <v>3</v>
      </c>
      <c r="PE4" s="21">
        <v>8390984</v>
      </c>
      <c r="PF4" s="21">
        <v>1753936</v>
      </c>
      <c r="PG4" s="21" t="s">
        <v>206</v>
      </c>
      <c r="PH4" s="21">
        <v>23690742</v>
      </c>
      <c r="PI4" s="21">
        <v>60822</v>
      </c>
      <c r="PJ4" s="21" t="s">
        <v>206</v>
      </c>
      <c r="PK4" s="21">
        <v>20817</v>
      </c>
      <c r="PL4" s="21" t="s">
        <v>206</v>
      </c>
      <c r="PM4" s="21" t="s">
        <v>206</v>
      </c>
      <c r="PN4" s="21">
        <v>3285</v>
      </c>
      <c r="PO4" s="21">
        <v>322116</v>
      </c>
      <c r="PP4" s="21">
        <v>3670124</v>
      </c>
      <c r="PQ4" s="21" t="s">
        <v>206</v>
      </c>
      <c r="PR4" s="21" t="s">
        <v>206</v>
      </c>
      <c r="PS4" s="21" t="s">
        <v>206</v>
      </c>
      <c r="PT4" s="21" t="s">
        <v>206</v>
      </c>
      <c r="PU4" s="21">
        <v>37801070</v>
      </c>
      <c r="PV4" s="21" t="s">
        <v>206</v>
      </c>
      <c r="PW4" s="21" t="s">
        <v>206</v>
      </c>
      <c r="PX4" s="21">
        <v>345769</v>
      </c>
      <c r="PY4" s="21">
        <v>5276880</v>
      </c>
      <c r="PZ4" s="21">
        <v>20347</v>
      </c>
      <c r="QA4" s="21" t="s">
        <v>206</v>
      </c>
      <c r="QB4" s="21">
        <v>233481</v>
      </c>
      <c r="QC4" s="21" t="s">
        <v>206</v>
      </c>
      <c r="QD4" s="21" t="s">
        <v>206</v>
      </c>
      <c r="QE4" s="21" t="s">
        <v>206</v>
      </c>
      <c r="QF4" s="21">
        <v>1636045</v>
      </c>
      <c r="QG4" s="21">
        <v>19879</v>
      </c>
      <c r="QH4" s="21" t="s">
        <v>206</v>
      </c>
      <c r="QI4" s="21" t="s">
        <v>206</v>
      </c>
      <c r="QJ4" s="21" t="s">
        <v>206</v>
      </c>
      <c r="QK4" s="21" t="s">
        <v>206</v>
      </c>
      <c r="QL4" s="21">
        <v>171529</v>
      </c>
      <c r="QM4" s="21">
        <v>747614</v>
      </c>
      <c r="QN4" s="21">
        <v>1955257</v>
      </c>
      <c r="QO4" s="21" t="s">
        <v>206</v>
      </c>
      <c r="QP4" s="21" t="s">
        <v>206</v>
      </c>
      <c r="QQ4" s="21" t="s">
        <v>206</v>
      </c>
      <c r="QR4" s="21" t="s">
        <v>206</v>
      </c>
      <c r="QS4" s="21" t="s">
        <v>206</v>
      </c>
      <c r="QT4" s="21" t="s">
        <v>206</v>
      </c>
      <c r="QU4" s="21">
        <v>426</v>
      </c>
      <c r="QV4" s="21">
        <v>7610</v>
      </c>
      <c r="QW4" s="21">
        <v>20502</v>
      </c>
      <c r="QX4" s="21">
        <v>2941840</v>
      </c>
      <c r="QY4" s="21">
        <v>14830899</v>
      </c>
      <c r="QZ4" s="21" t="s">
        <v>206</v>
      </c>
      <c r="RA4" s="21">
        <v>824304</v>
      </c>
      <c r="RB4" s="21" t="s">
        <v>206</v>
      </c>
      <c r="RC4" s="21" t="s">
        <v>206</v>
      </c>
      <c r="RD4" s="21" t="s">
        <v>206</v>
      </c>
      <c r="RE4" s="21" t="s">
        <v>206</v>
      </c>
      <c r="RF4" s="21">
        <v>935</v>
      </c>
      <c r="RG4" s="21">
        <v>414706</v>
      </c>
      <c r="RH4" s="21">
        <v>100280</v>
      </c>
      <c r="RI4" s="21">
        <v>87032807</v>
      </c>
      <c r="RJ4" s="21" t="s">
        <v>206</v>
      </c>
      <c r="RK4" s="21" t="s">
        <v>206</v>
      </c>
      <c r="RL4" s="21" t="s">
        <v>206</v>
      </c>
      <c r="RM4" s="21" t="s">
        <v>206</v>
      </c>
      <c r="RN4" s="21">
        <v>652997</v>
      </c>
      <c r="RO4" s="21" t="s">
        <v>206</v>
      </c>
      <c r="RP4" s="21" t="s">
        <v>206</v>
      </c>
      <c r="RQ4" s="21" t="s">
        <v>206</v>
      </c>
      <c r="RR4" s="21">
        <v>3244</v>
      </c>
      <c r="RS4" s="21">
        <v>161460</v>
      </c>
      <c r="RT4" s="21">
        <v>2</v>
      </c>
      <c r="RU4" s="21" t="s">
        <v>206</v>
      </c>
      <c r="RV4" s="21">
        <v>383</v>
      </c>
      <c r="RW4" s="21">
        <v>412</v>
      </c>
      <c r="RX4" s="21" t="s">
        <v>206</v>
      </c>
      <c r="RY4" s="21" t="s">
        <v>206</v>
      </c>
      <c r="RZ4" s="21">
        <v>2473671</v>
      </c>
      <c r="SA4" s="21" t="s">
        <v>206</v>
      </c>
      <c r="SB4" s="21" t="s">
        <v>206</v>
      </c>
      <c r="SC4" s="21" t="s">
        <v>206</v>
      </c>
      <c r="SD4" s="21">
        <v>201859</v>
      </c>
      <c r="SE4" s="21" t="s">
        <v>206</v>
      </c>
      <c r="SF4" s="21">
        <v>6054507</v>
      </c>
      <c r="SG4" s="21" t="s">
        <v>206</v>
      </c>
      <c r="SH4" s="21" t="s">
        <v>206</v>
      </c>
      <c r="SI4" s="21">
        <v>1598290</v>
      </c>
      <c r="SJ4" s="21" t="s">
        <v>206</v>
      </c>
      <c r="SK4" s="21" t="s">
        <v>206</v>
      </c>
      <c r="SL4" s="21" t="s">
        <v>206</v>
      </c>
      <c r="SM4" s="21">
        <v>18981</v>
      </c>
      <c r="SN4" s="21">
        <v>1129708</v>
      </c>
      <c r="SO4" s="21">
        <v>144759</v>
      </c>
      <c r="SP4" s="21" t="s">
        <v>206</v>
      </c>
      <c r="SQ4" s="21">
        <v>436784</v>
      </c>
      <c r="SR4" s="21">
        <v>7825</v>
      </c>
      <c r="SS4" s="21" t="s">
        <v>206</v>
      </c>
      <c r="ST4" s="21">
        <v>417978</v>
      </c>
      <c r="SU4" s="21" t="s">
        <v>206</v>
      </c>
      <c r="SV4" s="21">
        <v>112587</v>
      </c>
      <c r="SW4" s="21">
        <v>70225</v>
      </c>
      <c r="SX4" s="21">
        <v>1257117</v>
      </c>
      <c r="SY4" s="21">
        <v>2286127</v>
      </c>
      <c r="SZ4" s="21">
        <v>15071220</v>
      </c>
      <c r="TA4" s="21">
        <v>760864</v>
      </c>
      <c r="TB4" s="21">
        <v>2787220</v>
      </c>
      <c r="TC4" s="21">
        <v>7842172</v>
      </c>
      <c r="TD4" s="21">
        <v>25114</v>
      </c>
      <c r="TE4" s="21">
        <v>89404</v>
      </c>
      <c r="TF4" s="21">
        <v>20449</v>
      </c>
      <c r="TG4" s="21" t="s">
        <v>206</v>
      </c>
      <c r="TH4" s="21">
        <v>44884</v>
      </c>
      <c r="TI4" s="21">
        <v>816463</v>
      </c>
      <c r="TJ4" s="21">
        <v>12511796</v>
      </c>
      <c r="TK4" s="21">
        <v>6258493</v>
      </c>
      <c r="TL4" s="21">
        <v>1254881</v>
      </c>
      <c r="TM4" s="21">
        <v>704408</v>
      </c>
      <c r="TN4" s="21">
        <v>11064</v>
      </c>
      <c r="TO4" s="21">
        <v>625007</v>
      </c>
      <c r="TP4" s="21" t="s">
        <v>206</v>
      </c>
      <c r="TQ4" s="21">
        <v>6667</v>
      </c>
      <c r="TR4" s="21" t="s">
        <v>206</v>
      </c>
      <c r="TS4" s="21">
        <v>468239</v>
      </c>
      <c r="TT4" s="21">
        <v>111799</v>
      </c>
      <c r="TU4" s="21" t="s">
        <v>206</v>
      </c>
      <c r="TV4" s="21" t="s">
        <v>206</v>
      </c>
      <c r="TW4" s="21">
        <v>195888</v>
      </c>
      <c r="TX4" s="21" t="s">
        <v>206</v>
      </c>
      <c r="TY4" s="21">
        <v>86322</v>
      </c>
      <c r="TZ4" s="21" t="s">
        <v>206</v>
      </c>
      <c r="UA4" s="21">
        <v>362732</v>
      </c>
      <c r="UB4" s="21">
        <v>29697</v>
      </c>
      <c r="UC4" s="21">
        <v>418102</v>
      </c>
      <c r="UD4" s="21">
        <v>1119942</v>
      </c>
      <c r="UE4" s="21">
        <v>570725</v>
      </c>
      <c r="UF4" s="21">
        <v>38</v>
      </c>
      <c r="UG4" s="21">
        <v>21127</v>
      </c>
      <c r="UH4" s="21">
        <v>1960</v>
      </c>
      <c r="UI4" s="21">
        <v>694405</v>
      </c>
      <c r="UJ4" s="21">
        <v>212166</v>
      </c>
      <c r="UK4" s="21">
        <v>142877</v>
      </c>
      <c r="UL4" s="21">
        <v>68416</v>
      </c>
      <c r="UM4" s="21">
        <v>554374</v>
      </c>
      <c r="UN4" s="21">
        <v>1122615</v>
      </c>
      <c r="UO4" s="21">
        <v>559870</v>
      </c>
      <c r="UP4" s="21">
        <v>421792</v>
      </c>
      <c r="UQ4" s="21">
        <v>2626145</v>
      </c>
      <c r="UR4" s="21">
        <v>12884830</v>
      </c>
      <c r="US4" s="21">
        <v>2596106</v>
      </c>
      <c r="UT4" s="21">
        <v>483600</v>
      </c>
      <c r="UU4" s="21">
        <v>1574389</v>
      </c>
      <c r="UV4" s="21" t="s">
        <v>206</v>
      </c>
      <c r="UW4" s="21">
        <v>323466</v>
      </c>
      <c r="UX4" s="21" t="s">
        <v>206</v>
      </c>
      <c r="UY4" s="21">
        <v>161304</v>
      </c>
      <c r="UZ4" s="21">
        <v>1892880</v>
      </c>
      <c r="VA4" s="21">
        <v>4914070</v>
      </c>
      <c r="VB4" s="21">
        <v>358806006</v>
      </c>
      <c r="VC4" s="21">
        <v>414416664</v>
      </c>
      <c r="VD4" s="21" t="s">
        <v>206</v>
      </c>
      <c r="VE4" s="21">
        <v>23523960</v>
      </c>
      <c r="VF4" s="21" t="s">
        <v>206</v>
      </c>
      <c r="VG4" s="21">
        <v>360</v>
      </c>
      <c r="VH4" s="21">
        <v>21745451</v>
      </c>
      <c r="VI4" s="21">
        <v>448097</v>
      </c>
      <c r="VJ4" s="21">
        <v>49470</v>
      </c>
      <c r="VK4" s="21" t="s">
        <v>206</v>
      </c>
      <c r="VL4" s="21">
        <v>14219388</v>
      </c>
      <c r="VM4" s="21">
        <v>1649191</v>
      </c>
      <c r="VN4" s="21">
        <v>1650151</v>
      </c>
      <c r="VO4" s="21">
        <v>243</v>
      </c>
      <c r="VP4" s="21">
        <v>1118909</v>
      </c>
      <c r="VQ4" s="21">
        <v>191</v>
      </c>
      <c r="VR4" s="21" t="s">
        <v>206</v>
      </c>
      <c r="VS4" s="21" t="s">
        <v>206</v>
      </c>
      <c r="VT4" s="21">
        <v>1185865</v>
      </c>
      <c r="VU4" s="21" t="s">
        <v>206</v>
      </c>
      <c r="VV4" s="21" t="s">
        <v>206</v>
      </c>
      <c r="VW4" s="21">
        <v>20880</v>
      </c>
      <c r="VX4" s="21" t="s">
        <v>206</v>
      </c>
      <c r="VY4" s="21" t="s">
        <v>206</v>
      </c>
      <c r="VZ4" s="21" t="s">
        <v>206</v>
      </c>
      <c r="WA4" s="21" t="s">
        <v>206</v>
      </c>
      <c r="WB4" s="21" t="s">
        <v>206</v>
      </c>
      <c r="WC4" s="21" t="s">
        <v>206</v>
      </c>
      <c r="WD4" s="21" t="s">
        <v>206</v>
      </c>
      <c r="WE4" s="21" t="s">
        <v>206</v>
      </c>
      <c r="WF4" s="21" t="s">
        <v>206</v>
      </c>
      <c r="WG4" s="21" t="s">
        <v>206</v>
      </c>
      <c r="WH4" s="21" t="s">
        <v>206</v>
      </c>
      <c r="WI4" s="21" t="s">
        <v>206</v>
      </c>
      <c r="WJ4" s="21" t="s">
        <v>206</v>
      </c>
      <c r="WK4" s="21" t="s">
        <v>206</v>
      </c>
      <c r="WL4" s="21" t="s">
        <v>206</v>
      </c>
      <c r="WM4" s="21" t="s">
        <v>206</v>
      </c>
      <c r="WN4" s="21" t="s">
        <v>206</v>
      </c>
      <c r="WO4" s="21" t="s">
        <v>206</v>
      </c>
      <c r="WP4" s="21">
        <v>12600</v>
      </c>
      <c r="WQ4" s="21" t="s">
        <v>206</v>
      </c>
      <c r="WR4" s="21" t="s">
        <v>206</v>
      </c>
      <c r="WS4" s="21">
        <v>150500</v>
      </c>
      <c r="WT4" s="21">
        <v>481687</v>
      </c>
      <c r="WU4" s="21">
        <v>247352</v>
      </c>
      <c r="WV4" s="21" t="s">
        <v>206</v>
      </c>
      <c r="WW4" s="21">
        <v>1119199</v>
      </c>
      <c r="WX4" s="21">
        <v>5300</v>
      </c>
      <c r="WY4" s="21">
        <v>917</v>
      </c>
      <c r="WZ4" s="21">
        <v>909123</v>
      </c>
      <c r="XA4" s="21" t="s">
        <v>206</v>
      </c>
      <c r="XB4" s="21" t="s">
        <v>206</v>
      </c>
      <c r="XC4" s="21">
        <v>22461119</v>
      </c>
      <c r="XD4" s="21">
        <v>7696245</v>
      </c>
      <c r="XE4" s="21">
        <v>5073281</v>
      </c>
      <c r="XF4" s="21">
        <v>24</v>
      </c>
      <c r="XG4" s="21">
        <v>1998051</v>
      </c>
      <c r="XH4" s="21" t="s">
        <v>206</v>
      </c>
      <c r="XI4" s="21" t="s">
        <v>206</v>
      </c>
      <c r="XJ4" s="21" t="s">
        <v>206</v>
      </c>
      <c r="XK4" s="21" t="s">
        <v>206</v>
      </c>
      <c r="XL4" s="21" t="s">
        <v>206</v>
      </c>
      <c r="XM4" s="21">
        <v>22238</v>
      </c>
      <c r="XN4" s="21">
        <v>13215</v>
      </c>
      <c r="XO4" s="21" t="s">
        <v>206</v>
      </c>
      <c r="XP4" s="21" t="s">
        <v>206</v>
      </c>
      <c r="XQ4" s="21">
        <v>417937</v>
      </c>
      <c r="XR4" s="21">
        <v>92661</v>
      </c>
      <c r="XS4" s="21">
        <v>1034511</v>
      </c>
      <c r="XT4" s="21">
        <v>256475</v>
      </c>
      <c r="XU4" s="21">
        <v>30372</v>
      </c>
      <c r="XV4" s="21" t="s">
        <v>206</v>
      </c>
      <c r="XW4" s="21">
        <v>172834</v>
      </c>
      <c r="XX4" s="21">
        <v>425161</v>
      </c>
      <c r="XY4" s="21">
        <v>97519</v>
      </c>
      <c r="XZ4" s="21">
        <v>809605</v>
      </c>
      <c r="YA4" s="21">
        <v>152379</v>
      </c>
      <c r="YB4" s="21">
        <v>625388</v>
      </c>
      <c r="YC4" s="21">
        <v>8888052</v>
      </c>
      <c r="YD4" s="21" t="s">
        <v>206</v>
      </c>
      <c r="YE4" s="21">
        <v>20</v>
      </c>
      <c r="YF4" s="21" t="s">
        <v>206</v>
      </c>
      <c r="YG4" s="21">
        <v>77939</v>
      </c>
      <c r="YH4" s="21">
        <v>46008</v>
      </c>
      <c r="YI4" s="21">
        <v>149276</v>
      </c>
      <c r="YJ4" s="21">
        <v>144679</v>
      </c>
      <c r="YK4" s="21">
        <v>12694897</v>
      </c>
      <c r="YL4" s="21">
        <v>2004508</v>
      </c>
      <c r="YM4" s="21">
        <v>747062</v>
      </c>
      <c r="YN4" s="21" t="s">
        <v>206</v>
      </c>
      <c r="YO4" s="21">
        <v>1962655</v>
      </c>
      <c r="YP4" s="21" t="s">
        <v>206</v>
      </c>
      <c r="YQ4" s="21" t="s">
        <v>206</v>
      </c>
      <c r="YR4" s="21" t="s">
        <v>206</v>
      </c>
      <c r="YS4" s="21" t="s">
        <v>206</v>
      </c>
      <c r="YT4" s="21">
        <v>840964</v>
      </c>
      <c r="YU4" s="21">
        <v>351177</v>
      </c>
      <c r="YV4" s="21">
        <v>62619396</v>
      </c>
      <c r="YW4" s="21">
        <v>70476769</v>
      </c>
      <c r="YX4" s="21" t="s">
        <v>206</v>
      </c>
      <c r="YY4" s="21">
        <v>63573</v>
      </c>
      <c r="YZ4" s="21" t="s">
        <v>206</v>
      </c>
      <c r="ZA4" s="21" t="s">
        <v>206</v>
      </c>
      <c r="ZB4" s="21">
        <v>5385267</v>
      </c>
      <c r="ZC4" s="21">
        <v>1774769</v>
      </c>
      <c r="ZD4" s="21">
        <v>40670</v>
      </c>
      <c r="ZE4" s="21" t="s">
        <v>206</v>
      </c>
      <c r="ZF4" s="21">
        <v>47</v>
      </c>
      <c r="ZG4" s="21">
        <v>16860</v>
      </c>
      <c r="ZH4" s="21">
        <v>70973</v>
      </c>
      <c r="ZI4" s="21" t="s">
        <v>206</v>
      </c>
      <c r="ZJ4" s="21">
        <v>13214162</v>
      </c>
      <c r="ZK4" s="21">
        <v>43</v>
      </c>
      <c r="ZL4" s="21" t="s">
        <v>206</v>
      </c>
      <c r="ZM4" s="21" t="s">
        <v>206</v>
      </c>
      <c r="ZN4" s="21" t="s">
        <v>206</v>
      </c>
      <c r="ZO4" s="21">
        <v>256354</v>
      </c>
      <c r="ZP4" s="21">
        <v>954</v>
      </c>
      <c r="ZQ4" s="21" t="s">
        <v>206</v>
      </c>
      <c r="ZR4" s="21" t="s">
        <v>206</v>
      </c>
      <c r="ZS4" s="21" t="s">
        <v>206</v>
      </c>
      <c r="ZT4" s="21">
        <v>86730</v>
      </c>
      <c r="ZU4" s="21" t="s">
        <v>206</v>
      </c>
      <c r="ZV4" s="21" t="s">
        <v>206</v>
      </c>
      <c r="ZW4" s="21">
        <v>2224</v>
      </c>
      <c r="ZX4" s="21">
        <v>2971264</v>
      </c>
      <c r="ZY4" s="21" t="s">
        <v>206</v>
      </c>
      <c r="ZZ4" s="21">
        <v>408858</v>
      </c>
      <c r="AAA4" s="21" t="s">
        <v>206</v>
      </c>
      <c r="AAB4" s="21">
        <v>279860</v>
      </c>
      <c r="AAC4" s="21">
        <v>624218</v>
      </c>
      <c r="AAD4" s="21">
        <v>202539</v>
      </c>
      <c r="AAE4" s="21">
        <v>4893464</v>
      </c>
      <c r="AAF4" s="21">
        <v>2836912</v>
      </c>
      <c r="AAG4" s="21">
        <v>10564938</v>
      </c>
      <c r="AAH4" s="21" t="s">
        <v>206</v>
      </c>
      <c r="AAI4" s="21" t="s">
        <v>206</v>
      </c>
      <c r="AAJ4" s="21">
        <v>59031</v>
      </c>
      <c r="AAK4" s="21">
        <v>13939</v>
      </c>
      <c r="AAL4" s="21">
        <v>177380</v>
      </c>
      <c r="AAM4" s="21">
        <v>271183</v>
      </c>
      <c r="AAN4" s="21">
        <v>14035385</v>
      </c>
      <c r="AAO4" s="21">
        <v>6590768</v>
      </c>
      <c r="AAP4" s="21">
        <v>7306</v>
      </c>
      <c r="AAQ4" s="21">
        <v>5759568</v>
      </c>
      <c r="AAR4" s="21">
        <v>10023072</v>
      </c>
      <c r="AAS4" s="21">
        <v>1132222</v>
      </c>
      <c r="AAT4" s="21">
        <v>184664</v>
      </c>
      <c r="AAU4" s="21" t="s">
        <v>206</v>
      </c>
      <c r="AAV4" s="21">
        <v>196</v>
      </c>
      <c r="AAW4" s="21">
        <v>5823645</v>
      </c>
      <c r="AAX4" s="21">
        <v>8411917</v>
      </c>
      <c r="AAY4" s="21">
        <v>1261024</v>
      </c>
      <c r="AAZ4" s="21">
        <v>238066</v>
      </c>
      <c r="ABA4" s="21">
        <v>529142</v>
      </c>
      <c r="ABB4" s="21">
        <v>104875</v>
      </c>
      <c r="ABC4" s="21">
        <v>1108632</v>
      </c>
      <c r="ABD4" s="21">
        <v>32881</v>
      </c>
      <c r="ABE4" s="21">
        <v>2739</v>
      </c>
      <c r="ABF4" s="21" t="s">
        <v>206</v>
      </c>
      <c r="ABG4" s="21">
        <v>3130079</v>
      </c>
      <c r="ABH4" s="21">
        <v>1123574</v>
      </c>
      <c r="ABI4" s="21">
        <v>4</v>
      </c>
      <c r="ABJ4" s="21" t="s">
        <v>206</v>
      </c>
      <c r="ABK4" s="21">
        <v>946518</v>
      </c>
      <c r="ABL4" s="21">
        <v>154284</v>
      </c>
      <c r="ABM4" s="21">
        <v>781646</v>
      </c>
      <c r="ABN4" s="21">
        <v>2091744</v>
      </c>
      <c r="ABO4" s="21">
        <v>142904</v>
      </c>
      <c r="ABP4" s="21">
        <v>5274</v>
      </c>
      <c r="ABQ4" s="21">
        <v>94938</v>
      </c>
      <c r="ABR4" s="21">
        <v>302904</v>
      </c>
      <c r="ABS4" s="21">
        <v>579530</v>
      </c>
      <c r="ABT4" s="21">
        <v>897774</v>
      </c>
      <c r="ABU4" s="21">
        <v>694110</v>
      </c>
      <c r="ABV4" s="21">
        <v>594032</v>
      </c>
      <c r="ABW4" s="21">
        <v>4210226</v>
      </c>
      <c r="ABX4" s="21">
        <v>58428</v>
      </c>
      <c r="ABY4" s="21">
        <v>8090</v>
      </c>
      <c r="ABZ4" s="21">
        <v>10498</v>
      </c>
      <c r="ACA4" s="21">
        <v>1604296</v>
      </c>
      <c r="ACB4" s="21">
        <v>9488898</v>
      </c>
      <c r="ACC4" s="21">
        <v>541648</v>
      </c>
      <c r="ACD4" s="21">
        <v>77228</v>
      </c>
      <c r="ACE4" s="21">
        <v>4213057</v>
      </c>
      <c r="ACF4" s="21">
        <v>2624513</v>
      </c>
      <c r="ACG4" s="21">
        <v>575897</v>
      </c>
      <c r="ACH4" s="21">
        <v>40678</v>
      </c>
      <c r="ACI4" s="21">
        <v>554960</v>
      </c>
      <c r="ACJ4" s="21">
        <v>212233</v>
      </c>
      <c r="ACK4" s="21">
        <v>9</v>
      </c>
      <c r="ACL4" s="21" t="s">
        <v>206</v>
      </c>
      <c r="ACM4" s="21" t="s">
        <v>206</v>
      </c>
      <c r="ACN4" s="21">
        <v>3921362</v>
      </c>
      <c r="ACO4" s="21">
        <v>4888382</v>
      </c>
      <c r="ACP4" s="21">
        <v>48522536</v>
      </c>
      <c r="ACQ4" s="21">
        <v>14422104</v>
      </c>
      <c r="ACR4" s="21">
        <v>37990</v>
      </c>
      <c r="ACS4" s="21">
        <v>3144488</v>
      </c>
      <c r="ACT4" s="21" t="s">
        <v>206</v>
      </c>
      <c r="ACU4" s="21" t="s">
        <v>206</v>
      </c>
      <c r="ACV4" s="21">
        <v>8381480</v>
      </c>
      <c r="ACW4" s="21">
        <v>12473</v>
      </c>
      <c r="ACX4" s="21">
        <v>114261</v>
      </c>
      <c r="ACY4" s="21" t="s">
        <v>206</v>
      </c>
      <c r="ACZ4" s="21">
        <v>2593060</v>
      </c>
      <c r="ADA4" s="21">
        <v>1524005</v>
      </c>
      <c r="ADB4" s="21">
        <v>121756</v>
      </c>
      <c r="ADC4" s="21" t="s">
        <v>206</v>
      </c>
      <c r="ADD4" s="21">
        <v>5830068</v>
      </c>
      <c r="ADE4" s="21">
        <v>6413</v>
      </c>
      <c r="ADF4" s="21">
        <v>2106879</v>
      </c>
      <c r="ADG4" s="21">
        <v>81316397</v>
      </c>
      <c r="ADH4" s="21">
        <v>312636</v>
      </c>
      <c r="ADI4" s="21">
        <v>8542808</v>
      </c>
      <c r="ADJ4" s="21">
        <v>20597029</v>
      </c>
      <c r="ADK4" s="21">
        <v>3805734</v>
      </c>
      <c r="ADL4" s="21">
        <v>4287343</v>
      </c>
      <c r="ADM4" s="21">
        <v>38445723</v>
      </c>
      <c r="ADN4" s="21">
        <v>751789</v>
      </c>
      <c r="ADO4" s="21">
        <v>114368805</v>
      </c>
      <c r="ADP4" s="21">
        <v>25647489</v>
      </c>
      <c r="ADQ4" s="21">
        <v>186665234</v>
      </c>
      <c r="ADR4" s="21">
        <v>5495776</v>
      </c>
      <c r="ADS4" s="21">
        <v>82667</v>
      </c>
      <c r="ADT4" s="21">
        <v>103117328</v>
      </c>
      <c r="ADU4" s="21">
        <v>1880926</v>
      </c>
      <c r="ADV4" s="21">
        <v>39586845</v>
      </c>
      <c r="ADW4" s="21">
        <v>40915561</v>
      </c>
      <c r="ADX4" s="21">
        <v>15466436</v>
      </c>
      <c r="ADY4" s="21">
        <v>8806371</v>
      </c>
      <c r="ADZ4" s="21">
        <v>29662777</v>
      </c>
      <c r="AEA4" s="21">
        <v>31467398</v>
      </c>
      <c r="AEB4" s="21">
        <v>51319811</v>
      </c>
      <c r="AEC4" s="21">
        <v>16462398</v>
      </c>
      <c r="AED4" s="21">
        <v>7967299</v>
      </c>
      <c r="AEE4" s="21">
        <v>25720697</v>
      </c>
      <c r="AEF4" s="21">
        <v>107689033</v>
      </c>
      <c r="AEG4" s="21">
        <v>131663533</v>
      </c>
      <c r="AEH4" s="21">
        <v>334174279</v>
      </c>
      <c r="AEI4" s="21">
        <v>23633082</v>
      </c>
      <c r="AEJ4" s="21">
        <v>70147863</v>
      </c>
      <c r="AEK4" s="21">
        <v>153831637</v>
      </c>
      <c r="AEL4" s="21">
        <v>9702917</v>
      </c>
      <c r="AEM4" s="21">
        <v>21249577</v>
      </c>
      <c r="AEN4" s="21">
        <v>46624580</v>
      </c>
      <c r="AEO4" s="21">
        <v>80853643</v>
      </c>
      <c r="AEP4" s="21">
        <v>476281412</v>
      </c>
      <c r="AEQ4" s="21">
        <v>221773792</v>
      </c>
      <c r="AER4" s="21">
        <v>1104498075</v>
      </c>
      <c r="AES4" s="21">
        <v>128958806</v>
      </c>
      <c r="AET4" s="21">
        <v>5117185</v>
      </c>
      <c r="AEU4" s="21">
        <v>25175240</v>
      </c>
      <c r="AEV4" s="21">
        <v>162954</v>
      </c>
      <c r="AEW4" s="21">
        <v>47187781</v>
      </c>
      <c r="AEX4" s="21">
        <v>833003</v>
      </c>
      <c r="AEY4" s="21">
        <v>14750</v>
      </c>
      <c r="AEZ4" s="21">
        <v>3065476</v>
      </c>
      <c r="AFA4" s="21">
        <v>280005668</v>
      </c>
      <c r="AFB4" s="21">
        <v>25795382</v>
      </c>
      <c r="AFC4" s="21">
        <v>1286690</v>
      </c>
      <c r="AFD4" s="21">
        <v>8984</v>
      </c>
      <c r="AFE4" s="21">
        <v>23463953</v>
      </c>
      <c r="AFF4" s="21">
        <v>29685</v>
      </c>
      <c r="AFG4" s="21">
        <v>22810240</v>
      </c>
      <c r="AFH4" s="21">
        <v>42851407</v>
      </c>
      <c r="AFI4" s="21">
        <v>19661067</v>
      </c>
      <c r="AFJ4" s="21">
        <v>13978656</v>
      </c>
      <c r="AFK4" s="21">
        <v>9283789</v>
      </c>
      <c r="AFL4" s="21">
        <v>97033980</v>
      </c>
      <c r="AFM4" s="21">
        <v>38203227</v>
      </c>
      <c r="AFN4" s="21">
        <v>9529992</v>
      </c>
      <c r="AFO4" s="21">
        <v>6450398</v>
      </c>
      <c r="AFP4" s="21">
        <v>14465821</v>
      </c>
      <c r="AFQ4" s="21">
        <v>1293541</v>
      </c>
      <c r="AFR4" s="21">
        <v>486512</v>
      </c>
      <c r="AFS4" s="21">
        <v>159408</v>
      </c>
      <c r="AFT4" s="21">
        <v>253181</v>
      </c>
      <c r="AFU4" s="21">
        <v>21295061</v>
      </c>
      <c r="AFV4" s="21">
        <v>10903663</v>
      </c>
      <c r="AFW4" s="21">
        <v>30474536</v>
      </c>
      <c r="AFX4" s="21">
        <v>7031414</v>
      </c>
      <c r="AFY4" s="21">
        <v>180802794</v>
      </c>
      <c r="AFZ4" s="21">
        <v>291920472</v>
      </c>
      <c r="AGA4" s="21">
        <v>92200256</v>
      </c>
      <c r="AGB4" s="21">
        <v>13972371</v>
      </c>
      <c r="AGC4" s="21">
        <v>287987855</v>
      </c>
      <c r="AGD4" s="21">
        <v>388093</v>
      </c>
      <c r="AGE4" s="21">
        <v>1153110</v>
      </c>
      <c r="AGF4" s="21">
        <v>7578927</v>
      </c>
      <c r="AGG4" s="21">
        <v>91412113</v>
      </c>
      <c r="AGH4" s="21">
        <v>36578372</v>
      </c>
      <c r="AGI4" s="21">
        <v>43206870</v>
      </c>
      <c r="AGJ4" s="21">
        <v>2790375333</v>
      </c>
      <c r="AGK4" s="21">
        <v>4834658188</v>
      </c>
      <c r="AGL4" s="21">
        <v>533304</v>
      </c>
      <c r="AGM4" s="21">
        <v>789492010</v>
      </c>
      <c r="AGN4" s="21">
        <v>290245</v>
      </c>
      <c r="AGO4" s="21">
        <v>1322471</v>
      </c>
      <c r="AGP4" s="21">
        <v>359774713</v>
      </c>
      <c r="AGQ4" s="21">
        <v>4300836</v>
      </c>
      <c r="AGR4" s="21">
        <v>1100639</v>
      </c>
      <c r="AGS4" s="21" t="s">
        <v>206</v>
      </c>
      <c r="AGT4" s="21">
        <v>65221782</v>
      </c>
      <c r="AGU4" s="21">
        <v>7616824</v>
      </c>
      <c r="AGV4" s="21">
        <v>20768221</v>
      </c>
      <c r="AGW4" s="21">
        <v>104461</v>
      </c>
      <c r="AGX4" s="21">
        <v>15194003</v>
      </c>
      <c r="AGY4" s="21">
        <v>139474</v>
      </c>
      <c r="AGZ4" s="21" t="s">
        <v>206</v>
      </c>
      <c r="AHA4" s="21" t="s">
        <v>206</v>
      </c>
      <c r="AHB4" s="21" t="s">
        <v>206</v>
      </c>
      <c r="AHC4" s="21" t="s">
        <v>206</v>
      </c>
      <c r="AHD4" s="21" t="s">
        <v>206</v>
      </c>
      <c r="AHE4" s="21" t="s">
        <v>206</v>
      </c>
      <c r="AHF4" s="21" t="s">
        <v>206</v>
      </c>
      <c r="AHG4" s="21" t="s">
        <v>206</v>
      </c>
      <c r="AHH4" s="21" t="s">
        <v>206</v>
      </c>
      <c r="AHI4" s="21" t="s">
        <v>206</v>
      </c>
      <c r="AHJ4" s="21" t="s">
        <v>206</v>
      </c>
      <c r="AHK4" s="21" t="s">
        <v>206</v>
      </c>
      <c r="AHL4" s="21" t="s">
        <v>206</v>
      </c>
      <c r="AHM4" s="21" t="s">
        <v>206</v>
      </c>
      <c r="AHN4" s="21" t="s">
        <v>206</v>
      </c>
      <c r="AHO4" s="21" t="s">
        <v>206</v>
      </c>
      <c r="AHP4" s="21" t="s">
        <v>206</v>
      </c>
      <c r="AHQ4" s="21" t="s">
        <v>206</v>
      </c>
      <c r="AHR4" s="21" t="s">
        <v>206</v>
      </c>
      <c r="AHS4" s="21" t="s">
        <v>206</v>
      </c>
      <c r="AHT4" s="21" t="s">
        <v>206</v>
      </c>
      <c r="AHU4" s="21" t="s">
        <v>206</v>
      </c>
      <c r="AHV4" s="21" t="s">
        <v>206</v>
      </c>
      <c r="AHW4" s="21" t="s">
        <v>206</v>
      </c>
      <c r="AHX4" s="21" t="s">
        <v>206</v>
      </c>
      <c r="AHY4" s="21" t="s">
        <v>206</v>
      </c>
      <c r="AHZ4" s="21" t="s">
        <v>206</v>
      </c>
      <c r="AIA4" s="21" t="s">
        <v>206</v>
      </c>
      <c r="AIB4" s="21" t="s">
        <v>206</v>
      </c>
      <c r="AIC4" s="21" t="s">
        <v>206</v>
      </c>
      <c r="AID4" s="21" t="s">
        <v>206</v>
      </c>
      <c r="AIE4" s="21" t="s">
        <v>206</v>
      </c>
      <c r="AIF4" s="21" t="s">
        <v>206</v>
      </c>
      <c r="AIG4" s="21" t="s">
        <v>206</v>
      </c>
      <c r="AIH4" s="21" t="s">
        <v>206</v>
      </c>
      <c r="AII4" s="21" t="s">
        <v>206</v>
      </c>
      <c r="AIJ4" s="21" t="s">
        <v>206</v>
      </c>
      <c r="AIK4" s="21">
        <v>5495</v>
      </c>
      <c r="AIL4" s="21">
        <v>13856</v>
      </c>
      <c r="AIM4" s="21" t="s">
        <v>206</v>
      </c>
      <c r="AIN4" s="21" t="s">
        <v>206</v>
      </c>
      <c r="AIO4" s="21" t="s">
        <v>206</v>
      </c>
      <c r="AIP4" s="21" t="s">
        <v>206</v>
      </c>
      <c r="AIQ4" s="21" t="s">
        <v>206</v>
      </c>
      <c r="AIR4" s="21" t="s">
        <v>206</v>
      </c>
      <c r="AIS4" s="21" t="s">
        <v>206</v>
      </c>
      <c r="AIT4" s="21" t="s">
        <v>206</v>
      </c>
      <c r="AIU4" s="21">
        <v>12694</v>
      </c>
      <c r="AIV4" s="21" t="s">
        <v>206</v>
      </c>
      <c r="AIW4" s="21" t="s">
        <v>206</v>
      </c>
      <c r="AIX4" s="21" t="s">
        <v>206</v>
      </c>
      <c r="AIY4" s="21" t="s">
        <v>206</v>
      </c>
      <c r="AIZ4" s="21" t="s">
        <v>206</v>
      </c>
      <c r="AJA4" s="21" t="s">
        <v>206</v>
      </c>
      <c r="AJB4" s="21" t="s">
        <v>206</v>
      </c>
      <c r="AJC4" s="21" t="s">
        <v>206</v>
      </c>
      <c r="AJD4" s="21" t="s">
        <v>206</v>
      </c>
      <c r="AJE4" s="21" t="s">
        <v>206</v>
      </c>
      <c r="AJF4" s="21" t="s">
        <v>206</v>
      </c>
      <c r="AJG4" s="21" t="s">
        <v>206</v>
      </c>
      <c r="AJH4" s="21" t="s">
        <v>206</v>
      </c>
      <c r="AJI4" s="21" t="s">
        <v>206</v>
      </c>
      <c r="AJJ4" s="21" t="s">
        <v>206</v>
      </c>
      <c r="AJK4" s="21" t="s">
        <v>206</v>
      </c>
      <c r="AJL4" s="21" t="s">
        <v>206</v>
      </c>
      <c r="AJM4" s="21" t="s">
        <v>206</v>
      </c>
      <c r="AJN4" s="21" t="s">
        <v>206</v>
      </c>
      <c r="AJO4" s="21" t="s">
        <v>206</v>
      </c>
      <c r="AJP4" s="21" t="s">
        <v>206</v>
      </c>
      <c r="AJQ4" s="21" t="s">
        <v>206</v>
      </c>
      <c r="AJR4" s="21" t="s">
        <v>206</v>
      </c>
      <c r="AJS4" s="21" t="s">
        <v>206</v>
      </c>
      <c r="AJT4" s="21">
        <v>172166</v>
      </c>
      <c r="AJU4" s="21">
        <v>23094</v>
      </c>
      <c r="AJV4" s="21" t="s">
        <v>206</v>
      </c>
      <c r="AJW4" s="21" t="s">
        <v>206</v>
      </c>
      <c r="AJX4" s="21" t="s">
        <v>206</v>
      </c>
      <c r="AJY4" s="21" t="s">
        <v>206</v>
      </c>
      <c r="AJZ4" s="21" t="s">
        <v>206</v>
      </c>
      <c r="AKA4" s="21" t="s">
        <v>206</v>
      </c>
      <c r="AKB4" s="21">
        <v>391</v>
      </c>
      <c r="AKC4" s="21" t="s">
        <v>206</v>
      </c>
      <c r="AKD4" s="21">
        <v>15238</v>
      </c>
      <c r="AKE4" s="21">
        <v>1712406</v>
      </c>
      <c r="AKF4" s="21" t="s">
        <v>206</v>
      </c>
      <c r="AKG4" s="21" t="s">
        <v>206</v>
      </c>
      <c r="AKH4" s="21" t="s">
        <v>206</v>
      </c>
      <c r="AKI4" s="21" t="s">
        <v>206</v>
      </c>
      <c r="AKJ4" s="21">
        <v>46032</v>
      </c>
      <c r="AKK4" s="21">
        <v>34992</v>
      </c>
      <c r="AKL4" s="21" t="s">
        <v>206</v>
      </c>
      <c r="AKM4" s="21" t="s">
        <v>206</v>
      </c>
      <c r="AKN4" s="21" t="s">
        <v>206</v>
      </c>
      <c r="AKO4" s="21" t="s">
        <v>206</v>
      </c>
      <c r="AKP4" s="21" t="s">
        <v>206</v>
      </c>
      <c r="AKQ4" s="21" t="s">
        <v>206</v>
      </c>
      <c r="AKR4" s="21" t="s">
        <v>206</v>
      </c>
      <c r="AKS4" s="21" t="s">
        <v>206</v>
      </c>
      <c r="AKT4" s="21" t="s">
        <v>206</v>
      </c>
      <c r="AKU4" s="21" t="s">
        <v>206</v>
      </c>
      <c r="AKV4" s="21" t="s">
        <v>206</v>
      </c>
      <c r="AKW4" s="21">
        <v>282073</v>
      </c>
      <c r="AKX4" s="21" t="s">
        <v>206</v>
      </c>
      <c r="AKY4" s="21" t="s">
        <v>206</v>
      </c>
      <c r="AKZ4" s="21">
        <v>10</v>
      </c>
      <c r="ALA4" s="21">
        <v>110</v>
      </c>
      <c r="ALB4" s="21" t="s">
        <v>206</v>
      </c>
      <c r="ALC4" s="21">
        <v>354</v>
      </c>
      <c r="ALD4" s="21">
        <v>10</v>
      </c>
      <c r="ALE4" s="21">
        <v>4</v>
      </c>
      <c r="ALF4" s="21" t="s">
        <v>206</v>
      </c>
      <c r="ALG4" s="21" t="s">
        <v>206</v>
      </c>
      <c r="ALH4" s="21" t="s">
        <v>206</v>
      </c>
      <c r="ALI4" s="21" t="s">
        <v>206</v>
      </c>
      <c r="ALJ4" s="21">
        <v>6</v>
      </c>
      <c r="ALK4" s="21" t="s">
        <v>206</v>
      </c>
      <c r="ALL4" s="21">
        <v>397553</v>
      </c>
      <c r="ALM4" s="21" t="s">
        <v>206</v>
      </c>
      <c r="ALN4" s="21" t="s">
        <v>206</v>
      </c>
      <c r="ALO4" s="21">
        <v>3861028</v>
      </c>
      <c r="ALP4" s="21">
        <v>58763</v>
      </c>
      <c r="ALQ4" s="21" t="s">
        <v>206</v>
      </c>
      <c r="ALR4" s="21">
        <v>56312</v>
      </c>
      <c r="ALS4" s="21" t="s">
        <v>206</v>
      </c>
      <c r="ALT4" s="21">
        <v>1055</v>
      </c>
      <c r="ALU4" s="21">
        <v>353092</v>
      </c>
      <c r="ALV4" s="21">
        <v>3756726</v>
      </c>
      <c r="ALW4" s="21">
        <v>1946535</v>
      </c>
      <c r="ALX4" s="21">
        <v>1621</v>
      </c>
      <c r="ALY4" s="21">
        <v>766216</v>
      </c>
      <c r="ALZ4" s="21">
        <v>37349</v>
      </c>
      <c r="AMA4" s="21">
        <v>74452</v>
      </c>
      <c r="AMB4" s="21">
        <v>1413704</v>
      </c>
      <c r="AMC4" s="21" t="s">
        <v>206</v>
      </c>
      <c r="AMD4" s="21">
        <v>131</v>
      </c>
      <c r="AME4" s="21">
        <v>6377215</v>
      </c>
      <c r="AMF4" s="21">
        <v>6111745</v>
      </c>
      <c r="AMG4" s="21">
        <v>4800299</v>
      </c>
      <c r="AMH4" s="21">
        <v>542</v>
      </c>
      <c r="AMI4" s="21">
        <v>318</v>
      </c>
      <c r="AMJ4" s="21" t="s">
        <v>206</v>
      </c>
      <c r="AMK4" s="21">
        <v>27057</v>
      </c>
      <c r="AML4" s="21">
        <v>186187</v>
      </c>
      <c r="AMM4" s="21">
        <v>10</v>
      </c>
      <c r="AMN4" s="21" t="s">
        <v>206</v>
      </c>
      <c r="AMO4" s="21">
        <v>243924</v>
      </c>
      <c r="AMP4" s="21">
        <v>12412</v>
      </c>
      <c r="AMQ4" s="21">
        <v>1984</v>
      </c>
      <c r="AMR4" s="21" t="s">
        <v>206</v>
      </c>
      <c r="AMS4" s="21">
        <v>3488</v>
      </c>
      <c r="AMT4" s="21" t="s">
        <v>206</v>
      </c>
      <c r="AMU4" s="21">
        <v>26587</v>
      </c>
      <c r="AMV4" s="21" t="s">
        <v>206</v>
      </c>
      <c r="AMW4" s="21">
        <v>6</v>
      </c>
      <c r="AMX4" s="21" t="s">
        <v>206</v>
      </c>
      <c r="AMY4" s="21" t="s">
        <v>206</v>
      </c>
      <c r="AMZ4" s="21">
        <v>12239</v>
      </c>
      <c r="ANA4" s="21" t="s">
        <v>206</v>
      </c>
      <c r="ANB4" s="21" t="s">
        <v>206</v>
      </c>
      <c r="ANC4" s="21">
        <v>155</v>
      </c>
      <c r="AND4" s="21">
        <v>5185</v>
      </c>
      <c r="ANE4" s="21" t="s">
        <v>206</v>
      </c>
      <c r="ANF4" s="21">
        <v>3</v>
      </c>
      <c r="ANG4" s="21" t="s">
        <v>206</v>
      </c>
      <c r="ANH4" s="21" t="s">
        <v>206</v>
      </c>
      <c r="ANI4" s="21">
        <v>16215</v>
      </c>
      <c r="ANJ4" s="21">
        <v>3246</v>
      </c>
      <c r="ANK4" s="21">
        <v>834517</v>
      </c>
      <c r="ANL4" s="21">
        <v>59814</v>
      </c>
      <c r="ANM4" s="21">
        <v>4481201</v>
      </c>
      <c r="ANN4" s="21">
        <v>4225985</v>
      </c>
      <c r="ANO4" s="21">
        <v>40026</v>
      </c>
      <c r="ANP4" s="21" t="s">
        <v>206</v>
      </c>
      <c r="ANQ4" s="21">
        <v>4065464</v>
      </c>
      <c r="ANR4" s="21" t="s">
        <v>206</v>
      </c>
      <c r="ANS4" s="21" t="s">
        <v>206</v>
      </c>
      <c r="ANT4" s="21" t="s">
        <v>206</v>
      </c>
      <c r="ANU4" s="21">
        <v>3325</v>
      </c>
      <c r="ANV4" s="21">
        <v>383082</v>
      </c>
      <c r="ANW4" s="21">
        <v>1455726</v>
      </c>
      <c r="ANX4" s="21">
        <v>23609516</v>
      </c>
      <c r="ANY4" s="21">
        <v>19062883</v>
      </c>
      <c r="ANZ4" s="21" t="s">
        <v>206</v>
      </c>
      <c r="AOA4" s="21">
        <v>983412</v>
      </c>
      <c r="AOB4" s="21" t="s">
        <v>206</v>
      </c>
      <c r="AOC4" s="21" t="s">
        <v>206</v>
      </c>
      <c r="AOD4" s="21">
        <v>19114742</v>
      </c>
      <c r="AOE4" s="21">
        <v>17</v>
      </c>
      <c r="AOF4" s="21" t="s">
        <v>206</v>
      </c>
      <c r="AOG4" s="21" t="s">
        <v>206</v>
      </c>
      <c r="AOH4" s="21">
        <v>4711658</v>
      </c>
      <c r="AOI4" s="21">
        <v>9843</v>
      </c>
      <c r="AOJ4" s="21">
        <v>6109</v>
      </c>
      <c r="AOK4" s="21">
        <v>2560</v>
      </c>
      <c r="AOL4" s="21">
        <v>380</v>
      </c>
      <c r="AOM4" s="21">
        <v>474</v>
      </c>
      <c r="AON4" s="21" t="s">
        <v>206</v>
      </c>
      <c r="AOO4" s="21" t="s">
        <v>206</v>
      </c>
      <c r="AOP4" s="21" t="s">
        <v>206</v>
      </c>
      <c r="AOQ4" s="21" t="s">
        <v>206</v>
      </c>
      <c r="AOR4" s="21" t="s">
        <v>206</v>
      </c>
      <c r="AOS4" s="21" t="s">
        <v>206</v>
      </c>
      <c r="AOT4" s="21" t="s">
        <v>206</v>
      </c>
      <c r="AOU4" s="21" t="s">
        <v>206</v>
      </c>
      <c r="AOV4" s="21">
        <v>125278</v>
      </c>
      <c r="AOW4" s="21" t="s">
        <v>206</v>
      </c>
      <c r="AOX4" s="21" t="s">
        <v>206</v>
      </c>
      <c r="AOY4" s="21">
        <v>4409999</v>
      </c>
      <c r="AOZ4" s="21">
        <v>2306</v>
      </c>
      <c r="APA4" s="21" t="s">
        <v>206</v>
      </c>
      <c r="APB4" s="21">
        <v>1479359</v>
      </c>
      <c r="APC4" s="21" t="s">
        <v>206</v>
      </c>
      <c r="APD4" s="21" t="s">
        <v>206</v>
      </c>
      <c r="APE4" s="21">
        <v>3807</v>
      </c>
      <c r="APF4" s="21" t="s">
        <v>206</v>
      </c>
      <c r="APG4" s="21">
        <v>51780</v>
      </c>
      <c r="APH4" s="21" t="s">
        <v>206</v>
      </c>
      <c r="API4" s="21" t="s">
        <v>206</v>
      </c>
      <c r="APJ4" s="21" t="s">
        <v>206</v>
      </c>
      <c r="APK4" s="21" t="s">
        <v>206</v>
      </c>
      <c r="APL4" s="21">
        <v>12313</v>
      </c>
      <c r="APM4" s="21" t="s">
        <v>206</v>
      </c>
      <c r="APN4" s="21" t="s">
        <v>206</v>
      </c>
      <c r="APO4" s="21">
        <v>199</v>
      </c>
      <c r="APP4" s="21">
        <v>22435411</v>
      </c>
      <c r="APQ4" s="21">
        <v>190405</v>
      </c>
      <c r="APR4" s="21" t="s">
        <v>206</v>
      </c>
      <c r="APS4" s="21">
        <v>6378352</v>
      </c>
      <c r="APT4" s="21">
        <v>75265</v>
      </c>
      <c r="APU4" s="21">
        <v>30000</v>
      </c>
      <c r="APV4" s="21" t="s">
        <v>206</v>
      </c>
      <c r="APW4" s="21" t="s">
        <v>206</v>
      </c>
      <c r="APX4" s="21" t="s">
        <v>206</v>
      </c>
      <c r="APY4" s="21">
        <v>111189</v>
      </c>
      <c r="APZ4" s="21">
        <v>196824</v>
      </c>
      <c r="AQA4" s="21">
        <v>457245</v>
      </c>
      <c r="AQB4" s="21">
        <v>1858678</v>
      </c>
      <c r="AQC4" s="21">
        <v>220659</v>
      </c>
      <c r="AQD4" s="21" t="s">
        <v>206</v>
      </c>
      <c r="AQE4" s="21">
        <v>87983</v>
      </c>
      <c r="AQF4" s="21" t="s">
        <v>206</v>
      </c>
      <c r="AQG4" s="21" t="s">
        <v>206</v>
      </c>
      <c r="AQH4" s="21" t="s">
        <v>206</v>
      </c>
      <c r="AQI4" s="21">
        <v>1739</v>
      </c>
      <c r="AQJ4" s="21">
        <v>39877</v>
      </c>
      <c r="AQK4" s="21">
        <v>68</v>
      </c>
      <c r="AQL4" s="21" t="s">
        <v>206</v>
      </c>
      <c r="AQM4" s="21">
        <v>124401</v>
      </c>
      <c r="AQN4" s="21" t="s">
        <v>206</v>
      </c>
      <c r="AQO4" s="21">
        <v>759493</v>
      </c>
      <c r="AQP4" s="21">
        <v>49772</v>
      </c>
      <c r="AQQ4" s="21">
        <v>12668</v>
      </c>
      <c r="AQR4" s="21">
        <v>138359</v>
      </c>
      <c r="AQS4" s="21">
        <v>51941</v>
      </c>
      <c r="AQT4" s="21">
        <v>5375</v>
      </c>
      <c r="AQU4" s="21" t="s">
        <v>206</v>
      </c>
      <c r="AQV4" s="21">
        <v>2949057</v>
      </c>
      <c r="AQW4" s="21">
        <v>4719151</v>
      </c>
      <c r="AQX4" s="21">
        <v>77390</v>
      </c>
      <c r="AQY4" s="21">
        <v>154503</v>
      </c>
      <c r="AQZ4" s="21">
        <v>998</v>
      </c>
      <c r="ARA4" s="21" t="s">
        <v>206</v>
      </c>
      <c r="ARB4" s="21" t="s">
        <v>206</v>
      </c>
      <c r="ARC4" s="21">
        <v>3865</v>
      </c>
      <c r="ARD4" s="21" t="s">
        <v>206</v>
      </c>
      <c r="ARE4" s="21">
        <v>2287422</v>
      </c>
      <c r="ARF4" s="21">
        <v>118169</v>
      </c>
      <c r="ARG4" s="21">
        <v>1449298</v>
      </c>
      <c r="ARH4" s="21">
        <v>624697</v>
      </c>
      <c r="ARI4" s="21">
        <v>7166</v>
      </c>
      <c r="ARJ4" s="21" t="s">
        <v>206</v>
      </c>
      <c r="ARK4" s="21">
        <v>451872</v>
      </c>
      <c r="ARL4" s="21" t="s">
        <v>206</v>
      </c>
      <c r="ARM4" s="21" t="s">
        <v>206</v>
      </c>
      <c r="ARN4" s="21" t="s">
        <v>206</v>
      </c>
      <c r="ARO4" s="21" t="s">
        <v>206</v>
      </c>
      <c r="ARP4" s="21">
        <v>802679</v>
      </c>
      <c r="ARQ4" s="21">
        <v>226040</v>
      </c>
      <c r="ARR4" s="21">
        <v>1976696</v>
      </c>
      <c r="ARS4" s="21">
        <v>4407543</v>
      </c>
      <c r="ART4" s="21" t="s">
        <v>206</v>
      </c>
      <c r="ARU4" s="21">
        <v>1501388</v>
      </c>
      <c r="ARV4" s="21" t="s">
        <v>206</v>
      </c>
      <c r="ARW4" s="21" t="s">
        <v>206</v>
      </c>
      <c r="ARX4" s="21">
        <v>921913</v>
      </c>
      <c r="ARY4" s="21">
        <v>1</v>
      </c>
      <c r="ARZ4" s="21" t="s">
        <v>206</v>
      </c>
      <c r="ASA4" s="21" t="s">
        <v>206</v>
      </c>
      <c r="ASB4" s="21">
        <v>173415</v>
      </c>
      <c r="ASC4" s="21">
        <v>107640</v>
      </c>
      <c r="ASD4" s="21">
        <v>1864</v>
      </c>
      <c r="ASE4" s="21">
        <v>70</v>
      </c>
      <c r="ASF4" s="21">
        <v>3209</v>
      </c>
      <c r="ASG4" s="21">
        <v>24</v>
      </c>
      <c r="ASH4" s="21" t="s">
        <v>206</v>
      </c>
      <c r="ASI4" s="21" t="s">
        <v>206</v>
      </c>
      <c r="ASJ4" s="21" t="s">
        <v>206</v>
      </c>
      <c r="ASK4" s="21" t="s">
        <v>206</v>
      </c>
      <c r="ASL4" s="21" t="s">
        <v>206</v>
      </c>
      <c r="ASM4" s="21" t="s">
        <v>206</v>
      </c>
      <c r="ASN4" s="21" t="s">
        <v>206</v>
      </c>
      <c r="ASO4" s="21" t="s">
        <v>206</v>
      </c>
      <c r="ASP4" s="21" t="s">
        <v>206</v>
      </c>
      <c r="ASQ4" s="21" t="s">
        <v>206</v>
      </c>
      <c r="ASR4" s="21" t="s">
        <v>206</v>
      </c>
      <c r="ASS4" s="21" t="s">
        <v>206</v>
      </c>
      <c r="AST4" s="21" t="s">
        <v>206</v>
      </c>
      <c r="ASU4" s="21" t="s">
        <v>206</v>
      </c>
      <c r="ASV4" s="21" t="s">
        <v>206</v>
      </c>
      <c r="ASW4" s="21" t="s">
        <v>206</v>
      </c>
      <c r="ASX4" s="21" t="s">
        <v>206</v>
      </c>
      <c r="ASY4" s="21" t="s">
        <v>206</v>
      </c>
      <c r="ASZ4" s="21" t="s">
        <v>206</v>
      </c>
      <c r="ATA4" s="21" t="s">
        <v>206</v>
      </c>
      <c r="ATB4" s="21" t="s">
        <v>206</v>
      </c>
      <c r="ATC4" s="21">
        <v>226534</v>
      </c>
      <c r="ATD4" s="21" t="s">
        <v>206</v>
      </c>
      <c r="ATE4" s="21" t="s">
        <v>206</v>
      </c>
      <c r="ATF4" s="21" t="s">
        <v>206</v>
      </c>
      <c r="ATG4" s="21" t="s">
        <v>206</v>
      </c>
      <c r="ATH4" s="21">
        <v>13788</v>
      </c>
      <c r="ATI4" s="21" t="s">
        <v>206</v>
      </c>
      <c r="ATJ4" s="21" t="s">
        <v>206</v>
      </c>
      <c r="ATK4" s="21">
        <v>9054</v>
      </c>
      <c r="ATL4" s="21" t="s">
        <v>206</v>
      </c>
      <c r="ATM4" s="21">
        <v>262</v>
      </c>
      <c r="ATN4" s="21" t="s">
        <v>206</v>
      </c>
      <c r="ATO4" s="21">
        <v>9284</v>
      </c>
      <c r="ATP4" s="21">
        <v>2435</v>
      </c>
      <c r="ATQ4" s="21" t="s">
        <v>206</v>
      </c>
      <c r="ATR4" s="21" t="s">
        <v>206</v>
      </c>
      <c r="ATS4" s="21">
        <v>35055</v>
      </c>
      <c r="ATT4" s="21">
        <v>131050</v>
      </c>
      <c r="ATU4" s="21">
        <v>23278</v>
      </c>
      <c r="ATV4" s="21" t="s">
        <v>206</v>
      </c>
      <c r="ATW4" s="21" t="s">
        <v>206</v>
      </c>
      <c r="ATX4" s="21" t="s">
        <v>206</v>
      </c>
      <c r="ATY4" s="21" t="s">
        <v>206</v>
      </c>
      <c r="ATZ4" s="21" t="s">
        <v>206</v>
      </c>
      <c r="AUA4" s="21" t="s">
        <v>206</v>
      </c>
      <c r="AUB4" s="21" t="s">
        <v>206</v>
      </c>
      <c r="AUC4" s="21">
        <v>150</v>
      </c>
      <c r="AUD4" s="21">
        <v>9166</v>
      </c>
      <c r="AUE4" s="21" t="s">
        <v>206</v>
      </c>
      <c r="AUF4" s="21" t="s">
        <v>206</v>
      </c>
      <c r="AUG4" s="21" t="s">
        <v>206</v>
      </c>
      <c r="AUH4" s="21" t="s">
        <v>206</v>
      </c>
      <c r="AUI4" s="21" t="s">
        <v>206</v>
      </c>
      <c r="AUJ4" s="21" t="s">
        <v>206</v>
      </c>
      <c r="AUK4" s="21" t="s">
        <v>206</v>
      </c>
      <c r="AUL4" s="21" t="s">
        <v>206</v>
      </c>
      <c r="AUM4" s="21" t="s">
        <v>206</v>
      </c>
      <c r="AUN4" s="21" t="s">
        <v>206</v>
      </c>
      <c r="AUO4" s="21" t="s">
        <v>206</v>
      </c>
      <c r="AUP4" s="21">
        <v>6592</v>
      </c>
      <c r="AUQ4" s="21" t="s">
        <v>206</v>
      </c>
      <c r="AUR4" s="21">
        <v>533</v>
      </c>
      <c r="AUS4" s="21" t="s">
        <v>206</v>
      </c>
      <c r="AUT4" s="21" t="s">
        <v>206</v>
      </c>
      <c r="AUU4" s="21" t="s">
        <v>206</v>
      </c>
      <c r="AUV4" s="21" t="s">
        <v>206</v>
      </c>
      <c r="AUW4" s="21">
        <v>31</v>
      </c>
      <c r="AUX4" s="21" t="s">
        <v>206</v>
      </c>
      <c r="AUY4" s="21">
        <v>1612</v>
      </c>
      <c r="AUZ4" s="21" t="s">
        <v>206</v>
      </c>
      <c r="AVA4" s="21">
        <v>60</v>
      </c>
      <c r="AVB4" s="21">
        <v>156214</v>
      </c>
      <c r="AVC4" s="21">
        <v>16425</v>
      </c>
      <c r="AVD4" s="21">
        <v>12873</v>
      </c>
      <c r="AVE4" s="21">
        <v>15</v>
      </c>
      <c r="AVF4" s="21" t="s">
        <v>206</v>
      </c>
      <c r="AVG4" s="21" t="s">
        <v>206</v>
      </c>
      <c r="AVH4" s="21" t="s">
        <v>206</v>
      </c>
      <c r="AVI4" s="21" t="s">
        <v>206</v>
      </c>
      <c r="AVJ4" s="21">
        <v>7270</v>
      </c>
      <c r="AVK4" s="21">
        <v>68691</v>
      </c>
      <c r="AVL4" s="21">
        <v>5773876</v>
      </c>
      <c r="AVM4" s="21">
        <v>12977167</v>
      </c>
      <c r="AVN4" s="21" t="s">
        <v>206</v>
      </c>
      <c r="AVO4" s="21">
        <v>18416</v>
      </c>
      <c r="AVP4" s="21" t="s">
        <v>206</v>
      </c>
      <c r="AVQ4" s="21" t="s">
        <v>206</v>
      </c>
      <c r="AVR4" s="21">
        <v>4321458</v>
      </c>
      <c r="AVS4" s="21" t="s">
        <v>206</v>
      </c>
      <c r="AVT4" s="21" t="s">
        <v>206</v>
      </c>
      <c r="AVU4" s="21" t="s">
        <v>206</v>
      </c>
      <c r="AVV4" s="21" t="s">
        <v>206</v>
      </c>
      <c r="AVW4" s="21" t="s">
        <v>206</v>
      </c>
      <c r="AVX4" s="21">
        <v>11940</v>
      </c>
      <c r="AVY4" s="21" t="s">
        <v>206</v>
      </c>
      <c r="AVZ4" s="21">
        <v>100</v>
      </c>
      <c r="AWA4" s="21" t="s">
        <v>206</v>
      </c>
      <c r="AWB4" s="21" t="s">
        <v>206</v>
      </c>
      <c r="AWC4" s="21" t="s">
        <v>206</v>
      </c>
      <c r="AWD4" s="21" t="s">
        <v>206</v>
      </c>
      <c r="AWE4" s="21" t="s">
        <v>206</v>
      </c>
      <c r="AWF4" s="21">
        <v>164</v>
      </c>
      <c r="AWG4" s="21" t="s">
        <v>206</v>
      </c>
      <c r="AWH4" s="21">
        <v>4761</v>
      </c>
      <c r="AWI4" s="21" t="s">
        <v>206</v>
      </c>
      <c r="AWJ4" s="21" t="s">
        <v>206</v>
      </c>
      <c r="AWK4" s="21">
        <v>25</v>
      </c>
      <c r="AWL4" s="21" t="s">
        <v>206</v>
      </c>
      <c r="AWM4" s="21" t="s">
        <v>206</v>
      </c>
      <c r="AWN4" s="21" t="s">
        <v>206</v>
      </c>
      <c r="AWO4" s="21" t="s">
        <v>206</v>
      </c>
      <c r="AWP4" s="21">
        <v>59284</v>
      </c>
      <c r="AWQ4" s="21">
        <v>3029</v>
      </c>
      <c r="AWR4" s="21">
        <v>1204</v>
      </c>
      <c r="AWS4" s="21">
        <v>2761411</v>
      </c>
      <c r="AWT4" s="21">
        <v>10065361</v>
      </c>
      <c r="AWU4" s="21">
        <v>15492</v>
      </c>
      <c r="AWV4" s="21">
        <v>965</v>
      </c>
      <c r="AWW4" s="21">
        <v>1818795</v>
      </c>
      <c r="AWX4" s="21">
        <v>6</v>
      </c>
      <c r="AWY4" s="21">
        <v>973594</v>
      </c>
      <c r="AWZ4" s="21">
        <v>168080</v>
      </c>
      <c r="AXA4" s="21" t="s">
        <v>206</v>
      </c>
      <c r="AXB4" s="21">
        <v>1120</v>
      </c>
      <c r="AXC4" s="21">
        <v>50966</v>
      </c>
      <c r="AXD4" s="21">
        <v>4115740</v>
      </c>
      <c r="AXE4" s="21">
        <v>2466547</v>
      </c>
      <c r="AXF4" s="21">
        <v>1876992</v>
      </c>
      <c r="AXG4" s="21">
        <v>2347759</v>
      </c>
      <c r="AXH4" s="21">
        <v>236828</v>
      </c>
      <c r="AXI4" s="21">
        <v>1764983</v>
      </c>
      <c r="AXJ4" s="21">
        <v>81091</v>
      </c>
      <c r="AXK4" s="21" t="s">
        <v>206</v>
      </c>
      <c r="AXL4" s="21">
        <v>21453</v>
      </c>
      <c r="AXM4" s="21">
        <v>2689863</v>
      </c>
      <c r="AXN4" s="21">
        <v>10888993</v>
      </c>
      <c r="AXO4" s="21">
        <v>5815499</v>
      </c>
      <c r="AXP4" s="21">
        <v>6504125</v>
      </c>
      <c r="AXQ4" s="21">
        <v>259090</v>
      </c>
      <c r="AXR4" s="21">
        <v>37521</v>
      </c>
      <c r="AXS4" s="21">
        <v>43187</v>
      </c>
      <c r="AXT4" s="21">
        <v>14480</v>
      </c>
      <c r="AXU4" s="21">
        <v>558</v>
      </c>
      <c r="AXV4" s="21" t="s">
        <v>206</v>
      </c>
      <c r="AXW4" s="21">
        <v>3335738</v>
      </c>
      <c r="AXX4" s="21">
        <v>102488</v>
      </c>
      <c r="AXY4" s="21">
        <v>26844</v>
      </c>
      <c r="AXZ4" s="21">
        <v>875556</v>
      </c>
      <c r="AYA4" s="21">
        <v>30375</v>
      </c>
      <c r="AYB4" s="21">
        <v>10018</v>
      </c>
      <c r="AYC4" s="21">
        <v>824325</v>
      </c>
      <c r="AYD4" s="21">
        <v>78385</v>
      </c>
      <c r="AYE4" s="21">
        <v>922126</v>
      </c>
      <c r="AYF4" s="21">
        <v>17882</v>
      </c>
      <c r="AYG4" s="21">
        <v>227045</v>
      </c>
      <c r="AYH4" s="21">
        <v>438129</v>
      </c>
      <c r="AYI4" s="21">
        <v>329119</v>
      </c>
      <c r="AYJ4" s="21">
        <v>992094</v>
      </c>
      <c r="AYK4" s="21">
        <v>482108</v>
      </c>
      <c r="AYL4" s="21">
        <v>42002</v>
      </c>
      <c r="AYM4" s="21">
        <v>4693722</v>
      </c>
      <c r="AYN4" s="21">
        <v>1068747</v>
      </c>
      <c r="AYO4" s="21">
        <v>31131</v>
      </c>
      <c r="AYP4" s="21" t="s">
        <v>206</v>
      </c>
      <c r="AYQ4" s="21">
        <v>2038164</v>
      </c>
      <c r="AYR4" s="21">
        <v>3064186</v>
      </c>
      <c r="AYS4" s="21">
        <v>210999</v>
      </c>
      <c r="AYT4" s="21">
        <v>1196287</v>
      </c>
      <c r="AYU4" s="21">
        <v>3253458</v>
      </c>
      <c r="AYV4" s="21">
        <v>4147102</v>
      </c>
      <c r="AYW4" s="21">
        <v>1754560</v>
      </c>
      <c r="AYX4" s="21">
        <v>31</v>
      </c>
      <c r="AYY4" s="21">
        <v>325190</v>
      </c>
      <c r="AYZ4" s="21" t="s">
        <v>206</v>
      </c>
      <c r="AZA4" s="21">
        <v>27869</v>
      </c>
      <c r="AZB4" s="21" t="s">
        <v>206</v>
      </c>
      <c r="AZC4" s="21">
        <v>9693</v>
      </c>
      <c r="AZD4" s="21">
        <v>878117</v>
      </c>
      <c r="AZE4" s="21">
        <v>2419714</v>
      </c>
      <c r="AZF4" s="21">
        <v>145362410</v>
      </c>
      <c r="AZG4" s="21">
        <v>31542577</v>
      </c>
      <c r="AZH4" s="21">
        <v>816699</v>
      </c>
      <c r="AZI4" s="21">
        <v>532093</v>
      </c>
      <c r="AZJ4" s="21" t="s">
        <v>206</v>
      </c>
      <c r="AZK4" s="21" t="s">
        <v>206</v>
      </c>
      <c r="AZL4" s="21">
        <v>5829804</v>
      </c>
      <c r="AZM4" s="21">
        <v>26505</v>
      </c>
      <c r="AZN4" s="21" t="s">
        <v>206</v>
      </c>
      <c r="AZO4" s="21" t="s">
        <v>206</v>
      </c>
      <c r="AZP4" s="21">
        <v>2094877</v>
      </c>
      <c r="AZQ4" s="21">
        <v>84243</v>
      </c>
      <c r="AZR4" s="21">
        <v>247777</v>
      </c>
      <c r="AZS4" s="21" t="s">
        <v>206</v>
      </c>
      <c r="AZT4" s="21">
        <v>3385796</v>
      </c>
      <c r="AZU4" s="21">
        <v>2556</v>
      </c>
      <c r="AZV4" s="21" t="s">
        <v>206</v>
      </c>
      <c r="AZW4" s="21" t="s">
        <v>206</v>
      </c>
      <c r="AZX4" s="21" t="s">
        <v>206</v>
      </c>
      <c r="AZY4" s="21" t="s">
        <v>206</v>
      </c>
      <c r="AZZ4" s="21" t="s">
        <v>206</v>
      </c>
      <c r="BAA4" s="21" t="s">
        <v>206</v>
      </c>
      <c r="BAB4" s="21" t="s">
        <v>206</v>
      </c>
      <c r="BAC4" s="21" t="s">
        <v>206</v>
      </c>
      <c r="BAD4" s="21" t="s">
        <v>206</v>
      </c>
      <c r="BAE4" s="21" t="s">
        <v>206</v>
      </c>
      <c r="BAF4" s="21">
        <v>1960</v>
      </c>
      <c r="BAG4" s="21">
        <v>209501</v>
      </c>
      <c r="BAH4" s="21" t="s">
        <v>206</v>
      </c>
      <c r="BAI4" s="21" t="s">
        <v>206</v>
      </c>
      <c r="BAJ4" s="21">
        <v>24377</v>
      </c>
      <c r="BAK4" s="21" t="s">
        <v>206</v>
      </c>
      <c r="BAL4" s="21">
        <v>1053</v>
      </c>
      <c r="BAM4" s="21" t="s">
        <v>206</v>
      </c>
      <c r="BAN4" s="21" t="s">
        <v>206</v>
      </c>
      <c r="BAO4" s="21" t="s">
        <v>206</v>
      </c>
      <c r="BAP4" s="21">
        <v>855158</v>
      </c>
      <c r="BAQ4" s="21" t="s">
        <v>206</v>
      </c>
      <c r="BAR4" s="21" t="s">
        <v>206</v>
      </c>
      <c r="BAS4" s="21" t="s">
        <v>206</v>
      </c>
      <c r="BAT4" s="21">
        <v>5343</v>
      </c>
      <c r="BAU4" s="21" t="s">
        <v>206</v>
      </c>
      <c r="BAV4" s="21">
        <v>1017</v>
      </c>
      <c r="BAW4" s="21">
        <v>10531</v>
      </c>
      <c r="BAX4" s="21">
        <v>2686230</v>
      </c>
      <c r="BAY4" s="21">
        <v>813</v>
      </c>
      <c r="BAZ4" s="21" t="s">
        <v>206</v>
      </c>
      <c r="BBA4" s="21">
        <v>278637</v>
      </c>
      <c r="BBB4" s="21">
        <v>402</v>
      </c>
      <c r="BBC4" s="21">
        <v>21941</v>
      </c>
      <c r="BBD4" s="21">
        <v>1143</v>
      </c>
      <c r="BBE4" s="21" t="s">
        <v>206</v>
      </c>
      <c r="BBF4" s="21">
        <v>28663</v>
      </c>
      <c r="BBG4" s="21">
        <v>6745696</v>
      </c>
      <c r="BBH4" s="21">
        <v>9287639</v>
      </c>
      <c r="BBI4" s="21">
        <v>1729331</v>
      </c>
      <c r="BBJ4" s="21" t="s">
        <v>206</v>
      </c>
      <c r="BBK4" s="21">
        <v>53</v>
      </c>
      <c r="BBL4" s="21" t="s">
        <v>206</v>
      </c>
      <c r="BBM4" s="21">
        <v>2388</v>
      </c>
      <c r="BBN4" s="21" t="s">
        <v>206</v>
      </c>
      <c r="BBO4" s="21" t="s">
        <v>206</v>
      </c>
      <c r="BBP4" s="21" t="s">
        <v>206</v>
      </c>
      <c r="BBQ4" s="21">
        <v>101368</v>
      </c>
      <c r="BBR4" s="21">
        <v>137939</v>
      </c>
      <c r="BBS4" s="21" t="s">
        <v>206</v>
      </c>
      <c r="BBT4" s="21" t="s">
        <v>206</v>
      </c>
      <c r="BBU4" s="21">
        <v>122</v>
      </c>
      <c r="BBV4" s="21" t="s">
        <v>206</v>
      </c>
      <c r="BBW4" s="21">
        <v>6858</v>
      </c>
      <c r="BBX4" s="21">
        <v>689302</v>
      </c>
      <c r="BBY4" s="21">
        <v>5322</v>
      </c>
      <c r="BBZ4" s="21" t="s">
        <v>206</v>
      </c>
      <c r="BCA4" s="21">
        <v>418745</v>
      </c>
      <c r="BCB4" s="21">
        <v>133243</v>
      </c>
      <c r="BCC4" s="21" t="s">
        <v>206</v>
      </c>
      <c r="BCD4" s="21" t="s">
        <v>206</v>
      </c>
      <c r="BCE4" s="21" t="s">
        <v>206</v>
      </c>
      <c r="BCF4" s="21">
        <v>340</v>
      </c>
      <c r="BCG4" s="21" t="s">
        <v>206</v>
      </c>
      <c r="BCH4" s="21" t="s">
        <v>206</v>
      </c>
      <c r="BCI4" s="21" t="s">
        <v>206</v>
      </c>
      <c r="BCJ4" s="21" t="s">
        <v>206</v>
      </c>
      <c r="BCK4" s="21">
        <v>36093</v>
      </c>
      <c r="BCL4" s="21">
        <v>13513</v>
      </c>
      <c r="BCM4" s="21">
        <v>165327</v>
      </c>
      <c r="BCN4" s="21">
        <v>2902400</v>
      </c>
      <c r="BCO4" s="21">
        <v>2185677</v>
      </c>
      <c r="BCP4" s="21">
        <v>7862630</v>
      </c>
      <c r="BCQ4" s="21">
        <v>5079821</v>
      </c>
      <c r="BCR4" s="21" t="s">
        <v>206</v>
      </c>
      <c r="BCS4" s="21">
        <v>959251</v>
      </c>
      <c r="BCT4" s="21" t="s">
        <v>206</v>
      </c>
      <c r="BCU4" s="21" t="s">
        <v>206</v>
      </c>
      <c r="BCV4" s="21" t="s">
        <v>206</v>
      </c>
      <c r="BCW4" s="21" t="s">
        <v>206</v>
      </c>
      <c r="BCX4" s="21">
        <v>1230192</v>
      </c>
      <c r="BCY4" s="21">
        <v>1191009</v>
      </c>
      <c r="BCZ4" s="21">
        <v>52213813</v>
      </c>
      <c r="BDA4" s="21">
        <v>44552822</v>
      </c>
      <c r="BDB4" s="21" t="s">
        <v>206</v>
      </c>
      <c r="BDC4" s="21">
        <v>268840896</v>
      </c>
      <c r="BDD4" s="21" t="s">
        <v>206</v>
      </c>
      <c r="BDE4" s="21" t="s">
        <v>206</v>
      </c>
      <c r="BDF4" s="21">
        <v>42313761</v>
      </c>
      <c r="BDG4" s="21">
        <v>52573</v>
      </c>
      <c r="BDH4" s="21">
        <v>30811</v>
      </c>
      <c r="BDI4" s="21" t="s">
        <v>206</v>
      </c>
      <c r="BDJ4" s="21">
        <v>5243</v>
      </c>
      <c r="BDK4" s="21">
        <v>1947873</v>
      </c>
      <c r="BDL4" s="21">
        <v>62051</v>
      </c>
      <c r="BDM4" s="21" t="s">
        <v>206</v>
      </c>
      <c r="BDN4" s="21">
        <v>1233</v>
      </c>
      <c r="BDO4" s="21">
        <v>574</v>
      </c>
      <c r="BDP4" s="21" t="s">
        <v>206</v>
      </c>
      <c r="BDQ4" s="21" t="s">
        <v>206</v>
      </c>
      <c r="BDR4" s="21" t="s">
        <v>206</v>
      </c>
      <c r="BDS4" s="21">
        <v>66986</v>
      </c>
      <c r="BDT4" s="21" t="s">
        <v>206</v>
      </c>
      <c r="BDU4" s="21" t="s">
        <v>206</v>
      </c>
      <c r="BDV4" s="21" t="s">
        <v>206</v>
      </c>
      <c r="BDW4" s="21" t="s">
        <v>206</v>
      </c>
      <c r="BDX4" s="21" t="s">
        <v>206</v>
      </c>
      <c r="BDY4" s="21">
        <v>24763458</v>
      </c>
      <c r="BDZ4" s="21" t="s">
        <v>206</v>
      </c>
      <c r="BEA4" s="21">
        <v>2217107</v>
      </c>
      <c r="BEB4" s="21" t="s">
        <v>206</v>
      </c>
      <c r="BEC4" s="21" t="s">
        <v>206</v>
      </c>
      <c r="BED4" s="21">
        <v>45126</v>
      </c>
      <c r="BEE4" s="21" t="s">
        <v>206</v>
      </c>
      <c r="BEF4" s="21">
        <v>3843378</v>
      </c>
      <c r="BEG4" s="21" t="s">
        <v>206</v>
      </c>
      <c r="BEH4" s="21" t="s">
        <v>206</v>
      </c>
      <c r="BEI4" s="21">
        <v>14325</v>
      </c>
      <c r="BEJ4" s="21">
        <v>237349</v>
      </c>
      <c r="BEK4" s="21">
        <v>13463753</v>
      </c>
      <c r="BEL4" s="21">
        <v>222677</v>
      </c>
      <c r="BEM4" s="21" t="s">
        <v>206</v>
      </c>
      <c r="BEN4" s="21">
        <v>45581</v>
      </c>
      <c r="BEO4" s="21" t="s">
        <v>206</v>
      </c>
      <c r="BEP4" s="21">
        <v>8404</v>
      </c>
      <c r="BEQ4" s="21">
        <v>483185</v>
      </c>
      <c r="BER4" s="21">
        <v>63021</v>
      </c>
      <c r="BES4" s="21">
        <v>1881112</v>
      </c>
      <c r="BET4" s="21">
        <v>3750</v>
      </c>
      <c r="BEU4" s="21">
        <v>690087</v>
      </c>
      <c r="BEV4" s="21" t="s">
        <v>206</v>
      </c>
      <c r="BEW4" s="21">
        <v>22402</v>
      </c>
      <c r="BEX4" s="21">
        <v>292462</v>
      </c>
      <c r="BEY4" s="21" t="s">
        <v>206</v>
      </c>
      <c r="BEZ4" s="21">
        <v>648</v>
      </c>
      <c r="BFA4" s="21">
        <v>841181</v>
      </c>
      <c r="BFB4" s="21">
        <v>14087436</v>
      </c>
      <c r="BFC4" s="21">
        <v>430560</v>
      </c>
      <c r="BFD4" s="21" t="s">
        <v>206</v>
      </c>
      <c r="BFE4" s="21">
        <v>765444</v>
      </c>
      <c r="BFF4" s="21" t="s">
        <v>206</v>
      </c>
      <c r="BFG4" s="21" t="s">
        <v>206</v>
      </c>
      <c r="BFH4" s="21" t="s">
        <v>206</v>
      </c>
      <c r="BFI4" s="21" t="s">
        <v>206</v>
      </c>
      <c r="BFJ4" s="21">
        <v>6155</v>
      </c>
      <c r="BFK4" s="21">
        <v>680573</v>
      </c>
      <c r="BFL4" s="21">
        <v>490667</v>
      </c>
      <c r="BFM4" s="21" t="s">
        <v>206</v>
      </c>
      <c r="BFN4" s="21" t="s">
        <v>206</v>
      </c>
      <c r="BFO4" s="21" t="s">
        <v>206</v>
      </c>
      <c r="BFP4" s="21" t="s">
        <v>206</v>
      </c>
      <c r="BFQ4" s="21">
        <v>22426</v>
      </c>
      <c r="BFR4" s="21" t="s">
        <v>206</v>
      </c>
      <c r="BFS4" s="21" t="s">
        <v>206</v>
      </c>
      <c r="BFT4" s="21" t="s">
        <v>206</v>
      </c>
      <c r="BFU4" s="21">
        <v>500</v>
      </c>
      <c r="BFV4" s="21">
        <v>3899</v>
      </c>
      <c r="BFW4" s="21">
        <v>145056</v>
      </c>
      <c r="BFX4" s="21">
        <v>1006</v>
      </c>
      <c r="BFY4" s="21" t="s">
        <v>206</v>
      </c>
      <c r="BFZ4" s="21">
        <v>2976</v>
      </c>
      <c r="BGA4" s="21" t="s">
        <v>206</v>
      </c>
      <c r="BGB4" s="21" t="s">
        <v>206</v>
      </c>
      <c r="BGC4" s="21">
        <v>2151</v>
      </c>
      <c r="BGD4" s="21" t="s">
        <v>206</v>
      </c>
      <c r="BGE4" s="21">
        <v>504</v>
      </c>
      <c r="BGF4" s="21">
        <v>789084</v>
      </c>
      <c r="BGG4" s="21">
        <v>80278</v>
      </c>
      <c r="BGH4" s="21">
        <v>2</v>
      </c>
      <c r="BGI4" s="21">
        <v>69230418</v>
      </c>
      <c r="BGJ4" s="21">
        <v>1212518</v>
      </c>
      <c r="BGK4" s="21">
        <v>192262</v>
      </c>
      <c r="BGL4" s="21">
        <v>4102</v>
      </c>
      <c r="BGM4" s="21">
        <v>6097036</v>
      </c>
      <c r="BGN4" s="21" t="s">
        <v>206</v>
      </c>
      <c r="BGO4" s="21">
        <v>53</v>
      </c>
      <c r="BGP4" s="21" t="s">
        <v>206</v>
      </c>
      <c r="BGQ4" s="21" t="s">
        <v>206</v>
      </c>
      <c r="BGR4" s="21">
        <v>1453809</v>
      </c>
      <c r="BGS4" s="21">
        <v>36350</v>
      </c>
      <c r="BGT4" s="21">
        <v>69862193</v>
      </c>
      <c r="BGU4" s="21">
        <v>64405599</v>
      </c>
      <c r="BGV4" s="21">
        <v>500</v>
      </c>
      <c r="BGW4" s="21">
        <v>1673272</v>
      </c>
      <c r="BGX4" s="21" t="s">
        <v>206</v>
      </c>
      <c r="BGY4" s="21" t="s">
        <v>206</v>
      </c>
      <c r="BGZ4" s="21">
        <v>5649804</v>
      </c>
      <c r="BHA4" s="21">
        <v>5140</v>
      </c>
      <c r="BHB4" s="21" t="s">
        <v>206</v>
      </c>
      <c r="BHC4" s="21" t="s">
        <v>206</v>
      </c>
      <c r="BHD4" s="21">
        <v>224324</v>
      </c>
      <c r="BHE4" s="21">
        <v>400</v>
      </c>
      <c r="BHF4" s="21">
        <v>33799</v>
      </c>
      <c r="BHG4" s="21" t="s">
        <v>206</v>
      </c>
      <c r="BHH4" s="21">
        <v>1025915</v>
      </c>
      <c r="BHI4" s="21" t="s">
        <v>206</v>
      </c>
      <c r="BHJ4" s="21">
        <v>414000</v>
      </c>
      <c r="BHK4" s="21" t="s">
        <v>206</v>
      </c>
      <c r="BHL4" s="21" t="s">
        <v>206</v>
      </c>
      <c r="BHM4" s="21">
        <v>753316</v>
      </c>
      <c r="BHN4" s="21" t="s">
        <v>206</v>
      </c>
      <c r="BHO4" s="21">
        <v>123072</v>
      </c>
      <c r="BHP4" s="21" t="s">
        <v>206</v>
      </c>
      <c r="BHQ4" s="21" t="s">
        <v>206</v>
      </c>
      <c r="BHR4" s="21" t="s">
        <v>206</v>
      </c>
      <c r="BHS4" s="21" t="s">
        <v>206</v>
      </c>
      <c r="BHT4" s="21" t="s">
        <v>206</v>
      </c>
      <c r="BHU4" s="21" t="s">
        <v>206</v>
      </c>
      <c r="BHV4" s="21" t="s">
        <v>206</v>
      </c>
      <c r="BHW4" s="21" t="s">
        <v>206</v>
      </c>
      <c r="BHX4" s="21" t="s">
        <v>206</v>
      </c>
      <c r="BHY4" s="21" t="s">
        <v>206</v>
      </c>
      <c r="BHZ4" s="21" t="s">
        <v>206</v>
      </c>
      <c r="BIA4" s="21" t="s">
        <v>206</v>
      </c>
      <c r="BIB4" s="21" t="s">
        <v>206</v>
      </c>
      <c r="BIC4" s="21" t="s">
        <v>206</v>
      </c>
      <c r="BID4" s="21" t="s">
        <v>206</v>
      </c>
      <c r="BIE4" s="21" t="s">
        <v>206</v>
      </c>
      <c r="BIF4" s="21" t="s">
        <v>206</v>
      </c>
      <c r="BIG4" s="21" t="s">
        <v>206</v>
      </c>
      <c r="BIH4" s="21" t="s">
        <v>206</v>
      </c>
      <c r="BII4" s="21" t="s">
        <v>206</v>
      </c>
      <c r="BIJ4" s="21" t="s">
        <v>206</v>
      </c>
      <c r="BIK4" s="21" t="s">
        <v>206</v>
      </c>
      <c r="BIL4" s="21" t="s">
        <v>206</v>
      </c>
      <c r="BIM4" s="21" t="s">
        <v>206</v>
      </c>
      <c r="BIN4" s="21" t="s">
        <v>206</v>
      </c>
      <c r="BIO4" s="21" t="s">
        <v>206</v>
      </c>
      <c r="BIP4" s="21" t="s">
        <v>206</v>
      </c>
      <c r="BIQ4" s="21" t="s">
        <v>206</v>
      </c>
      <c r="BIR4" s="21">
        <v>579674</v>
      </c>
      <c r="BIS4" s="21" t="s">
        <v>206</v>
      </c>
      <c r="BIT4" s="21" t="s">
        <v>206</v>
      </c>
      <c r="BIU4" s="21" t="s">
        <v>206</v>
      </c>
      <c r="BIV4" s="21">
        <v>248011</v>
      </c>
      <c r="BIW4" s="21">
        <v>1597</v>
      </c>
      <c r="BIX4" s="21" t="s">
        <v>206</v>
      </c>
      <c r="BIY4" s="21" t="s">
        <v>206</v>
      </c>
      <c r="BIZ4" s="21" t="s">
        <v>206</v>
      </c>
      <c r="BJA4" s="21" t="s">
        <v>206</v>
      </c>
      <c r="BJB4" s="21" t="s">
        <v>206</v>
      </c>
      <c r="BJC4" s="21" t="s">
        <v>206</v>
      </c>
      <c r="BJD4" s="21" t="s">
        <v>206</v>
      </c>
      <c r="BJE4" s="21" t="s">
        <v>206</v>
      </c>
      <c r="BJF4" s="21">
        <v>52</v>
      </c>
      <c r="BJG4" s="21" t="s">
        <v>206</v>
      </c>
      <c r="BJH4" s="21" t="s">
        <v>206</v>
      </c>
      <c r="BJI4" s="21" t="s">
        <v>206</v>
      </c>
      <c r="BJJ4" s="21" t="s">
        <v>206</v>
      </c>
      <c r="BJK4" s="21" t="s">
        <v>206</v>
      </c>
      <c r="BJL4" s="21" t="s">
        <v>206</v>
      </c>
      <c r="BJM4" s="21" t="s">
        <v>206</v>
      </c>
      <c r="BJN4" s="21" t="s">
        <v>206</v>
      </c>
      <c r="BJO4" s="21" t="s">
        <v>206</v>
      </c>
      <c r="BJP4" s="21">
        <v>2336</v>
      </c>
      <c r="BJQ4" s="21" t="s">
        <v>206</v>
      </c>
      <c r="BJR4" s="21" t="s">
        <v>206</v>
      </c>
      <c r="BJS4" s="21" t="s">
        <v>206</v>
      </c>
      <c r="BJT4" s="21" t="s">
        <v>206</v>
      </c>
      <c r="BJU4" s="21" t="s">
        <v>206</v>
      </c>
      <c r="BJV4" s="21" t="s">
        <v>206</v>
      </c>
      <c r="BJW4" s="21">
        <v>995</v>
      </c>
      <c r="BJX4" s="21" t="s">
        <v>206</v>
      </c>
      <c r="BJY4" s="21" t="s">
        <v>206</v>
      </c>
      <c r="BJZ4" s="21" t="s">
        <v>206</v>
      </c>
      <c r="BKA4" s="21" t="s">
        <v>206</v>
      </c>
      <c r="BKB4" s="21" t="s">
        <v>206</v>
      </c>
      <c r="BKC4" s="21" t="s">
        <v>206</v>
      </c>
      <c r="BKD4" s="21">
        <v>442503</v>
      </c>
      <c r="BKE4" s="21" t="s">
        <v>206</v>
      </c>
      <c r="BKF4" s="21" t="s">
        <v>206</v>
      </c>
      <c r="BKG4" s="21">
        <v>24393</v>
      </c>
      <c r="BKH4" s="21" t="s">
        <v>206</v>
      </c>
      <c r="BKI4" s="21" t="s">
        <v>206</v>
      </c>
      <c r="BKJ4" s="21" t="s">
        <v>206</v>
      </c>
      <c r="BKK4" s="21" t="s">
        <v>206</v>
      </c>
      <c r="BKL4" s="21">
        <v>1854</v>
      </c>
      <c r="BKM4" s="21">
        <v>90</v>
      </c>
      <c r="BKN4" s="21">
        <v>2217167</v>
      </c>
      <c r="BKO4" s="21">
        <v>1026265</v>
      </c>
      <c r="BKP4" s="21" t="s">
        <v>206</v>
      </c>
      <c r="BKQ4" s="21" t="s">
        <v>206</v>
      </c>
      <c r="BKR4" s="21" t="s">
        <v>206</v>
      </c>
      <c r="BKS4" s="21" t="s">
        <v>206</v>
      </c>
      <c r="BKT4" s="21">
        <v>5560</v>
      </c>
      <c r="BKU4" s="21" t="s">
        <v>206</v>
      </c>
      <c r="BKV4" s="21" t="s">
        <v>206</v>
      </c>
      <c r="BKW4" s="21" t="s">
        <v>206</v>
      </c>
      <c r="BKX4" s="21" t="s">
        <v>206</v>
      </c>
      <c r="BKY4" s="21" t="s">
        <v>206</v>
      </c>
      <c r="BKZ4" s="21">
        <v>127</v>
      </c>
      <c r="BLA4" s="21" t="s">
        <v>206</v>
      </c>
      <c r="BLB4" s="21">
        <v>7</v>
      </c>
      <c r="BLC4" s="21" t="s">
        <v>206</v>
      </c>
      <c r="BLD4" s="21" t="s">
        <v>206</v>
      </c>
      <c r="BLE4" s="21" t="s">
        <v>206</v>
      </c>
      <c r="BLF4" s="21" t="s">
        <v>206</v>
      </c>
      <c r="BLG4" s="21">
        <v>3139170</v>
      </c>
      <c r="BLH4" s="21" t="s">
        <v>206</v>
      </c>
      <c r="BLI4" s="21" t="s">
        <v>206</v>
      </c>
      <c r="BLJ4" s="21" t="s">
        <v>206</v>
      </c>
      <c r="BLK4" s="21" t="s">
        <v>206</v>
      </c>
      <c r="BLL4" s="21" t="s">
        <v>206</v>
      </c>
      <c r="BLM4" s="21" t="s">
        <v>206</v>
      </c>
      <c r="BLN4" s="21" t="s">
        <v>206</v>
      </c>
      <c r="BLO4" s="21">
        <v>3736418</v>
      </c>
      <c r="BLP4" s="21" t="s">
        <v>206</v>
      </c>
      <c r="BLQ4" s="21" t="s">
        <v>206</v>
      </c>
      <c r="BLR4" s="21" t="s">
        <v>206</v>
      </c>
      <c r="BLS4" s="21" t="s">
        <v>206</v>
      </c>
      <c r="BLT4" s="21">
        <v>18899</v>
      </c>
      <c r="BLU4" s="21" t="s">
        <v>206</v>
      </c>
      <c r="BLV4" s="21">
        <v>3597934</v>
      </c>
      <c r="BLW4" s="21" t="s">
        <v>206</v>
      </c>
      <c r="BLX4" s="21" t="s">
        <v>206</v>
      </c>
      <c r="BLY4" s="21">
        <v>193603</v>
      </c>
      <c r="BLZ4" s="21">
        <v>65830</v>
      </c>
      <c r="BMA4" s="21" t="s">
        <v>206</v>
      </c>
      <c r="BMB4" s="21">
        <v>71456</v>
      </c>
      <c r="BMC4" s="21" t="s">
        <v>206</v>
      </c>
      <c r="BMD4" s="21">
        <v>4211</v>
      </c>
      <c r="BME4" s="21">
        <v>1119604</v>
      </c>
      <c r="BMF4" s="21">
        <v>5949087</v>
      </c>
      <c r="BMG4" s="21">
        <v>535441</v>
      </c>
      <c r="BMH4" s="21" t="s">
        <v>206</v>
      </c>
      <c r="BMI4" s="21">
        <v>983717</v>
      </c>
      <c r="BMJ4" s="21">
        <v>1776476</v>
      </c>
      <c r="BMK4" s="21">
        <v>136324</v>
      </c>
      <c r="BML4" s="21">
        <v>598443</v>
      </c>
      <c r="BMM4" s="21" t="s">
        <v>206</v>
      </c>
      <c r="BMN4" s="21" t="s">
        <v>206</v>
      </c>
      <c r="BMO4" s="21">
        <v>1939999</v>
      </c>
      <c r="BMP4" s="21">
        <v>6627624</v>
      </c>
      <c r="BMQ4" s="21">
        <v>313756</v>
      </c>
      <c r="BMR4" s="21">
        <v>471935</v>
      </c>
      <c r="BMS4" s="21">
        <v>13</v>
      </c>
      <c r="BMT4" s="21" t="s">
        <v>206</v>
      </c>
      <c r="BMU4" s="21">
        <v>122254</v>
      </c>
      <c r="BMV4" s="21" t="s">
        <v>206</v>
      </c>
      <c r="BMW4" s="21" t="s">
        <v>206</v>
      </c>
      <c r="BMX4" s="21" t="s">
        <v>206</v>
      </c>
      <c r="BMY4" s="21">
        <v>356334</v>
      </c>
      <c r="BMZ4" s="21">
        <v>18535</v>
      </c>
      <c r="BNA4" s="21" t="s">
        <v>206</v>
      </c>
      <c r="BNB4" s="21" t="s">
        <v>206</v>
      </c>
      <c r="BNC4" s="21" t="s">
        <v>206</v>
      </c>
      <c r="BND4" s="21" t="s">
        <v>206</v>
      </c>
      <c r="BNE4" s="21" t="s">
        <v>206</v>
      </c>
      <c r="BNF4" s="21" t="s">
        <v>206</v>
      </c>
      <c r="BNG4" s="21">
        <v>306003</v>
      </c>
      <c r="BNH4" s="21" t="s">
        <v>206</v>
      </c>
      <c r="BNI4" s="21">
        <v>752</v>
      </c>
      <c r="BNJ4" s="21">
        <v>23693</v>
      </c>
      <c r="BNK4" s="21" t="s">
        <v>206</v>
      </c>
      <c r="BNL4" s="21" t="s">
        <v>206</v>
      </c>
      <c r="BNM4" s="21" t="s">
        <v>206</v>
      </c>
      <c r="BNN4" s="21">
        <v>121</v>
      </c>
      <c r="BNO4" s="21">
        <v>69872</v>
      </c>
      <c r="BNP4" s="21">
        <v>64</v>
      </c>
      <c r="BNQ4" s="21">
        <v>330505</v>
      </c>
      <c r="BNR4" s="21" t="s">
        <v>206</v>
      </c>
      <c r="BNS4" s="21">
        <v>149171</v>
      </c>
      <c r="BNT4" s="21">
        <v>56403</v>
      </c>
      <c r="BNU4" s="21">
        <v>46017</v>
      </c>
      <c r="BNV4" s="21" t="s">
        <v>206</v>
      </c>
      <c r="BNW4" s="21">
        <v>66</v>
      </c>
      <c r="BNX4" s="21">
        <v>121424</v>
      </c>
      <c r="BNY4" s="21">
        <v>25663</v>
      </c>
      <c r="BNZ4" s="21" t="s">
        <v>206</v>
      </c>
      <c r="BOA4" s="21">
        <v>228262</v>
      </c>
      <c r="BOB4" s="21" t="s">
        <v>206</v>
      </c>
      <c r="BOC4" s="21" t="s">
        <v>206</v>
      </c>
      <c r="BOD4" s="21" t="s">
        <v>206</v>
      </c>
      <c r="BOE4" s="21" t="s">
        <v>206</v>
      </c>
      <c r="BOF4" s="21">
        <v>18937</v>
      </c>
      <c r="BOG4" s="21">
        <v>15825</v>
      </c>
      <c r="BOH4" s="21">
        <v>31729055</v>
      </c>
      <c r="BOI4" s="21">
        <v>20321980</v>
      </c>
      <c r="BOJ4" s="21">
        <v>16128</v>
      </c>
      <c r="BOK4" s="21">
        <v>226937</v>
      </c>
      <c r="BOL4" s="21" t="s">
        <v>206</v>
      </c>
      <c r="BOM4" s="21" t="s">
        <v>206</v>
      </c>
      <c r="BON4" s="21">
        <v>3672113</v>
      </c>
      <c r="BOO4" s="21">
        <v>78</v>
      </c>
      <c r="BOP4" s="21">
        <v>26832</v>
      </c>
      <c r="BOQ4" s="21" t="s">
        <v>206</v>
      </c>
      <c r="BOR4" s="21">
        <v>296958</v>
      </c>
      <c r="BOS4" s="21">
        <v>5109</v>
      </c>
      <c r="BOT4" s="21">
        <v>547</v>
      </c>
      <c r="BOU4" s="21" t="s">
        <v>206</v>
      </c>
      <c r="BOV4" s="21">
        <v>818</v>
      </c>
      <c r="BOW4" s="21" t="s">
        <v>206</v>
      </c>
      <c r="BOX4" s="21" t="s">
        <v>206</v>
      </c>
      <c r="BOY4" s="21" t="s">
        <v>206</v>
      </c>
      <c r="BOZ4" s="21" t="s">
        <v>206</v>
      </c>
      <c r="BPA4" s="21" t="s">
        <v>206</v>
      </c>
      <c r="BPB4" s="21" t="s">
        <v>206</v>
      </c>
      <c r="BPC4" s="21" t="s">
        <v>206</v>
      </c>
      <c r="BPD4" s="21" t="s">
        <v>206</v>
      </c>
      <c r="BPE4" s="21" t="s">
        <v>206</v>
      </c>
      <c r="BPF4" s="21">
        <v>165325</v>
      </c>
      <c r="BPG4" s="21" t="s">
        <v>206</v>
      </c>
      <c r="BPH4" s="21" t="s">
        <v>206</v>
      </c>
      <c r="BPI4" s="21" t="s">
        <v>206</v>
      </c>
      <c r="BPJ4" s="21" t="s">
        <v>206</v>
      </c>
      <c r="BPK4" s="21" t="s">
        <v>206</v>
      </c>
      <c r="BPL4" s="21" t="s">
        <v>206</v>
      </c>
      <c r="BPM4" s="21" t="s">
        <v>206</v>
      </c>
      <c r="BPN4" s="21" t="s">
        <v>206</v>
      </c>
      <c r="BPO4" s="21" t="s">
        <v>206</v>
      </c>
      <c r="BPP4" s="21" t="s">
        <v>206</v>
      </c>
      <c r="BPQ4" s="21" t="s">
        <v>206</v>
      </c>
      <c r="BPR4" s="21" t="s">
        <v>206</v>
      </c>
      <c r="BPS4" s="21" t="s">
        <v>206</v>
      </c>
      <c r="BPT4" s="21" t="s">
        <v>206</v>
      </c>
      <c r="BPU4" s="21" t="s">
        <v>206</v>
      </c>
      <c r="BPV4" s="21" t="s">
        <v>206</v>
      </c>
      <c r="BPW4" s="21" t="s">
        <v>206</v>
      </c>
      <c r="BPX4" s="21" t="s">
        <v>206</v>
      </c>
      <c r="BPY4" s="21" t="s">
        <v>206</v>
      </c>
      <c r="BPZ4" s="21" t="s">
        <v>206</v>
      </c>
      <c r="BQA4" s="21" t="s">
        <v>206</v>
      </c>
      <c r="BQB4" s="21" t="s">
        <v>206</v>
      </c>
      <c r="BQC4" s="21" t="s">
        <v>206</v>
      </c>
      <c r="BQD4" s="21" t="s">
        <v>206</v>
      </c>
      <c r="BQE4" s="21" t="s">
        <v>206</v>
      </c>
      <c r="BQF4" s="21" t="s">
        <v>206</v>
      </c>
      <c r="BQG4" s="21" t="s">
        <v>206</v>
      </c>
      <c r="BQH4" s="21" t="s">
        <v>206</v>
      </c>
      <c r="BQI4" s="21" t="s">
        <v>206</v>
      </c>
      <c r="BQJ4" s="21">
        <v>162</v>
      </c>
      <c r="BQK4" s="21">
        <v>794</v>
      </c>
      <c r="BQL4" s="21">
        <v>1832396</v>
      </c>
      <c r="BQM4" s="21">
        <v>9284</v>
      </c>
      <c r="BQN4" s="21" t="s">
        <v>206</v>
      </c>
      <c r="BQO4" s="21" t="s">
        <v>206</v>
      </c>
      <c r="BQP4" s="21" t="s">
        <v>206</v>
      </c>
      <c r="BQQ4" s="21" t="s">
        <v>206</v>
      </c>
      <c r="BQR4" s="21" t="s">
        <v>206</v>
      </c>
      <c r="BQS4" s="21" t="s">
        <v>206</v>
      </c>
      <c r="BQT4" s="21" t="s">
        <v>206</v>
      </c>
      <c r="BQU4" s="21" t="s">
        <v>206</v>
      </c>
      <c r="BQV4" s="21" t="s">
        <v>206</v>
      </c>
      <c r="BQW4" s="21" t="s">
        <v>206</v>
      </c>
      <c r="BQX4" s="21" t="s">
        <v>206</v>
      </c>
      <c r="BQY4" s="21" t="s">
        <v>206</v>
      </c>
      <c r="BQZ4" s="21">
        <v>28182</v>
      </c>
      <c r="BRA4" s="21" t="s">
        <v>206</v>
      </c>
      <c r="BRB4" s="21">
        <v>4300</v>
      </c>
      <c r="BRC4" s="21" t="s">
        <v>206</v>
      </c>
      <c r="BRD4" s="21" t="s">
        <v>206</v>
      </c>
      <c r="BRE4" s="21" t="s">
        <v>206</v>
      </c>
      <c r="BRF4" s="21">
        <v>422296</v>
      </c>
      <c r="BRG4" s="21" t="s">
        <v>206</v>
      </c>
      <c r="BRH4" s="21" t="s">
        <v>206</v>
      </c>
      <c r="BRI4" s="21" t="s">
        <v>206</v>
      </c>
      <c r="BRJ4" s="21" t="s">
        <v>206</v>
      </c>
      <c r="BRK4" s="21" t="s">
        <v>206</v>
      </c>
      <c r="BRL4" s="21" t="s">
        <v>206</v>
      </c>
      <c r="BRM4" s="21" t="s">
        <v>206</v>
      </c>
      <c r="BRN4" s="21" t="s">
        <v>206</v>
      </c>
      <c r="BRO4" s="21" t="s">
        <v>206</v>
      </c>
      <c r="BRP4" s="21" t="s">
        <v>206</v>
      </c>
      <c r="BRQ4" s="21" t="s">
        <v>206</v>
      </c>
      <c r="BRR4" s="21" t="s">
        <v>206</v>
      </c>
      <c r="BRS4" s="21" t="s">
        <v>206</v>
      </c>
      <c r="BRT4" s="21" t="s">
        <v>206</v>
      </c>
      <c r="BRU4" s="21" t="s">
        <v>206</v>
      </c>
      <c r="BRV4" s="21" t="s">
        <v>206</v>
      </c>
      <c r="BRW4" s="21" t="s">
        <v>206</v>
      </c>
      <c r="BRX4" s="21" t="s">
        <v>206</v>
      </c>
      <c r="BRY4" s="21" t="s">
        <v>206</v>
      </c>
      <c r="BRZ4" s="21">
        <v>231071</v>
      </c>
      <c r="BSA4" s="21" t="s">
        <v>206</v>
      </c>
      <c r="BSB4" s="21" t="s">
        <v>206</v>
      </c>
      <c r="BSC4" s="21" t="s">
        <v>206</v>
      </c>
      <c r="BSD4" s="21" t="s">
        <v>206</v>
      </c>
      <c r="BSE4" s="21" t="s">
        <v>206</v>
      </c>
      <c r="BSF4" s="21" t="s">
        <v>206</v>
      </c>
      <c r="BSG4" s="21" t="s">
        <v>206</v>
      </c>
      <c r="BSH4" s="21">
        <v>23991</v>
      </c>
      <c r="BSI4" s="21" t="s">
        <v>206</v>
      </c>
      <c r="BSJ4" s="21" t="s">
        <v>206</v>
      </c>
      <c r="BSK4" s="21" t="s">
        <v>206</v>
      </c>
      <c r="BSL4" s="21" t="s">
        <v>206</v>
      </c>
      <c r="BSM4" s="21">
        <v>1482050</v>
      </c>
      <c r="BSN4" s="21" t="s">
        <v>206</v>
      </c>
      <c r="BSO4" s="21" t="s">
        <v>206</v>
      </c>
      <c r="BSP4" s="21">
        <v>103</v>
      </c>
      <c r="BSQ4" s="21" t="s">
        <v>206</v>
      </c>
      <c r="BSR4" s="21" t="s">
        <v>206</v>
      </c>
      <c r="BSS4" s="21" t="s">
        <v>206</v>
      </c>
      <c r="BST4" s="21" t="s">
        <v>206</v>
      </c>
      <c r="BSU4" s="21">
        <v>2961359</v>
      </c>
      <c r="BSV4" s="21" t="s">
        <v>206</v>
      </c>
      <c r="BSW4" s="21" t="s">
        <v>206</v>
      </c>
      <c r="BSX4" s="21" t="s">
        <v>206</v>
      </c>
      <c r="BSY4" s="21" t="s">
        <v>206</v>
      </c>
      <c r="BSZ4" s="21" t="s">
        <v>206</v>
      </c>
      <c r="BTA4" s="21" t="s">
        <v>206</v>
      </c>
      <c r="BTB4" s="21" t="s">
        <v>206</v>
      </c>
      <c r="BTC4" s="21" t="s">
        <v>206</v>
      </c>
      <c r="BTD4" s="21" t="s">
        <v>206</v>
      </c>
      <c r="BTE4" s="21" t="s">
        <v>206</v>
      </c>
      <c r="BTF4" s="21" t="s">
        <v>206</v>
      </c>
      <c r="BTG4" s="21" t="s">
        <v>206</v>
      </c>
      <c r="BTH4" s="21">
        <v>1038341</v>
      </c>
      <c r="BTI4" s="21" t="s">
        <v>206</v>
      </c>
      <c r="BTJ4" s="21">
        <v>248639</v>
      </c>
      <c r="BTK4" s="21" t="s">
        <v>206</v>
      </c>
      <c r="BTL4" s="21" t="s">
        <v>206</v>
      </c>
      <c r="BTM4" s="21">
        <v>3763071</v>
      </c>
      <c r="BTN4" s="21" t="s">
        <v>206</v>
      </c>
      <c r="BTO4" s="21" t="s">
        <v>206</v>
      </c>
      <c r="BTP4" s="21">
        <v>15540</v>
      </c>
      <c r="BTQ4" s="21" t="s">
        <v>206</v>
      </c>
      <c r="BTR4" s="21">
        <v>384</v>
      </c>
      <c r="BTS4" s="21">
        <v>475654</v>
      </c>
      <c r="BTT4" s="21">
        <v>2245591</v>
      </c>
      <c r="BTU4" s="21">
        <v>1129623</v>
      </c>
      <c r="BTV4" s="21">
        <v>257605</v>
      </c>
      <c r="BTW4" s="21">
        <v>3889105</v>
      </c>
      <c r="BTX4" s="21">
        <v>580621</v>
      </c>
      <c r="BTY4" s="21">
        <v>61936</v>
      </c>
      <c r="BTZ4" s="21">
        <v>19938</v>
      </c>
      <c r="BUA4" s="21" t="s">
        <v>206</v>
      </c>
      <c r="BUB4" s="21">
        <v>43</v>
      </c>
      <c r="BUC4" s="21">
        <v>2209084</v>
      </c>
      <c r="BUD4" s="21">
        <v>6746943</v>
      </c>
      <c r="BUE4" s="21">
        <v>832110</v>
      </c>
      <c r="BUF4" s="21">
        <v>1756311</v>
      </c>
      <c r="BUG4" s="21">
        <v>1449</v>
      </c>
      <c r="BUH4" s="21" t="s">
        <v>206</v>
      </c>
      <c r="BUI4" s="21">
        <v>6051</v>
      </c>
      <c r="BUJ4" s="21" t="s">
        <v>206</v>
      </c>
      <c r="BUK4" s="21" t="s">
        <v>206</v>
      </c>
      <c r="BUL4" s="21" t="s">
        <v>206</v>
      </c>
      <c r="BUM4" s="21">
        <v>118561</v>
      </c>
      <c r="BUN4" s="21">
        <v>38954</v>
      </c>
      <c r="BUO4" s="21" t="s">
        <v>206</v>
      </c>
      <c r="BUP4" s="21" t="s">
        <v>206</v>
      </c>
      <c r="BUQ4" s="21" t="s">
        <v>206</v>
      </c>
      <c r="BUR4" s="21" t="s">
        <v>206</v>
      </c>
      <c r="BUS4" s="21" t="s">
        <v>206</v>
      </c>
      <c r="BUT4" s="21" t="s">
        <v>206</v>
      </c>
      <c r="BUU4" s="21" t="s">
        <v>206</v>
      </c>
      <c r="BUV4" s="21" t="s">
        <v>206</v>
      </c>
      <c r="BUW4" s="21" t="s">
        <v>206</v>
      </c>
      <c r="BUX4" s="21">
        <v>1337676</v>
      </c>
      <c r="BUY4" s="21" t="s">
        <v>206</v>
      </c>
      <c r="BUZ4" s="21">
        <v>2381222</v>
      </c>
      <c r="BVA4" s="21">
        <v>562735</v>
      </c>
      <c r="BVB4" s="21">
        <v>11806</v>
      </c>
      <c r="BVC4" s="21">
        <v>313</v>
      </c>
      <c r="BVD4" s="21">
        <v>259030</v>
      </c>
      <c r="BVE4" s="21" t="s">
        <v>206</v>
      </c>
      <c r="BVF4" s="21" t="s">
        <v>206</v>
      </c>
      <c r="BVG4" s="21">
        <v>156987</v>
      </c>
      <c r="BVH4" s="21">
        <v>51683</v>
      </c>
      <c r="BVI4" s="21">
        <v>401239</v>
      </c>
      <c r="BVJ4" s="21">
        <v>1632</v>
      </c>
      <c r="BVK4" s="21">
        <v>68440</v>
      </c>
      <c r="BVL4" s="21">
        <v>1171177</v>
      </c>
      <c r="BVM4" s="21">
        <v>109099</v>
      </c>
      <c r="BVN4" s="21">
        <v>5102</v>
      </c>
      <c r="BVO4" s="21">
        <v>356368</v>
      </c>
      <c r="BVP4" s="21">
        <v>6438</v>
      </c>
      <c r="BVQ4" s="21">
        <v>16059</v>
      </c>
      <c r="BVR4" s="21" t="s">
        <v>206</v>
      </c>
      <c r="BVS4" s="21">
        <v>10825</v>
      </c>
      <c r="BVT4" s="21">
        <v>364784</v>
      </c>
      <c r="BVU4" s="21">
        <v>4078036</v>
      </c>
      <c r="BVV4" s="21">
        <v>13220108</v>
      </c>
      <c r="BVW4" s="21">
        <v>38500249</v>
      </c>
      <c r="BVX4" s="21">
        <v>1700</v>
      </c>
      <c r="BVY4" s="21">
        <v>1157250</v>
      </c>
      <c r="BVZ4" s="21" t="s">
        <v>206</v>
      </c>
      <c r="BWA4" s="21" t="s">
        <v>206</v>
      </c>
      <c r="BWB4" s="21">
        <v>4187190</v>
      </c>
      <c r="BWC4" s="21">
        <v>283</v>
      </c>
      <c r="BWD4" s="21" t="s">
        <v>206</v>
      </c>
      <c r="BWE4" s="21">
        <v>131761</v>
      </c>
      <c r="BWF4" s="21">
        <v>14964</v>
      </c>
      <c r="BWG4" s="21">
        <v>11310556</v>
      </c>
      <c r="BWH4" s="21">
        <v>17850</v>
      </c>
      <c r="BWI4" s="21" t="s">
        <v>206</v>
      </c>
      <c r="BWJ4" s="21">
        <v>2709</v>
      </c>
      <c r="BWK4" s="21">
        <v>344</v>
      </c>
      <c r="BWL4" s="21" t="s">
        <v>206</v>
      </c>
      <c r="BWM4" s="21" t="s">
        <v>206</v>
      </c>
      <c r="BWN4" s="21" t="s">
        <v>206</v>
      </c>
      <c r="BWO4" s="21" t="s">
        <v>206</v>
      </c>
      <c r="BWP4" s="21" t="s">
        <v>206</v>
      </c>
      <c r="BWQ4" s="21" t="s">
        <v>206</v>
      </c>
      <c r="BWR4" s="21" t="s">
        <v>206</v>
      </c>
      <c r="BWS4" s="21" t="s">
        <v>206</v>
      </c>
      <c r="BWT4" s="21" t="s">
        <v>206</v>
      </c>
      <c r="BWU4" s="21" t="s">
        <v>206</v>
      </c>
      <c r="BWV4" s="21" t="s">
        <v>206</v>
      </c>
      <c r="BWW4" s="21" t="s">
        <v>206</v>
      </c>
      <c r="BWX4" s="21" t="s">
        <v>206</v>
      </c>
      <c r="BWY4" s="21" t="s">
        <v>206</v>
      </c>
      <c r="BWZ4" s="21" t="s">
        <v>206</v>
      </c>
      <c r="BXA4" s="21" t="s">
        <v>206</v>
      </c>
      <c r="BXB4" s="21" t="s">
        <v>206</v>
      </c>
      <c r="BXC4" s="21" t="s">
        <v>206</v>
      </c>
      <c r="BXD4" s="21" t="s">
        <v>206</v>
      </c>
      <c r="BXE4" s="21" t="s">
        <v>206</v>
      </c>
      <c r="BXF4" s="21" t="s">
        <v>206</v>
      </c>
      <c r="BXG4" s="21" t="s">
        <v>206</v>
      </c>
      <c r="BXH4" s="21" t="s">
        <v>206</v>
      </c>
      <c r="BXI4" s="21" t="s">
        <v>206</v>
      </c>
      <c r="BXJ4" s="21" t="s">
        <v>206</v>
      </c>
      <c r="BXK4" s="21" t="s">
        <v>206</v>
      </c>
      <c r="BXL4" s="21" t="s">
        <v>206</v>
      </c>
      <c r="BXM4" s="21" t="s">
        <v>206</v>
      </c>
      <c r="BXN4" s="21">
        <v>117000</v>
      </c>
      <c r="BXO4" s="21" t="s">
        <v>206</v>
      </c>
      <c r="BXP4" s="21" t="s">
        <v>206</v>
      </c>
      <c r="BXQ4" s="21">
        <v>21881</v>
      </c>
      <c r="BXR4" s="21" t="s">
        <v>206</v>
      </c>
      <c r="BXS4" s="21" t="s">
        <v>206</v>
      </c>
      <c r="BXT4" s="21" t="s">
        <v>206</v>
      </c>
      <c r="BXU4" s="21" t="s">
        <v>206</v>
      </c>
      <c r="BXV4" s="21" t="s">
        <v>206</v>
      </c>
      <c r="BXW4" s="21">
        <v>64</v>
      </c>
      <c r="BXX4" s="21">
        <v>20392</v>
      </c>
      <c r="BXY4" s="21">
        <v>141</v>
      </c>
      <c r="BXZ4" s="21" t="s">
        <v>206</v>
      </c>
      <c r="BYA4" s="21" t="s">
        <v>206</v>
      </c>
      <c r="BYB4" s="21" t="s">
        <v>206</v>
      </c>
      <c r="BYC4" s="21" t="s">
        <v>206</v>
      </c>
      <c r="BYD4" s="21" t="s">
        <v>206</v>
      </c>
      <c r="BYE4" s="21" t="s">
        <v>206</v>
      </c>
      <c r="BYF4" s="21" t="s">
        <v>206</v>
      </c>
      <c r="BYG4" s="21" t="s">
        <v>206</v>
      </c>
      <c r="BYH4" s="21">
        <v>91</v>
      </c>
      <c r="BYI4" s="21" t="s">
        <v>206</v>
      </c>
      <c r="BYJ4" s="21" t="s">
        <v>206</v>
      </c>
      <c r="BYK4" s="21" t="s">
        <v>206</v>
      </c>
      <c r="BYL4" s="21" t="s">
        <v>206</v>
      </c>
      <c r="BYM4" s="21" t="s">
        <v>206</v>
      </c>
      <c r="BYN4" s="21" t="s">
        <v>206</v>
      </c>
      <c r="BYO4" s="21" t="s">
        <v>206</v>
      </c>
      <c r="BYP4" s="21" t="s">
        <v>206</v>
      </c>
      <c r="BYQ4" s="21" t="s">
        <v>206</v>
      </c>
      <c r="BYR4" s="21" t="s">
        <v>206</v>
      </c>
      <c r="BYS4" s="21" t="s">
        <v>206</v>
      </c>
      <c r="BYT4" s="21" t="s">
        <v>206</v>
      </c>
      <c r="BYU4" s="21" t="s">
        <v>206</v>
      </c>
      <c r="BYV4" s="21" t="s">
        <v>206</v>
      </c>
      <c r="BYW4" s="21">
        <v>32258</v>
      </c>
      <c r="BYX4" s="21" t="s">
        <v>206</v>
      </c>
      <c r="BYY4" s="21" t="s">
        <v>206</v>
      </c>
      <c r="BYZ4" s="21" t="s">
        <v>206</v>
      </c>
      <c r="BZA4" s="21">
        <v>350818</v>
      </c>
      <c r="BZB4" s="21" t="s">
        <v>206</v>
      </c>
      <c r="BZC4" s="21">
        <v>37449</v>
      </c>
      <c r="BZD4" s="21">
        <v>60084</v>
      </c>
      <c r="BZE4" s="21" t="s">
        <v>206</v>
      </c>
      <c r="BZF4" s="21">
        <v>580</v>
      </c>
      <c r="BZG4" s="21" t="s">
        <v>206</v>
      </c>
      <c r="BZH4" s="21" t="s">
        <v>206</v>
      </c>
      <c r="BZI4" s="21">
        <v>6</v>
      </c>
      <c r="BZJ4" s="21" t="s">
        <v>206</v>
      </c>
      <c r="BZK4" s="21" t="s">
        <v>206</v>
      </c>
      <c r="BZL4" s="21" t="s">
        <v>206</v>
      </c>
      <c r="BZM4" s="21" t="s">
        <v>206</v>
      </c>
      <c r="BZN4" s="21" t="s">
        <v>206</v>
      </c>
      <c r="BZO4" s="21">
        <v>7875</v>
      </c>
      <c r="BZP4" s="21">
        <v>911166</v>
      </c>
      <c r="BZQ4" s="21">
        <v>185912</v>
      </c>
      <c r="BZR4" s="21" t="s">
        <v>206</v>
      </c>
      <c r="BZS4" s="21">
        <v>14714</v>
      </c>
      <c r="BZT4" s="21" t="s">
        <v>206</v>
      </c>
      <c r="BZU4" s="21" t="s">
        <v>206</v>
      </c>
      <c r="BZV4" s="21">
        <v>144994</v>
      </c>
      <c r="BZW4" s="21" t="s">
        <v>206</v>
      </c>
      <c r="BZX4" s="21" t="s">
        <v>206</v>
      </c>
      <c r="BZY4" s="21" t="s">
        <v>206</v>
      </c>
      <c r="BZZ4" s="21" t="s">
        <v>206</v>
      </c>
      <c r="CAA4" s="21">
        <v>15118436</v>
      </c>
      <c r="CAB4" s="21" t="s">
        <v>206</v>
      </c>
      <c r="CAC4" s="21" t="s">
        <v>206</v>
      </c>
      <c r="CAD4" s="21" t="s">
        <v>206</v>
      </c>
      <c r="CAE4" s="21" t="s">
        <v>206</v>
      </c>
      <c r="CAF4" s="21" t="s">
        <v>206</v>
      </c>
      <c r="CAG4" s="21" t="s">
        <v>206</v>
      </c>
      <c r="CAH4" s="21" t="s">
        <v>206</v>
      </c>
      <c r="CAI4" s="21">
        <v>837360</v>
      </c>
      <c r="CAJ4" s="21" t="s">
        <v>206</v>
      </c>
      <c r="CAK4" s="21" t="s">
        <v>206</v>
      </c>
      <c r="CAL4" s="21" t="s">
        <v>206</v>
      </c>
      <c r="CAM4" s="21" t="s">
        <v>206</v>
      </c>
      <c r="CAN4" s="21">
        <v>46573</v>
      </c>
      <c r="CAO4" s="21" t="s">
        <v>206</v>
      </c>
      <c r="CAP4" s="21" t="s">
        <v>206</v>
      </c>
      <c r="CAQ4" s="21">
        <v>77258</v>
      </c>
      <c r="CAR4" s="21" t="s">
        <v>206</v>
      </c>
      <c r="CAS4" s="21" t="s">
        <v>206</v>
      </c>
      <c r="CAT4" s="21">
        <v>8189173</v>
      </c>
      <c r="CAU4" s="21" t="s">
        <v>206</v>
      </c>
      <c r="CAV4" s="21" t="s">
        <v>206</v>
      </c>
      <c r="CAW4" s="21">
        <v>853872</v>
      </c>
      <c r="CAX4" s="21" t="s">
        <v>206</v>
      </c>
      <c r="CAY4" s="21" t="s">
        <v>206</v>
      </c>
      <c r="CAZ4" s="21" t="s">
        <v>206</v>
      </c>
      <c r="CBA4" s="21" t="s">
        <v>206</v>
      </c>
      <c r="CBB4" s="21" t="s">
        <v>206</v>
      </c>
      <c r="CBC4" s="21" t="s">
        <v>206</v>
      </c>
      <c r="CBD4" s="21" t="s">
        <v>206</v>
      </c>
      <c r="CBE4" s="21" t="s">
        <v>206</v>
      </c>
      <c r="CBF4" s="21">
        <v>1328</v>
      </c>
      <c r="CBG4" s="21" t="s">
        <v>206</v>
      </c>
      <c r="CBH4" s="21">
        <v>1378263</v>
      </c>
      <c r="CBI4" s="21" t="s">
        <v>206</v>
      </c>
      <c r="CBJ4" s="21">
        <v>1516812</v>
      </c>
      <c r="CBK4" s="21">
        <v>4601192</v>
      </c>
      <c r="CBL4" s="21" t="s">
        <v>206</v>
      </c>
      <c r="CBM4" s="21">
        <v>1403</v>
      </c>
      <c r="CBN4" s="21" t="s">
        <v>206</v>
      </c>
      <c r="CBO4" s="21" t="s">
        <v>206</v>
      </c>
      <c r="CBP4" s="21">
        <v>3</v>
      </c>
      <c r="CBQ4" s="21">
        <v>783040</v>
      </c>
      <c r="CBR4" s="21">
        <v>359165</v>
      </c>
      <c r="CBS4" s="21">
        <v>114080</v>
      </c>
      <c r="CBT4" s="21" t="s">
        <v>206</v>
      </c>
      <c r="CBU4" s="21">
        <v>44720</v>
      </c>
      <c r="CBV4" s="21" t="s">
        <v>206</v>
      </c>
      <c r="CBW4" s="21">
        <v>1400</v>
      </c>
      <c r="CBX4" s="21" t="s">
        <v>206</v>
      </c>
      <c r="CBY4" s="21">
        <v>462</v>
      </c>
      <c r="CBZ4" s="21" t="s">
        <v>206</v>
      </c>
      <c r="CCA4" s="21">
        <v>81544</v>
      </c>
      <c r="CCB4" s="21">
        <v>48455</v>
      </c>
      <c r="CCC4" s="21" t="s">
        <v>206</v>
      </c>
      <c r="CCD4" s="21" t="s">
        <v>206</v>
      </c>
      <c r="CCE4" s="21" t="s">
        <v>206</v>
      </c>
      <c r="CCF4" s="21" t="s">
        <v>206</v>
      </c>
      <c r="CCG4" s="21" t="s">
        <v>206</v>
      </c>
      <c r="CCH4" s="21" t="s">
        <v>206</v>
      </c>
      <c r="CCI4" s="21" t="s">
        <v>206</v>
      </c>
      <c r="CCJ4" s="21" t="s">
        <v>206</v>
      </c>
      <c r="CCK4" s="21" t="s">
        <v>206</v>
      </c>
      <c r="CCL4" s="21" t="s">
        <v>206</v>
      </c>
      <c r="CCM4" s="21" t="s">
        <v>206</v>
      </c>
      <c r="CCN4" s="21">
        <v>234173</v>
      </c>
      <c r="CCO4" s="21">
        <v>32</v>
      </c>
      <c r="CCP4" s="21">
        <v>7817</v>
      </c>
      <c r="CCQ4" s="21">
        <v>16123</v>
      </c>
      <c r="CCR4" s="21">
        <v>330</v>
      </c>
      <c r="CCS4" s="21" t="s">
        <v>206</v>
      </c>
      <c r="CCT4" s="21" t="s">
        <v>206</v>
      </c>
      <c r="CCU4" s="21">
        <v>584</v>
      </c>
      <c r="CCV4" s="21" t="s">
        <v>206</v>
      </c>
      <c r="CCW4" s="21" t="s">
        <v>206</v>
      </c>
      <c r="CCX4" s="21">
        <v>1862624</v>
      </c>
      <c r="CCY4" s="21">
        <v>1421</v>
      </c>
      <c r="CCZ4" s="21">
        <v>1044109</v>
      </c>
      <c r="CDA4" s="21">
        <v>177361</v>
      </c>
      <c r="CDB4" s="21" t="s">
        <v>206</v>
      </c>
      <c r="CDC4" s="21">
        <v>98118</v>
      </c>
      <c r="CDD4" s="21" t="s">
        <v>206</v>
      </c>
      <c r="CDE4" s="21" t="s">
        <v>206</v>
      </c>
      <c r="CDF4" s="21" t="s">
        <v>206</v>
      </c>
      <c r="CDG4" s="21" t="s">
        <v>206</v>
      </c>
      <c r="CDH4" s="21">
        <v>550450</v>
      </c>
      <c r="CDI4" s="21">
        <v>4474</v>
      </c>
      <c r="CDJ4" s="21">
        <v>779763624</v>
      </c>
      <c r="CDK4" s="21">
        <v>759970153</v>
      </c>
      <c r="CDL4" s="21" t="s">
        <v>206</v>
      </c>
      <c r="CDM4" s="21">
        <v>224910</v>
      </c>
      <c r="CDN4" s="21" t="s">
        <v>206</v>
      </c>
      <c r="CDO4" s="21" t="s">
        <v>206</v>
      </c>
      <c r="CDP4" s="21">
        <v>2087267</v>
      </c>
      <c r="CDQ4" s="21">
        <v>16122</v>
      </c>
      <c r="CDR4" s="21" t="s">
        <v>206</v>
      </c>
      <c r="CDS4" s="21" t="s">
        <v>206</v>
      </c>
      <c r="CDT4" s="21">
        <v>60103</v>
      </c>
      <c r="CDU4" s="21" t="s">
        <v>206</v>
      </c>
      <c r="CDV4" s="21">
        <v>1350</v>
      </c>
      <c r="CDW4" s="21" t="s">
        <v>206</v>
      </c>
      <c r="CDX4" s="21">
        <v>0</v>
      </c>
      <c r="CDY4" s="21" t="s">
        <v>206</v>
      </c>
      <c r="CDZ4" t="s">
        <v>206</v>
      </c>
      <c r="CEA4" t="s">
        <v>206</v>
      </c>
      <c r="CEB4" t="s">
        <v>206</v>
      </c>
      <c r="CEC4" t="s">
        <v>206</v>
      </c>
      <c r="CED4" t="s">
        <v>206</v>
      </c>
      <c r="CEE4" t="s">
        <v>206</v>
      </c>
      <c r="CEF4" t="s">
        <v>206</v>
      </c>
      <c r="CEG4" t="s">
        <v>206</v>
      </c>
      <c r="CEH4" t="s">
        <v>206</v>
      </c>
      <c r="CEI4">
        <v>13</v>
      </c>
      <c r="CEJ4" t="s">
        <v>206</v>
      </c>
      <c r="CEK4" t="s">
        <v>206</v>
      </c>
      <c r="CEL4" t="s">
        <v>206</v>
      </c>
      <c r="CEM4" t="s">
        <v>206</v>
      </c>
      <c r="CEN4">
        <v>171603</v>
      </c>
      <c r="CEO4" t="s">
        <v>206</v>
      </c>
      <c r="CEP4" t="s">
        <v>206</v>
      </c>
      <c r="CEQ4" t="s">
        <v>206</v>
      </c>
      <c r="CER4">
        <v>250943</v>
      </c>
      <c r="CES4">
        <v>2591634</v>
      </c>
      <c r="CET4" t="s">
        <v>206</v>
      </c>
      <c r="CEU4" t="s">
        <v>206</v>
      </c>
      <c r="CEV4" t="s">
        <v>206</v>
      </c>
      <c r="CEW4" t="s">
        <v>206</v>
      </c>
      <c r="CEX4" t="s">
        <v>206</v>
      </c>
      <c r="CEY4" t="s">
        <v>206</v>
      </c>
      <c r="CEZ4">
        <v>266</v>
      </c>
      <c r="CFA4">
        <v>3</v>
      </c>
      <c r="CFB4">
        <v>16296</v>
      </c>
      <c r="CFC4" t="s">
        <v>206</v>
      </c>
      <c r="CFD4" t="s">
        <v>206</v>
      </c>
      <c r="CFE4">
        <v>670063</v>
      </c>
      <c r="CFF4">
        <v>52185</v>
      </c>
      <c r="CFG4">
        <v>64</v>
      </c>
      <c r="CFH4">
        <v>591264</v>
      </c>
      <c r="CFI4" t="s">
        <v>206</v>
      </c>
      <c r="CFJ4" t="s">
        <v>206</v>
      </c>
      <c r="CFK4" t="s">
        <v>206</v>
      </c>
      <c r="CFL4">
        <v>386214</v>
      </c>
      <c r="CFM4">
        <v>1609383</v>
      </c>
      <c r="CFN4" t="s">
        <v>206</v>
      </c>
      <c r="CFO4">
        <v>5040</v>
      </c>
      <c r="CFP4" t="s">
        <v>206</v>
      </c>
      <c r="CFQ4">
        <v>1384</v>
      </c>
      <c r="CFR4" t="s">
        <v>206</v>
      </c>
      <c r="CFS4">
        <v>450</v>
      </c>
      <c r="CFT4" t="s">
        <v>206</v>
      </c>
      <c r="CFU4">
        <v>216</v>
      </c>
      <c r="CFV4" t="s">
        <v>206</v>
      </c>
      <c r="CFW4" t="s">
        <v>206</v>
      </c>
      <c r="CFX4" t="s">
        <v>206</v>
      </c>
      <c r="CFY4" t="s">
        <v>206</v>
      </c>
      <c r="CFZ4" t="s">
        <v>206</v>
      </c>
      <c r="CGA4" t="s">
        <v>206</v>
      </c>
      <c r="CGB4" t="s">
        <v>206</v>
      </c>
      <c r="CGC4" t="s">
        <v>206</v>
      </c>
      <c r="CGD4" t="s">
        <v>206</v>
      </c>
      <c r="CGE4">
        <v>16201</v>
      </c>
      <c r="CGF4" t="s">
        <v>206</v>
      </c>
      <c r="CGG4" t="s">
        <v>206</v>
      </c>
      <c r="CGH4">
        <v>2876117</v>
      </c>
      <c r="CGI4">
        <v>1723652</v>
      </c>
      <c r="CGJ4">
        <v>490</v>
      </c>
      <c r="CGK4">
        <v>5096374</v>
      </c>
      <c r="CGL4">
        <v>6218</v>
      </c>
      <c r="CGM4">
        <v>534</v>
      </c>
      <c r="CGN4" t="s">
        <v>206</v>
      </c>
      <c r="CGO4" t="s">
        <v>206</v>
      </c>
      <c r="CGP4" t="s">
        <v>206</v>
      </c>
      <c r="CGQ4">
        <v>49418</v>
      </c>
      <c r="CGR4">
        <v>3165</v>
      </c>
      <c r="CGS4" t="s">
        <v>206</v>
      </c>
      <c r="CGT4">
        <v>1261257</v>
      </c>
      <c r="CGU4">
        <v>594</v>
      </c>
      <c r="CGV4" t="s">
        <v>206</v>
      </c>
      <c r="CGW4">
        <v>1613572</v>
      </c>
      <c r="CGX4" t="s">
        <v>206</v>
      </c>
      <c r="CGY4" t="s">
        <v>206</v>
      </c>
      <c r="CGZ4" t="s">
        <v>206</v>
      </c>
      <c r="CHA4">
        <v>3509</v>
      </c>
      <c r="CHB4" t="s">
        <v>206</v>
      </c>
      <c r="CHC4">
        <v>1071</v>
      </c>
      <c r="CHD4">
        <v>106366382</v>
      </c>
      <c r="CHE4">
        <v>25373911</v>
      </c>
      <c r="CHF4" t="s">
        <v>206</v>
      </c>
      <c r="CHG4">
        <v>264822</v>
      </c>
      <c r="CHH4" t="s">
        <v>206</v>
      </c>
      <c r="CHI4" t="s">
        <v>206</v>
      </c>
      <c r="CHJ4">
        <v>717711</v>
      </c>
      <c r="CHK4" t="s">
        <v>206</v>
      </c>
      <c r="CHL4" t="s">
        <v>206</v>
      </c>
      <c r="CHM4" t="s">
        <v>206</v>
      </c>
      <c r="CHN4">
        <v>33159</v>
      </c>
      <c r="CHO4">
        <v>570156</v>
      </c>
      <c r="CHP4" t="s">
        <v>206</v>
      </c>
      <c r="CHQ4" t="s">
        <v>206</v>
      </c>
      <c r="CHR4">
        <v>1069</v>
      </c>
      <c r="CHS4" t="s">
        <v>206</v>
      </c>
    </row>
    <row r="5" spans="1:2255" x14ac:dyDescent="0.25">
      <c r="A5" s="21">
        <v>2007</v>
      </c>
      <c r="B5" s="21" t="s">
        <v>206</v>
      </c>
      <c r="C5" s="21" t="s">
        <v>206</v>
      </c>
      <c r="D5" s="21" t="s">
        <v>206</v>
      </c>
      <c r="E5" s="21" t="s">
        <v>206</v>
      </c>
      <c r="F5" s="21" t="s">
        <v>206</v>
      </c>
      <c r="G5" s="21" t="s">
        <v>206</v>
      </c>
      <c r="H5" s="21">
        <v>784037</v>
      </c>
      <c r="I5" s="21">
        <v>40747</v>
      </c>
      <c r="J5" s="21">
        <v>68008</v>
      </c>
      <c r="K5" s="21">
        <v>167</v>
      </c>
      <c r="L5" s="21">
        <v>3275812</v>
      </c>
      <c r="M5" s="21">
        <v>314430</v>
      </c>
      <c r="N5" s="21">
        <v>47084</v>
      </c>
      <c r="O5" s="21">
        <v>1829</v>
      </c>
      <c r="P5" s="21">
        <v>386105</v>
      </c>
      <c r="Q5" s="21" t="s">
        <v>206</v>
      </c>
      <c r="R5" s="21">
        <v>7047471</v>
      </c>
      <c r="S5" s="21">
        <v>1291184</v>
      </c>
      <c r="T5" s="21">
        <v>87189</v>
      </c>
      <c r="U5" s="21">
        <v>3999828</v>
      </c>
      <c r="V5" s="21">
        <v>1066744</v>
      </c>
      <c r="W5" s="21">
        <v>1812391</v>
      </c>
      <c r="X5" s="21">
        <v>138769</v>
      </c>
      <c r="Y5" s="21">
        <v>577530</v>
      </c>
      <c r="Z5" s="21">
        <v>45221</v>
      </c>
      <c r="AA5" s="21">
        <v>5519</v>
      </c>
      <c r="AB5" s="21">
        <v>3266532</v>
      </c>
      <c r="AC5" s="21">
        <v>3763531</v>
      </c>
      <c r="AD5" s="21">
        <v>26944163</v>
      </c>
      <c r="AE5" s="21">
        <v>14755564</v>
      </c>
      <c r="AF5" s="21">
        <v>313</v>
      </c>
      <c r="AG5" s="21">
        <v>8151069</v>
      </c>
      <c r="AH5" s="21">
        <v>331885</v>
      </c>
      <c r="AI5" s="21">
        <v>11506429</v>
      </c>
      <c r="AJ5" s="21">
        <v>6432418</v>
      </c>
      <c r="AK5" s="21" t="s">
        <v>206</v>
      </c>
      <c r="AL5" s="21">
        <v>374499</v>
      </c>
      <c r="AM5" s="21">
        <v>8030284</v>
      </c>
      <c r="AN5" s="21">
        <v>37403110</v>
      </c>
      <c r="AO5" s="21">
        <v>11423431</v>
      </c>
      <c r="AP5" s="21">
        <v>93451</v>
      </c>
      <c r="AQ5" s="21">
        <v>150842</v>
      </c>
      <c r="AR5" s="21">
        <v>1765</v>
      </c>
      <c r="AS5" s="21">
        <v>5892250</v>
      </c>
      <c r="AT5" s="21">
        <v>70</v>
      </c>
      <c r="AU5" s="21" t="s">
        <v>206</v>
      </c>
      <c r="AV5" s="21">
        <v>47181</v>
      </c>
      <c r="AW5" s="21">
        <v>8701445</v>
      </c>
      <c r="AX5" s="21">
        <v>527618</v>
      </c>
      <c r="AY5" s="21" t="s">
        <v>206</v>
      </c>
      <c r="AZ5" s="21">
        <v>261214</v>
      </c>
      <c r="BA5" s="21">
        <v>91585</v>
      </c>
      <c r="BB5" s="21">
        <v>114749</v>
      </c>
      <c r="BC5" s="21">
        <v>124339</v>
      </c>
      <c r="BD5" s="21">
        <v>8524847</v>
      </c>
      <c r="BE5" s="21">
        <v>1550</v>
      </c>
      <c r="BF5" s="21">
        <v>155396</v>
      </c>
      <c r="BG5" s="21">
        <v>8314</v>
      </c>
      <c r="BH5" s="21">
        <v>2509464</v>
      </c>
      <c r="BI5" s="21">
        <v>87744</v>
      </c>
      <c r="BJ5" s="21">
        <v>37162</v>
      </c>
      <c r="BK5" s="21">
        <v>2253</v>
      </c>
      <c r="BL5" s="21">
        <v>128950</v>
      </c>
      <c r="BM5" s="21">
        <v>435</v>
      </c>
      <c r="BN5" s="21">
        <v>4076</v>
      </c>
      <c r="BO5" s="21" t="s">
        <v>206</v>
      </c>
      <c r="BP5" s="21">
        <v>1125</v>
      </c>
      <c r="BQ5" s="21">
        <v>768679</v>
      </c>
      <c r="BR5" s="21">
        <v>12016248</v>
      </c>
      <c r="BS5" s="21">
        <v>1962612</v>
      </c>
      <c r="BT5" s="21">
        <v>1714006</v>
      </c>
      <c r="BU5" s="21">
        <v>19614057</v>
      </c>
      <c r="BV5" s="21">
        <v>17627623</v>
      </c>
      <c r="BW5" s="21">
        <v>1437803</v>
      </c>
      <c r="BX5" s="21">
        <v>1367947</v>
      </c>
      <c r="BY5" s="21">
        <v>3956879</v>
      </c>
      <c r="BZ5" s="21">
        <v>1241662</v>
      </c>
      <c r="CA5" s="21">
        <v>264</v>
      </c>
      <c r="CB5" s="21">
        <v>729054</v>
      </c>
      <c r="CC5" s="21">
        <v>61289</v>
      </c>
      <c r="CD5" s="21">
        <v>4014242</v>
      </c>
      <c r="CE5" s="21">
        <v>982248</v>
      </c>
      <c r="CF5" s="21">
        <v>189390593</v>
      </c>
      <c r="CG5" s="21">
        <v>90802554</v>
      </c>
      <c r="CH5" s="21">
        <v>16131</v>
      </c>
      <c r="CI5" s="21">
        <v>13293039</v>
      </c>
      <c r="CJ5" s="21">
        <v>243630</v>
      </c>
      <c r="CK5" s="21" t="s">
        <v>206</v>
      </c>
      <c r="CL5" s="21">
        <v>43190103</v>
      </c>
      <c r="CM5" s="21">
        <v>77481</v>
      </c>
      <c r="CN5" s="21" t="s">
        <v>206</v>
      </c>
      <c r="CO5" s="21" t="s">
        <v>206</v>
      </c>
      <c r="CP5" s="21">
        <v>4953595</v>
      </c>
      <c r="CQ5" s="21">
        <v>69380</v>
      </c>
      <c r="CR5" s="21">
        <v>359174</v>
      </c>
      <c r="CS5" s="21" t="s">
        <v>206</v>
      </c>
      <c r="CT5" s="21">
        <v>5084</v>
      </c>
      <c r="CU5" s="21">
        <v>6134</v>
      </c>
      <c r="CV5" s="21" t="s">
        <v>206</v>
      </c>
      <c r="CW5" s="21">
        <v>1022442</v>
      </c>
      <c r="CX5" s="21">
        <v>35</v>
      </c>
      <c r="CY5" s="21">
        <v>8356523</v>
      </c>
      <c r="CZ5" s="21" t="s">
        <v>206</v>
      </c>
      <c r="DA5" s="21" t="s">
        <v>206</v>
      </c>
      <c r="DB5" s="21">
        <v>861290</v>
      </c>
      <c r="DC5" s="21">
        <v>1822074</v>
      </c>
      <c r="DD5" s="21">
        <v>268</v>
      </c>
      <c r="DE5" s="21">
        <v>2247668</v>
      </c>
      <c r="DF5" s="21">
        <v>37113</v>
      </c>
      <c r="DG5" s="21">
        <v>934884</v>
      </c>
      <c r="DH5" s="21">
        <v>14439</v>
      </c>
      <c r="DI5" s="21" t="s">
        <v>206</v>
      </c>
      <c r="DJ5" s="21">
        <v>26350663</v>
      </c>
      <c r="DK5" s="21" t="s">
        <v>206</v>
      </c>
      <c r="DL5" s="21" t="s">
        <v>206</v>
      </c>
      <c r="DM5" s="21">
        <v>23620551</v>
      </c>
      <c r="DN5" s="21">
        <v>530888</v>
      </c>
      <c r="DO5" s="21">
        <v>3889672</v>
      </c>
      <c r="DP5" s="21">
        <v>26</v>
      </c>
      <c r="DQ5" s="21">
        <v>4274454</v>
      </c>
      <c r="DR5" s="21">
        <v>36146</v>
      </c>
      <c r="DS5" s="21">
        <v>10300846</v>
      </c>
      <c r="DT5" s="21">
        <v>10</v>
      </c>
      <c r="DU5" s="21" t="s">
        <v>206</v>
      </c>
      <c r="DV5" s="21">
        <v>80572</v>
      </c>
      <c r="DW5" s="21">
        <v>551941</v>
      </c>
      <c r="DX5" s="21">
        <v>171840</v>
      </c>
      <c r="DY5" s="21">
        <v>680326</v>
      </c>
      <c r="DZ5" s="21" t="s">
        <v>206</v>
      </c>
      <c r="EA5" s="21">
        <v>49639</v>
      </c>
      <c r="EB5" s="21">
        <v>19539712</v>
      </c>
      <c r="EC5" s="21">
        <v>120439</v>
      </c>
      <c r="ED5" s="21">
        <v>17098</v>
      </c>
      <c r="EE5" s="21" t="s">
        <v>206</v>
      </c>
      <c r="EF5" s="21">
        <v>62260</v>
      </c>
      <c r="EG5" s="21">
        <v>114093</v>
      </c>
      <c r="EH5" s="21">
        <v>2181278</v>
      </c>
      <c r="EI5" s="21">
        <v>67505</v>
      </c>
      <c r="EJ5" s="21">
        <v>2618465</v>
      </c>
      <c r="EK5" s="21">
        <v>1</v>
      </c>
      <c r="EL5" s="21">
        <v>5000</v>
      </c>
      <c r="EM5" s="21">
        <v>20</v>
      </c>
      <c r="EN5" s="21" t="s">
        <v>206</v>
      </c>
      <c r="EO5" s="21" t="s">
        <v>206</v>
      </c>
      <c r="EP5" s="21" t="s">
        <v>206</v>
      </c>
      <c r="EQ5" s="21">
        <v>20124</v>
      </c>
      <c r="ER5" s="21">
        <v>2357578</v>
      </c>
      <c r="ES5" s="21" t="s">
        <v>206</v>
      </c>
      <c r="ET5" s="21" t="s">
        <v>206</v>
      </c>
      <c r="EU5" s="21">
        <v>32095</v>
      </c>
      <c r="EV5" s="21" t="s">
        <v>206</v>
      </c>
      <c r="EW5" s="21">
        <v>68629</v>
      </c>
      <c r="EX5" s="21" t="s">
        <v>206</v>
      </c>
      <c r="EY5" s="21">
        <v>39608</v>
      </c>
      <c r="EZ5" s="21" t="s">
        <v>206</v>
      </c>
      <c r="FA5" s="21" t="s">
        <v>206</v>
      </c>
      <c r="FB5" s="21">
        <v>15666</v>
      </c>
      <c r="FC5" s="21">
        <v>107959</v>
      </c>
      <c r="FD5" s="21">
        <v>129027</v>
      </c>
      <c r="FE5" s="21" t="s">
        <v>206</v>
      </c>
      <c r="FF5" s="21" t="s">
        <v>206</v>
      </c>
      <c r="FG5" s="21">
        <v>5371</v>
      </c>
      <c r="FH5" s="21">
        <v>16</v>
      </c>
      <c r="FI5" s="21" t="s">
        <v>206</v>
      </c>
      <c r="FJ5" s="21" t="s">
        <v>206</v>
      </c>
      <c r="FK5" s="21">
        <v>132487</v>
      </c>
      <c r="FL5" s="21">
        <v>758133</v>
      </c>
      <c r="FM5" s="21">
        <v>300501</v>
      </c>
      <c r="FN5" s="21" t="s">
        <v>206</v>
      </c>
      <c r="FO5" s="21">
        <v>12087205</v>
      </c>
      <c r="FP5" s="21">
        <v>319979</v>
      </c>
      <c r="FQ5" s="21">
        <v>1048</v>
      </c>
      <c r="FR5" s="21" t="s">
        <v>206</v>
      </c>
      <c r="FS5" s="21">
        <v>475975</v>
      </c>
      <c r="FT5" s="21">
        <v>38</v>
      </c>
      <c r="FU5" s="21" t="s">
        <v>206</v>
      </c>
      <c r="FV5" s="21" t="s">
        <v>206</v>
      </c>
      <c r="FW5" s="21" t="s">
        <v>206</v>
      </c>
      <c r="FX5" s="21">
        <v>19755</v>
      </c>
      <c r="FY5" s="21">
        <v>662973</v>
      </c>
      <c r="FZ5" s="21">
        <v>4431753</v>
      </c>
      <c r="GA5" s="21">
        <v>2530378</v>
      </c>
      <c r="GB5" s="21" t="s">
        <v>206</v>
      </c>
      <c r="GC5" s="21">
        <v>1213955</v>
      </c>
      <c r="GD5" s="21" t="s">
        <v>206</v>
      </c>
      <c r="GE5" s="21" t="s">
        <v>206</v>
      </c>
      <c r="GF5" s="21">
        <v>1621903</v>
      </c>
      <c r="GG5" s="21">
        <v>7728</v>
      </c>
      <c r="GH5" s="21" t="s">
        <v>206</v>
      </c>
      <c r="GI5" s="21" t="s">
        <v>206</v>
      </c>
      <c r="GJ5" s="21">
        <v>1781782</v>
      </c>
      <c r="GK5" s="21">
        <v>8</v>
      </c>
      <c r="GL5" s="21">
        <v>1158</v>
      </c>
      <c r="GM5" s="21">
        <v>129457</v>
      </c>
      <c r="GN5" s="21">
        <v>545</v>
      </c>
      <c r="GO5" s="21">
        <v>281</v>
      </c>
      <c r="GP5" s="21" t="s">
        <v>206</v>
      </c>
      <c r="GQ5" s="21" t="s">
        <v>206</v>
      </c>
      <c r="GR5" s="21" t="s">
        <v>206</v>
      </c>
      <c r="GS5" s="21" t="s">
        <v>206</v>
      </c>
      <c r="GT5" s="21" t="s">
        <v>206</v>
      </c>
      <c r="GU5" s="21" t="s">
        <v>206</v>
      </c>
      <c r="GV5" s="21" t="s">
        <v>206</v>
      </c>
      <c r="GW5" s="21">
        <v>162865</v>
      </c>
      <c r="GX5" s="21">
        <v>617635</v>
      </c>
      <c r="GY5" s="21">
        <v>1995604</v>
      </c>
      <c r="GZ5" s="21">
        <v>247830</v>
      </c>
      <c r="HA5" s="21">
        <v>10345</v>
      </c>
      <c r="HB5" s="21">
        <v>556983</v>
      </c>
      <c r="HC5" s="21" t="s">
        <v>206</v>
      </c>
      <c r="HD5" s="21">
        <v>663334</v>
      </c>
      <c r="HE5" s="21" t="s">
        <v>206</v>
      </c>
      <c r="HF5" s="21">
        <v>393274</v>
      </c>
      <c r="HG5" s="21">
        <v>4801664</v>
      </c>
      <c r="HH5" s="21">
        <v>132035</v>
      </c>
      <c r="HI5" s="21">
        <v>60671</v>
      </c>
      <c r="HJ5" s="21">
        <v>399862</v>
      </c>
      <c r="HK5" s="21">
        <v>3691</v>
      </c>
      <c r="HL5" s="21">
        <v>1630349</v>
      </c>
      <c r="HM5" s="21">
        <v>1506013</v>
      </c>
      <c r="HN5" s="21">
        <v>3681183</v>
      </c>
      <c r="HO5" s="21">
        <v>2</v>
      </c>
      <c r="HP5" s="21">
        <v>6384</v>
      </c>
      <c r="HQ5" s="21">
        <v>1130146</v>
      </c>
      <c r="HR5" s="21">
        <v>15122996</v>
      </c>
      <c r="HS5" s="21">
        <v>1863072</v>
      </c>
      <c r="HT5" s="21" t="s">
        <v>206</v>
      </c>
      <c r="HU5" s="21">
        <v>3889910</v>
      </c>
      <c r="HV5" s="21">
        <v>717684</v>
      </c>
      <c r="HW5" s="21">
        <v>4992961</v>
      </c>
      <c r="HX5" s="21">
        <v>921242</v>
      </c>
      <c r="HY5" s="21" t="s">
        <v>206</v>
      </c>
      <c r="HZ5" s="21">
        <v>134415</v>
      </c>
      <c r="IA5" s="21">
        <v>4420947</v>
      </c>
      <c r="IB5" s="21">
        <v>7020054</v>
      </c>
      <c r="IC5" s="21">
        <v>3300896</v>
      </c>
      <c r="ID5" s="21">
        <v>948025</v>
      </c>
      <c r="IE5" s="21">
        <v>8274</v>
      </c>
      <c r="IF5" s="21">
        <v>4417</v>
      </c>
      <c r="IG5" s="21">
        <v>3442242</v>
      </c>
      <c r="IH5" s="21">
        <v>1</v>
      </c>
      <c r="II5" s="21" t="s">
        <v>206</v>
      </c>
      <c r="IJ5" s="21">
        <v>463</v>
      </c>
      <c r="IK5" s="21">
        <v>2265440</v>
      </c>
      <c r="IL5" s="21">
        <v>524356</v>
      </c>
      <c r="IM5" s="21" t="s">
        <v>206</v>
      </c>
      <c r="IN5" s="21" t="s">
        <v>206</v>
      </c>
      <c r="IO5" s="21">
        <v>1053037</v>
      </c>
      <c r="IP5" s="21" t="s">
        <v>206</v>
      </c>
      <c r="IQ5" s="21">
        <v>181977</v>
      </c>
      <c r="IR5" s="21">
        <v>1951616</v>
      </c>
      <c r="IS5" s="21">
        <v>150060</v>
      </c>
      <c r="IT5" s="21">
        <v>17042</v>
      </c>
      <c r="IU5" s="21">
        <v>1253133</v>
      </c>
      <c r="IV5" s="21">
        <v>2473676</v>
      </c>
      <c r="IW5" s="21">
        <v>216389</v>
      </c>
      <c r="IX5" s="21">
        <v>334907</v>
      </c>
      <c r="IY5" s="21">
        <v>734749</v>
      </c>
      <c r="IZ5" s="21">
        <v>56295</v>
      </c>
      <c r="JA5" s="21">
        <v>20216518</v>
      </c>
      <c r="JB5" s="21">
        <v>25</v>
      </c>
      <c r="JC5" s="21" t="s">
        <v>206</v>
      </c>
      <c r="JD5" s="21" t="s">
        <v>206</v>
      </c>
      <c r="JE5" s="21">
        <v>1993354</v>
      </c>
      <c r="JF5" s="21">
        <v>1060917</v>
      </c>
      <c r="JG5" s="21">
        <v>1551222</v>
      </c>
      <c r="JH5" s="21">
        <v>13497</v>
      </c>
      <c r="JI5" s="21">
        <v>23873536</v>
      </c>
      <c r="JJ5" s="21">
        <v>1089443</v>
      </c>
      <c r="JK5" s="21">
        <v>6354</v>
      </c>
      <c r="JL5" s="21" t="s">
        <v>206</v>
      </c>
      <c r="JM5" s="21">
        <v>1067793</v>
      </c>
      <c r="JN5" s="21" t="s">
        <v>206</v>
      </c>
      <c r="JO5" s="21" t="s">
        <v>206</v>
      </c>
      <c r="JP5" s="21" t="s">
        <v>206</v>
      </c>
      <c r="JQ5" s="21">
        <v>83952</v>
      </c>
      <c r="JR5" s="21">
        <v>1656801</v>
      </c>
      <c r="JS5" s="21">
        <v>433403</v>
      </c>
      <c r="JT5" s="21">
        <v>40354996</v>
      </c>
      <c r="JU5" s="21">
        <v>14439010</v>
      </c>
      <c r="JV5" s="21" t="s">
        <v>206</v>
      </c>
      <c r="JW5" s="21">
        <v>88688745</v>
      </c>
      <c r="JX5" s="21" t="s">
        <v>206</v>
      </c>
      <c r="JY5" s="21" t="s">
        <v>206</v>
      </c>
      <c r="JZ5" s="21">
        <v>4714456</v>
      </c>
      <c r="KA5" s="21">
        <v>13318</v>
      </c>
      <c r="KB5" s="21" t="s">
        <v>206</v>
      </c>
      <c r="KC5" s="21" t="s">
        <v>206</v>
      </c>
      <c r="KD5" s="21">
        <v>646466</v>
      </c>
      <c r="KE5" s="21">
        <v>5697</v>
      </c>
      <c r="KF5" s="21">
        <v>549620</v>
      </c>
      <c r="KG5" s="21" t="s">
        <v>206</v>
      </c>
      <c r="KH5" s="21">
        <v>5630216</v>
      </c>
      <c r="KI5" s="21" t="s">
        <v>206</v>
      </c>
      <c r="KJ5" s="21">
        <v>513258</v>
      </c>
      <c r="KK5" s="21">
        <v>25878532</v>
      </c>
      <c r="KL5" s="21" t="s">
        <v>206</v>
      </c>
      <c r="KM5" s="21">
        <v>386400</v>
      </c>
      <c r="KN5" s="21">
        <v>522543</v>
      </c>
      <c r="KO5" s="21" t="s">
        <v>206</v>
      </c>
      <c r="KP5" s="21">
        <v>1442137</v>
      </c>
      <c r="KQ5" s="21">
        <v>30095</v>
      </c>
      <c r="KR5" s="21" t="s">
        <v>206</v>
      </c>
      <c r="KS5" s="21">
        <v>72226421</v>
      </c>
      <c r="KT5" s="21">
        <v>1356616</v>
      </c>
      <c r="KU5" s="21">
        <v>310133051</v>
      </c>
      <c r="KV5" s="21" t="s">
        <v>206</v>
      </c>
      <c r="KW5" s="21">
        <v>1262</v>
      </c>
      <c r="KX5" s="21">
        <v>918</v>
      </c>
      <c r="KY5" s="21">
        <v>675910</v>
      </c>
      <c r="KZ5" s="21">
        <v>1858475</v>
      </c>
      <c r="LA5" s="21">
        <v>38737953</v>
      </c>
      <c r="LB5" s="21">
        <v>1643700</v>
      </c>
      <c r="LC5" s="21">
        <v>7026654</v>
      </c>
      <c r="LD5" s="21">
        <v>1695491</v>
      </c>
      <c r="LE5" s="21">
        <v>3577202</v>
      </c>
      <c r="LF5" s="21">
        <v>496567</v>
      </c>
      <c r="LG5" s="21" t="s">
        <v>206</v>
      </c>
      <c r="LH5" s="21">
        <v>2026317</v>
      </c>
      <c r="LI5" s="21" t="s">
        <v>206</v>
      </c>
      <c r="LJ5" s="21">
        <v>2491292</v>
      </c>
      <c r="LK5" s="21">
        <v>681626</v>
      </c>
      <c r="LL5" s="21">
        <v>4315310</v>
      </c>
      <c r="LM5" s="21">
        <v>8876</v>
      </c>
      <c r="LN5" s="21">
        <v>5710731</v>
      </c>
      <c r="LO5" s="21">
        <v>1237820</v>
      </c>
      <c r="LP5" s="21">
        <v>260063</v>
      </c>
      <c r="LQ5" s="21">
        <v>522290</v>
      </c>
      <c r="LR5" s="21">
        <v>1500764</v>
      </c>
      <c r="LS5" s="21" t="s">
        <v>206</v>
      </c>
      <c r="LT5" s="21">
        <v>2333</v>
      </c>
      <c r="LU5" s="21">
        <v>52589994</v>
      </c>
      <c r="LV5" s="21">
        <v>34859973</v>
      </c>
      <c r="LW5" s="21">
        <v>1237627</v>
      </c>
      <c r="LX5" s="21">
        <v>86304</v>
      </c>
      <c r="LY5" s="21">
        <v>31501</v>
      </c>
      <c r="LZ5" s="21" t="s">
        <v>206</v>
      </c>
      <c r="MA5" s="21">
        <v>1585781</v>
      </c>
      <c r="MB5" s="21">
        <v>580</v>
      </c>
      <c r="MC5" s="21" t="s">
        <v>206</v>
      </c>
      <c r="MD5" s="21">
        <v>1543056</v>
      </c>
      <c r="ME5" s="21">
        <v>49446647</v>
      </c>
      <c r="MF5" s="21">
        <v>1414678</v>
      </c>
      <c r="MG5" s="21" t="s">
        <v>206</v>
      </c>
      <c r="MH5" s="21" t="s">
        <v>206</v>
      </c>
      <c r="MI5" s="21">
        <v>48560</v>
      </c>
      <c r="MJ5" s="21">
        <v>100515</v>
      </c>
      <c r="MK5" s="21">
        <v>1106526</v>
      </c>
      <c r="ML5" s="21">
        <v>314538</v>
      </c>
      <c r="MM5" s="21">
        <v>230179</v>
      </c>
      <c r="MN5" s="21">
        <v>1681</v>
      </c>
      <c r="MO5" s="21">
        <v>98497</v>
      </c>
      <c r="MP5" s="21">
        <v>554334</v>
      </c>
      <c r="MQ5" s="21" t="s">
        <v>206</v>
      </c>
      <c r="MR5" s="21">
        <v>1365000</v>
      </c>
      <c r="MS5" s="21">
        <v>3625689</v>
      </c>
      <c r="MT5" s="21">
        <v>73678</v>
      </c>
      <c r="MU5" s="21">
        <v>1066779</v>
      </c>
      <c r="MV5" s="21">
        <v>29916</v>
      </c>
      <c r="MW5" s="21" t="s">
        <v>206</v>
      </c>
      <c r="MX5" s="21">
        <v>389901</v>
      </c>
      <c r="MY5" s="21">
        <v>218896</v>
      </c>
      <c r="MZ5" s="21">
        <v>39759</v>
      </c>
      <c r="NA5" s="21">
        <v>141162</v>
      </c>
      <c r="NB5" s="21">
        <v>69896</v>
      </c>
      <c r="NC5" s="21">
        <v>5317958</v>
      </c>
      <c r="ND5" s="21">
        <v>19684474</v>
      </c>
      <c r="NE5" s="21">
        <v>248607</v>
      </c>
      <c r="NF5" s="21">
        <v>2336796</v>
      </c>
      <c r="NG5" s="21">
        <v>8373190</v>
      </c>
      <c r="NH5" s="21" t="s">
        <v>206</v>
      </c>
      <c r="NI5" s="21">
        <v>3625</v>
      </c>
      <c r="NJ5" s="21" t="s">
        <v>206</v>
      </c>
      <c r="NK5" s="21">
        <v>3015</v>
      </c>
      <c r="NL5" s="21">
        <v>4063084</v>
      </c>
      <c r="NM5" s="21">
        <v>2354395</v>
      </c>
      <c r="NN5" s="21">
        <v>54245797</v>
      </c>
      <c r="NO5" s="21">
        <v>282123068</v>
      </c>
      <c r="NP5" s="21">
        <v>2542</v>
      </c>
      <c r="NQ5" s="21">
        <v>14969607</v>
      </c>
      <c r="NR5" s="21">
        <v>2360</v>
      </c>
      <c r="NS5" s="21">
        <v>475670</v>
      </c>
      <c r="NT5" s="21">
        <v>22999008</v>
      </c>
      <c r="NU5" s="21">
        <v>50721</v>
      </c>
      <c r="NV5" s="21">
        <v>5582</v>
      </c>
      <c r="NW5" s="21" t="s">
        <v>206</v>
      </c>
      <c r="NX5" s="21">
        <v>3453658</v>
      </c>
      <c r="NY5" s="21">
        <v>148649</v>
      </c>
      <c r="NZ5" s="21">
        <v>62345</v>
      </c>
      <c r="OA5" s="21">
        <v>7587</v>
      </c>
      <c r="OB5" s="21">
        <v>418757</v>
      </c>
      <c r="OC5" s="21">
        <v>3978</v>
      </c>
      <c r="OD5" s="21" t="s">
        <v>206</v>
      </c>
      <c r="OE5" s="21">
        <v>21417116</v>
      </c>
      <c r="OF5" s="21">
        <v>5501011</v>
      </c>
      <c r="OG5" s="21">
        <v>13066016</v>
      </c>
      <c r="OH5" s="21">
        <v>734299</v>
      </c>
      <c r="OI5" s="21">
        <v>700</v>
      </c>
      <c r="OJ5" s="21">
        <v>1069273</v>
      </c>
      <c r="OK5" s="21">
        <v>20101976</v>
      </c>
      <c r="OL5" s="21">
        <v>396434</v>
      </c>
      <c r="OM5" s="21">
        <v>4351318</v>
      </c>
      <c r="ON5" s="21">
        <v>455555</v>
      </c>
      <c r="OO5" s="21">
        <v>727091</v>
      </c>
      <c r="OP5" s="21">
        <v>355100</v>
      </c>
      <c r="OQ5" s="21" t="s">
        <v>206</v>
      </c>
      <c r="OR5" s="21">
        <v>114558</v>
      </c>
      <c r="OS5" s="21">
        <v>475839</v>
      </c>
      <c r="OT5" s="21">
        <v>278903</v>
      </c>
      <c r="OU5" s="21">
        <v>1130335</v>
      </c>
      <c r="OV5" s="21">
        <v>604319</v>
      </c>
      <c r="OW5" s="21">
        <v>12935554</v>
      </c>
      <c r="OX5" s="21">
        <v>41649975</v>
      </c>
      <c r="OY5" s="21">
        <v>3489268</v>
      </c>
      <c r="OZ5" s="21">
        <v>5112533</v>
      </c>
      <c r="PA5" s="21" t="s">
        <v>206</v>
      </c>
      <c r="PB5" s="21">
        <v>711000</v>
      </c>
      <c r="PC5" s="21" t="s">
        <v>206</v>
      </c>
      <c r="PD5" s="21" t="s">
        <v>206</v>
      </c>
      <c r="PE5" s="21">
        <v>4995267</v>
      </c>
      <c r="PF5" s="21">
        <v>642942</v>
      </c>
      <c r="PG5" s="21">
        <v>24</v>
      </c>
      <c r="PH5" s="21">
        <v>41102504</v>
      </c>
      <c r="PI5" s="21">
        <v>38177</v>
      </c>
      <c r="PJ5" s="21" t="s">
        <v>206</v>
      </c>
      <c r="PK5" s="21">
        <v>34176</v>
      </c>
      <c r="PL5" s="21">
        <v>123</v>
      </c>
      <c r="PM5" s="21" t="s">
        <v>206</v>
      </c>
      <c r="PN5" s="21">
        <v>1354</v>
      </c>
      <c r="PO5" s="21">
        <v>749573</v>
      </c>
      <c r="PP5" s="21">
        <v>4975180</v>
      </c>
      <c r="PQ5" s="21">
        <v>27329</v>
      </c>
      <c r="PR5" s="21" t="s">
        <v>206</v>
      </c>
      <c r="PS5" s="21">
        <v>4</v>
      </c>
      <c r="PT5" s="21" t="s">
        <v>206</v>
      </c>
      <c r="PU5" s="21">
        <v>59780059</v>
      </c>
      <c r="PV5" s="21" t="s">
        <v>206</v>
      </c>
      <c r="PW5" s="21" t="s">
        <v>206</v>
      </c>
      <c r="PX5" s="21" t="s">
        <v>206</v>
      </c>
      <c r="PY5" s="21">
        <v>12887953</v>
      </c>
      <c r="PZ5" s="21">
        <v>383311</v>
      </c>
      <c r="QA5" s="21" t="s">
        <v>206</v>
      </c>
      <c r="QB5" s="21">
        <v>226955</v>
      </c>
      <c r="QC5" s="21" t="s">
        <v>206</v>
      </c>
      <c r="QD5" s="21" t="s">
        <v>206</v>
      </c>
      <c r="QE5" s="21">
        <v>115</v>
      </c>
      <c r="QF5" s="21">
        <v>2857195</v>
      </c>
      <c r="QG5" s="21">
        <v>53336</v>
      </c>
      <c r="QH5" s="21" t="s">
        <v>206</v>
      </c>
      <c r="QI5" s="21" t="s">
        <v>206</v>
      </c>
      <c r="QJ5" s="21" t="s">
        <v>206</v>
      </c>
      <c r="QK5" s="21">
        <v>27299</v>
      </c>
      <c r="QL5" s="21">
        <v>307613</v>
      </c>
      <c r="QM5" s="21">
        <v>682227</v>
      </c>
      <c r="QN5" s="21">
        <v>1472955</v>
      </c>
      <c r="QO5" s="21" t="s">
        <v>206</v>
      </c>
      <c r="QP5" s="21">
        <v>5</v>
      </c>
      <c r="QQ5" s="21" t="s">
        <v>206</v>
      </c>
      <c r="QR5" s="21" t="s">
        <v>206</v>
      </c>
      <c r="QS5" s="21">
        <v>29</v>
      </c>
      <c r="QT5" s="21" t="s">
        <v>206</v>
      </c>
      <c r="QU5" s="21">
        <v>1037173</v>
      </c>
      <c r="QV5" s="21">
        <v>18778</v>
      </c>
      <c r="QW5" s="21">
        <v>24546</v>
      </c>
      <c r="QX5" s="21">
        <v>2997595</v>
      </c>
      <c r="QY5" s="21">
        <v>8972390</v>
      </c>
      <c r="QZ5" s="21" t="s">
        <v>206</v>
      </c>
      <c r="RA5" s="21">
        <v>1212208</v>
      </c>
      <c r="RB5" s="21" t="s">
        <v>206</v>
      </c>
      <c r="RC5" s="21" t="s">
        <v>206</v>
      </c>
      <c r="RD5" s="21" t="s">
        <v>206</v>
      </c>
      <c r="RE5" s="21" t="s">
        <v>206</v>
      </c>
      <c r="RF5" s="21">
        <v>377245</v>
      </c>
      <c r="RG5" s="21">
        <v>216319</v>
      </c>
      <c r="RH5" s="21">
        <v>1284256</v>
      </c>
      <c r="RI5" s="21">
        <v>82609383</v>
      </c>
      <c r="RJ5" s="21" t="s">
        <v>206</v>
      </c>
      <c r="RK5" s="21">
        <v>581725</v>
      </c>
      <c r="RL5" s="21">
        <v>5000</v>
      </c>
      <c r="RM5" s="21" t="s">
        <v>206</v>
      </c>
      <c r="RN5" s="21">
        <v>1102045</v>
      </c>
      <c r="RO5" s="21" t="s">
        <v>206</v>
      </c>
      <c r="RP5" s="21" t="s">
        <v>206</v>
      </c>
      <c r="RQ5" s="21" t="s">
        <v>206</v>
      </c>
      <c r="RR5" s="21">
        <v>70733</v>
      </c>
      <c r="RS5" s="21">
        <v>1738426</v>
      </c>
      <c r="RT5" s="21">
        <v>401</v>
      </c>
      <c r="RU5" s="21" t="s">
        <v>206</v>
      </c>
      <c r="RV5" s="21">
        <v>26169</v>
      </c>
      <c r="RW5" s="21" t="s">
        <v>206</v>
      </c>
      <c r="RX5" s="21" t="s">
        <v>206</v>
      </c>
      <c r="RY5" s="21" t="s">
        <v>206</v>
      </c>
      <c r="RZ5" s="21">
        <v>160934</v>
      </c>
      <c r="SA5" s="21" t="s">
        <v>206</v>
      </c>
      <c r="SB5" s="21" t="s">
        <v>206</v>
      </c>
      <c r="SC5" s="21" t="s">
        <v>206</v>
      </c>
      <c r="SD5" s="21">
        <v>731428</v>
      </c>
      <c r="SE5" s="21">
        <v>129866</v>
      </c>
      <c r="SF5" s="21">
        <v>3286891</v>
      </c>
      <c r="SG5" s="21" t="s">
        <v>206</v>
      </c>
      <c r="SH5" s="21">
        <v>97661</v>
      </c>
      <c r="SI5" s="21">
        <v>1071537</v>
      </c>
      <c r="SJ5" s="21">
        <v>12236</v>
      </c>
      <c r="SK5" s="21" t="s">
        <v>206</v>
      </c>
      <c r="SL5" s="21" t="s">
        <v>206</v>
      </c>
      <c r="SM5" s="21" t="s">
        <v>206</v>
      </c>
      <c r="SN5" s="21">
        <v>3519392</v>
      </c>
      <c r="SO5" s="21">
        <v>402505</v>
      </c>
      <c r="SP5" s="21" t="s">
        <v>206</v>
      </c>
      <c r="SQ5" s="21">
        <v>1879554</v>
      </c>
      <c r="SR5" s="21">
        <v>41441</v>
      </c>
      <c r="SS5" s="21" t="s">
        <v>206</v>
      </c>
      <c r="ST5" s="21">
        <v>707940</v>
      </c>
      <c r="SU5" s="21" t="s">
        <v>206</v>
      </c>
      <c r="SV5" s="21">
        <v>85614</v>
      </c>
      <c r="SW5" s="21">
        <v>15270</v>
      </c>
      <c r="SX5" s="21">
        <v>662104</v>
      </c>
      <c r="SY5" s="21">
        <v>2222789</v>
      </c>
      <c r="SZ5" s="21">
        <v>25363684</v>
      </c>
      <c r="TA5" s="21">
        <v>679409</v>
      </c>
      <c r="TB5" s="21">
        <v>1377776</v>
      </c>
      <c r="TC5" s="21">
        <v>7954092</v>
      </c>
      <c r="TD5" s="21">
        <v>7307</v>
      </c>
      <c r="TE5" s="21">
        <v>83077</v>
      </c>
      <c r="TF5" s="21">
        <v>35961</v>
      </c>
      <c r="TG5" s="21">
        <v>964</v>
      </c>
      <c r="TH5" s="21">
        <v>88475</v>
      </c>
      <c r="TI5" s="21">
        <v>4355428</v>
      </c>
      <c r="TJ5" s="21">
        <v>16171548</v>
      </c>
      <c r="TK5" s="21">
        <v>8547586</v>
      </c>
      <c r="TL5" s="21">
        <v>1166046</v>
      </c>
      <c r="TM5" s="21">
        <v>1122857</v>
      </c>
      <c r="TN5" s="21">
        <v>21</v>
      </c>
      <c r="TO5" s="21">
        <v>2922406</v>
      </c>
      <c r="TP5" s="21">
        <v>142</v>
      </c>
      <c r="TQ5" s="21">
        <v>94213</v>
      </c>
      <c r="TR5" s="21" t="s">
        <v>206</v>
      </c>
      <c r="TS5" s="21">
        <v>1162946</v>
      </c>
      <c r="TT5" s="21">
        <v>140082</v>
      </c>
      <c r="TU5" s="21" t="s">
        <v>206</v>
      </c>
      <c r="TV5" s="21">
        <v>1192220</v>
      </c>
      <c r="TW5" s="21" t="s">
        <v>206</v>
      </c>
      <c r="TX5" s="21">
        <v>99795</v>
      </c>
      <c r="TY5" s="21">
        <v>33750</v>
      </c>
      <c r="TZ5" s="21">
        <v>2277066</v>
      </c>
      <c r="UA5" s="21">
        <v>983569</v>
      </c>
      <c r="UB5" s="21">
        <v>54588</v>
      </c>
      <c r="UC5" s="21">
        <v>957826</v>
      </c>
      <c r="UD5" s="21">
        <v>1655008</v>
      </c>
      <c r="UE5" s="21">
        <v>1617022</v>
      </c>
      <c r="UF5" s="21">
        <v>150</v>
      </c>
      <c r="UG5" s="21">
        <v>255</v>
      </c>
      <c r="UH5" s="21">
        <v>2594</v>
      </c>
      <c r="UI5" s="21">
        <v>1195908</v>
      </c>
      <c r="UJ5" s="21">
        <v>188277</v>
      </c>
      <c r="UK5" s="21">
        <v>164121</v>
      </c>
      <c r="UL5" s="21">
        <v>50509</v>
      </c>
      <c r="UM5" s="21">
        <v>816968</v>
      </c>
      <c r="UN5" s="21">
        <v>2829690</v>
      </c>
      <c r="UO5" s="21">
        <v>788102</v>
      </c>
      <c r="UP5" s="21">
        <v>978075</v>
      </c>
      <c r="UQ5" s="21">
        <v>3078991</v>
      </c>
      <c r="UR5" s="21">
        <v>16812739</v>
      </c>
      <c r="US5" s="21">
        <v>2370234</v>
      </c>
      <c r="UT5" s="21">
        <v>684420</v>
      </c>
      <c r="UU5" s="21">
        <v>4608445</v>
      </c>
      <c r="UV5" s="21" t="s">
        <v>206</v>
      </c>
      <c r="UW5" s="21">
        <v>910298</v>
      </c>
      <c r="UX5" s="21" t="s">
        <v>206</v>
      </c>
      <c r="UY5" s="21">
        <v>112200</v>
      </c>
      <c r="UZ5" s="21">
        <v>2805896</v>
      </c>
      <c r="VA5" s="21">
        <v>7135794</v>
      </c>
      <c r="VB5" s="21">
        <v>405040451</v>
      </c>
      <c r="VC5" s="21">
        <v>450543420</v>
      </c>
      <c r="VD5" s="21" t="s">
        <v>206</v>
      </c>
      <c r="VE5" s="21">
        <v>115232375</v>
      </c>
      <c r="VF5" s="21" t="s">
        <v>206</v>
      </c>
      <c r="VG5" s="21" t="s">
        <v>206</v>
      </c>
      <c r="VH5" s="21">
        <v>14698879</v>
      </c>
      <c r="VI5" s="21">
        <v>348835</v>
      </c>
      <c r="VJ5" s="21" t="s">
        <v>206</v>
      </c>
      <c r="VK5" s="21" t="s">
        <v>206</v>
      </c>
      <c r="VL5" s="21">
        <v>24828306</v>
      </c>
      <c r="VM5" s="21">
        <v>3908281</v>
      </c>
      <c r="VN5" s="21">
        <v>7751072</v>
      </c>
      <c r="VO5" s="21">
        <v>57113</v>
      </c>
      <c r="VP5" s="21">
        <v>1492592</v>
      </c>
      <c r="VQ5" s="21">
        <v>2241</v>
      </c>
      <c r="VR5" s="21" t="s">
        <v>206</v>
      </c>
      <c r="VS5" s="21" t="s">
        <v>206</v>
      </c>
      <c r="VT5" s="21">
        <v>623376</v>
      </c>
      <c r="VU5" s="21" t="s">
        <v>206</v>
      </c>
      <c r="VV5" s="21">
        <v>248</v>
      </c>
      <c r="VW5" s="21">
        <v>25567</v>
      </c>
      <c r="VX5" s="21" t="s">
        <v>206</v>
      </c>
      <c r="VY5" s="21" t="s">
        <v>206</v>
      </c>
      <c r="VZ5" s="21" t="s">
        <v>206</v>
      </c>
      <c r="WA5" s="21" t="s">
        <v>206</v>
      </c>
      <c r="WB5" s="21" t="s">
        <v>206</v>
      </c>
      <c r="WC5" s="21" t="s">
        <v>206</v>
      </c>
      <c r="WD5" s="21" t="s">
        <v>206</v>
      </c>
      <c r="WE5" s="21" t="s">
        <v>206</v>
      </c>
      <c r="WF5" s="21" t="s">
        <v>206</v>
      </c>
      <c r="WG5" s="21" t="s">
        <v>206</v>
      </c>
      <c r="WH5" s="21">
        <v>814444</v>
      </c>
      <c r="WI5" s="21">
        <v>314773</v>
      </c>
      <c r="WJ5" s="21" t="s">
        <v>206</v>
      </c>
      <c r="WK5" s="21" t="s">
        <v>206</v>
      </c>
      <c r="WL5" s="21" t="s">
        <v>206</v>
      </c>
      <c r="WM5" s="21" t="s">
        <v>206</v>
      </c>
      <c r="WN5" s="21" t="s">
        <v>206</v>
      </c>
      <c r="WO5" s="21" t="s">
        <v>206</v>
      </c>
      <c r="WP5" s="21">
        <v>11125</v>
      </c>
      <c r="WQ5" s="21" t="s">
        <v>206</v>
      </c>
      <c r="WR5" s="21" t="s">
        <v>206</v>
      </c>
      <c r="WS5" s="21">
        <v>123792</v>
      </c>
      <c r="WT5" s="21">
        <v>1581444</v>
      </c>
      <c r="WU5" s="21">
        <v>1462598</v>
      </c>
      <c r="WV5" s="21" t="s">
        <v>206</v>
      </c>
      <c r="WW5" s="21">
        <v>2006191</v>
      </c>
      <c r="WX5" s="21" t="s">
        <v>206</v>
      </c>
      <c r="WY5" s="21">
        <v>2000</v>
      </c>
      <c r="WZ5" s="21">
        <v>976688</v>
      </c>
      <c r="XA5" s="21" t="s">
        <v>206</v>
      </c>
      <c r="XB5" s="21" t="s">
        <v>206</v>
      </c>
      <c r="XC5" s="21">
        <v>15934302</v>
      </c>
      <c r="XD5" s="21">
        <v>5553271</v>
      </c>
      <c r="XE5" s="21">
        <v>14230054</v>
      </c>
      <c r="XF5" s="21" t="s">
        <v>206</v>
      </c>
      <c r="XG5" s="21">
        <v>2048407</v>
      </c>
      <c r="XH5" s="21" t="s">
        <v>206</v>
      </c>
      <c r="XI5" s="21" t="s">
        <v>206</v>
      </c>
      <c r="XJ5" s="21" t="s">
        <v>206</v>
      </c>
      <c r="XK5" s="21" t="s">
        <v>206</v>
      </c>
      <c r="XL5" s="21" t="s">
        <v>206</v>
      </c>
      <c r="XM5" s="21">
        <v>17308</v>
      </c>
      <c r="XN5" s="21">
        <v>14523</v>
      </c>
      <c r="XO5" s="21" t="s">
        <v>206</v>
      </c>
      <c r="XP5" s="21" t="s">
        <v>206</v>
      </c>
      <c r="XQ5" s="21">
        <v>348183</v>
      </c>
      <c r="XR5" s="21">
        <v>99526</v>
      </c>
      <c r="XS5" s="21">
        <v>1901100</v>
      </c>
      <c r="XT5" s="21">
        <v>506544</v>
      </c>
      <c r="XU5" s="21">
        <v>59668</v>
      </c>
      <c r="XV5" s="21" t="s">
        <v>206</v>
      </c>
      <c r="XW5" s="21">
        <v>18482</v>
      </c>
      <c r="XX5" s="21">
        <v>212163</v>
      </c>
      <c r="XY5" s="21">
        <v>1060467</v>
      </c>
      <c r="XZ5" s="21">
        <v>631497</v>
      </c>
      <c r="YA5" s="21">
        <v>461911</v>
      </c>
      <c r="YB5" s="21">
        <v>659501</v>
      </c>
      <c r="YC5" s="21">
        <v>9787256</v>
      </c>
      <c r="YD5" s="21">
        <v>8</v>
      </c>
      <c r="YE5" s="21">
        <v>114970</v>
      </c>
      <c r="YF5" s="21">
        <v>368375</v>
      </c>
      <c r="YG5" s="21">
        <v>274079</v>
      </c>
      <c r="YH5" s="21">
        <v>114050</v>
      </c>
      <c r="YI5" s="21">
        <v>494</v>
      </c>
      <c r="YJ5" s="21">
        <v>28431</v>
      </c>
      <c r="YK5" s="21">
        <v>8363520</v>
      </c>
      <c r="YL5" s="21">
        <v>3713503</v>
      </c>
      <c r="YM5" s="21">
        <v>102169</v>
      </c>
      <c r="YN5" s="21" t="s">
        <v>206</v>
      </c>
      <c r="YO5" s="21">
        <v>1989549</v>
      </c>
      <c r="YP5" s="21" t="s">
        <v>206</v>
      </c>
      <c r="YQ5" s="21" t="s">
        <v>206</v>
      </c>
      <c r="YR5" s="21" t="s">
        <v>206</v>
      </c>
      <c r="YS5" s="21">
        <v>28188</v>
      </c>
      <c r="YT5" s="21">
        <v>493414</v>
      </c>
      <c r="YU5" s="21">
        <v>361487</v>
      </c>
      <c r="YV5" s="21">
        <v>43569597</v>
      </c>
      <c r="YW5" s="21">
        <v>85634245</v>
      </c>
      <c r="YX5" s="21" t="s">
        <v>206</v>
      </c>
      <c r="YY5" s="21">
        <v>36498</v>
      </c>
      <c r="YZ5" s="21" t="s">
        <v>206</v>
      </c>
      <c r="ZA5" s="21" t="s">
        <v>206</v>
      </c>
      <c r="ZB5" s="21">
        <v>4084740</v>
      </c>
      <c r="ZC5" s="21">
        <v>1403505</v>
      </c>
      <c r="ZD5" s="21">
        <v>4720</v>
      </c>
      <c r="ZE5" s="21" t="s">
        <v>206</v>
      </c>
      <c r="ZF5" s="21">
        <v>256594</v>
      </c>
      <c r="ZG5" s="21">
        <v>143463</v>
      </c>
      <c r="ZH5" s="21">
        <v>17922</v>
      </c>
      <c r="ZI5" s="21" t="s">
        <v>206</v>
      </c>
      <c r="ZJ5" s="21">
        <v>19529497</v>
      </c>
      <c r="ZK5" s="21">
        <v>1274</v>
      </c>
      <c r="ZL5" s="21" t="s">
        <v>206</v>
      </c>
      <c r="ZM5" s="21">
        <v>39507</v>
      </c>
      <c r="ZN5" s="21" t="s">
        <v>206</v>
      </c>
      <c r="ZO5" s="21">
        <v>629371</v>
      </c>
      <c r="ZP5" s="21">
        <v>498</v>
      </c>
      <c r="ZQ5" s="21" t="s">
        <v>206</v>
      </c>
      <c r="ZR5" s="21" t="s">
        <v>206</v>
      </c>
      <c r="ZS5" s="21" t="s">
        <v>206</v>
      </c>
      <c r="ZT5" s="21">
        <v>303362</v>
      </c>
      <c r="ZU5" s="21" t="s">
        <v>206</v>
      </c>
      <c r="ZV5" s="21" t="s">
        <v>206</v>
      </c>
      <c r="ZW5" s="21">
        <v>33324</v>
      </c>
      <c r="ZX5" s="21">
        <v>4548565</v>
      </c>
      <c r="ZY5" s="21" t="s">
        <v>206</v>
      </c>
      <c r="ZZ5" s="21">
        <v>2663669</v>
      </c>
      <c r="AAA5" s="21">
        <v>50839</v>
      </c>
      <c r="AAB5" s="21">
        <v>1400194</v>
      </c>
      <c r="AAC5" s="21">
        <v>895589</v>
      </c>
      <c r="AAD5" s="21">
        <v>247680</v>
      </c>
      <c r="AAE5" s="21">
        <v>7559003</v>
      </c>
      <c r="AAF5" s="21">
        <v>5262279</v>
      </c>
      <c r="AAG5" s="21">
        <v>20486331</v>
      </c>
      <c r="AAH5" s="21">
        <v>25746</v>
      </c>
      <c r="AAI5" s="21" t="s">
        <v>206</v>
      </c>
      <c r="AAJ5" s="21">
        <v>283810</v>
      </c>
      <c r="AAK5" s="21">
        <v>12273</v>
      </c>
      <c r="AAL5" s="21">
        <v>224854</v>
      </c>
      <c r="AAM5" s="21">
        <v>289411</v>
      </c>
      <c r="AAN5" s="21">
        <v>14677192</v>
      </c>
      <c r="AAO5" s="21">
        <v>12595447</v>
      </c>
      <c r="AAP5" s="21">
        <v>711196</v>
      </c>
      <c r="AAQ5" s="21">
        <v>5511637</v>
      </c>
      <c r="AAR5" s="21">
        <v>13097344</v>
      </c>
      <c r="AAS5" s="21">
        <v>954301</v>
      </c>
      <c r="AAT5" s="21">
        <v>126661</v>
      </c>
      <c r="AAU5" s="21" t="s">
        <v>206</v>
      </c>
      <c r="AAV5" s="21">
        <v>10</v>
      </c>
      <c r="AAW5" s="21">
        <v>6437570</v>
      </c>
      <c r="AAX5" s="21">
        <v>9303929</v>
      </c>
      <c r="AAY5" s="21">
        <v>1795065</v>
      </c>
      <c r="AAZ5" s="21">
        <v>961168</v>
      </c>
      <c r="ABA5" s="21">
        <v>6220049</v>
      </c>
      <c r="ABB5" s="21">
        <v>81280</v>
      </c>
      <c r="ABC5" s="21">
        <v>4945145</v>
      </c>
      <c r="ABD5" s="21">
        <v>3690</v>
      </c>
      <c r="ABE5" s="21">
        <v>9749</v>
      </c>
      <c r="ABF5" s="21" t="s">
        <v>206</v>
      </c>
      <c r="ABG5" s="21">
        <v>6372773</v>
      </c>
      <c r="ABH5" s="21">
        <v>2575669</v>
      </c>
      <c r="ABI5" s="21">
        <v>30236</v>
      </c>
      <c r="ABJ5" s="21" t="s">
        <v>206</v>
      </c>
      <c r="ABK5" s="21">
        <v>5121670</v>
      </c>
      <c r="ABL5" s="21">
        <v>648681</v>
      </c>
      <c r="ABM5" s="21">
        <v>4821940</v>
      </c>
      <c r="ABN5" s="21">
        <v>5893347</v>
      </c>
      <c r="ABO5" s="21">
        <v>188825</v>
      </c>
      <c r="ABP5" s="21">
        <v>18761</v>
      </c>
      <c r="ABQ5" s="21">
        <v>611417</v>
      </c>
      <c r="ABR5" s="21">
        <v>573848</v>
      </c>
      <c r="ABS5" s="21">
        <v>780255</v>
      </c>
      <c r="ABT5" s="21">
        <v>94975876</v>
      </c>
      <c r="ABU5" s="21">
        <v>132914687</v>
      </c>
      <c r="ABV5" s="21">
        <v>673838</v>
      </c>
      <c r="ABW5" s="21">
        <v>5151777</v>
      </c>
      <c r="ABX5" s="21">
        <v>463107</v>
      </c>
      <c r="ABY5" s="21">
        <v>73369</v>
      </c>
      <c r="ABZ5" s="21">
        <v>35521</v>
      </c>
      <c r="ACA5" s="21">
        <v>3031245</v>
      </c>
      <c r="ACB5" s="21">
        <v>13830685</v>
      </c>
      <c r="ACC5" s="21">
        <v>311148</v>
      </c>
      <c r="ACD5" s="21">
        <v>1989023</v>
      </c>
      <c r="ACE5" s="21">
        <v>7933080</v>
      </c>
      <c r="ACF5" s="21">
        <v>8198814</v>
      </c>
      <c r="ACG5" s="21">
        <v>629169</v>
      </c>
      <c r="ACH5" s="21">
        <v>66844</v>
      </c>
      <c r="ACI5" s="21">
        <v>819234</v>
      </c>
      <c r="ACJ5" s="21">
        <v>159307</v>
      </c>
      <c r="ACK5" s="21">
        <v>59328</v>
      </c>
      <c r="ACL5" s="21">
        <v>26631</v>
      </c>
      <c r="ACM5" s="21" t="s">
        <v>206</v>
      </c>
      <c r="ACN5" s="21">
        <v>5143390</v>
      </c>
      <c r="ACO5" s="21">
        <v>4723627</v>
      </c>
      <c r="ACP5" s="21">
        <v>81128278</v>
      </c>
      <c r="ACQ5" s="21">
        <v>23167114</v>
      </c>
      <c r="ACR5" s="21">
        <v>1295</v>
      </c>
      <c r="ACS5" s="21">
        <v>2142020</v>
      </c>
      <c r="ACT5" s="21" t="s">
        <v>206</v>
      </c>
      <c r="ACU5" s="21" t="s">
        <v>206</v>
      </c>
      <c r="ACV5" s="21">
        <v>11069479</v>
      </c>
      <c r="ACW5" s="21">
        <v>170442</v>
      </c>
      <c r="ACX5" s="21">
        <v>48</v>
      </c>
      <c r="ACY5" s="21" t="s">
        <v>206</v>
      </c>
      <c r="ACZ5" s="21">
        <v>6078297</v>
      </c>
      <c r="ADA5" s="21">
        <v>2822272</v>
      </c>
      <c r="ADB5" s="21">
        <v>781577</v>
      </c>
      <c r="ADC5" s="21">
        <v>4729</v>
      </c>
      <c r="ADD5" s="21">
        <v>1651080</v>
      </c>
      <c r="ADE5" s="21">
        <v>2304</v>
      </c>
      <c r="ADF5" s="21">
        <v>2169314</v>
      </c>
      <c r="ADG5" s="21">
        <v>190031743</v>
      </c>
      <c r="ADH5" s="21">
        <v>3837171</v>
      </c>
      <c r="ADI5" s="21">
        <v>96328227</v>
      </c>
      <c r="ADJ5" s="21">
        <v>24316742</v>
      </c>
      <c r="ADK5" s="21">
        <v>4293894</v>
      </c>
      <c r="ADL5" s="21">
        <v>10196608</v>
      </c>
      <c r="ADM5" s="21">
        <v>60865875</v>
      </c>
      <c r="ADN5" s="21">
        <v>1825044</v>
      </c>
      <c r="ADO5" s="21">
        <v>462877009</v>
      </c>
      <c r="ADP5" s="21">
        <v>76244800</v>
      </c>
      <c r="ADQ5" s="21">
        <v>221175627</v>
      </c>
      <c r="ADR5" s="21">
        <v>8403304</v>
      </c>
      <c r="ADS5" s="21">
        <v>71508</v>
      </c>
      <c r="ADT5" s="21">
        <v>154149811</v>
      </c>
      <c r="ADU5" s="21">
        <v>7255604</v>
      </c>
      <c r="ADV5" s="21">
        <v>53974100</v>
      </c>
      <c r="ADW5" s="21">
        <v>71639110</v>
      </c>
      <c r="ADX5" s="21">
        <v>35504435</v>
      </c>
      <c r="ADY5" s="21">
        <v>52072157</v>
      </c>
      <c r="ADZ5" s="21">
        <v>85244409</v>
      </c>
      <c r="AEA5" s="21">
        <v>56954215</v>
      </c>
      <c r="AEB5" s="21">
        <v>84552334</v>
      </c>
      <c r="AEC5" s="21">
        <v>6682916</v>
      </c>
      <c r="AED5" s="21">
        <v>10529467</v>
      </c>
      <c r="AEE5" s="21">
        <v>41766362</v>
      </c>
      <c r="AEF5" s="21">
        <v>300731905</v>
      </c>
      <c r="AEG5" s="21">
        <v>144148032</v>
      </c>
      <c r="AEH5" s="21">
        <v>744240465</v>
      </c>
      <c r="AEI5" s="21">
        <v>33506367</v>
      </c>
      <c r="AEJ5" s="21">
        <v>122154476</v>
      </c>
      <c r="AEK5" s="21">
        <v>157686048</v>
      </c>
      <c r="AEL5" s="21">
        <v>38533551</v>
      </c>
      <c r="AEM5" s="21">
        <v>41448816</v>
      </c>
      <c r="AEN5" s="21">
        <v>62529395</v>
      </c>
      <c r="AEO5" s="21">
        <v>83570969</v>
      </c>
      <c r="AEP5" s="21">
        <v>343199702</v>
      </c>
      <c r="AEQ5" s="21">
        <v>278018177</v>
      </c>
      <c r="AER5" s="21">
        <v>1415860118</v>
      </c>
      <c r="AES5" s="21">
        <v>228920010</v>
      </c>
      <c r="AET5" s="21">
        <v>6600062</v>
      </c>
      <c r="AEU5" s="21">
        <v>22899779</v>
      </c>
      <c r="AEV5" s="21">
        <v>87049</v>
      </c>
      <c r="AEW5" s="21">
        <v>54710143</v>
      </c>
      <c r="AEX5" s="21">
        <v>344595</v>
      </c>
      <c r="AEY5" s="21">
        <v>69794</v>
      </c>
      <c r="AEZ5" s="21">
        <v>122862913</v>
      </c>
      <c r="AFA5" s="21">
        <v>467521803</v>
      </c>
      <c r="AFB5" s="21">
        <v>75305282</v>
      </c>
      <c r="AFC5" s="21">
        <v>2141635</v>
      </c>
      <c r="AFD5" s="21">
        <v>511781</v>
      </c>
      <c r="AFE5" s="21">
        <v>15845402</v>
      </c>
      <c r="AFF5" s="21">
        <v>29247</v>
      </c>
      <c r="AFG5" s="21">
        <v>26802499</v>
      </c>
      <c r="AFH5" s="21">
        <v>47819787</v>
      </c>
      <c r="AFI5" s="21">
        <v>24922383</v>
      </c>
      <c r="AFJ5" s="21">
        <v>14611009</v>
      </c>
      <c r="AFK5" s="21">
        <v>11278338</v>
      </c>
      <c r="AFL5" s="21">
        <v>112547328</v>
      </c>
      <c r="AFM5" s="21">
        <v>27666305</v>
      </c>
      <c r="AFN5" s="21">
        <v>20966757</v>
      </c>
      <c r="AFO5" s="21">
        <v>21951260</v>
      </c>
      <c r="AFP5" s="21">
        <v>19206830</v>
      </c>
      <c r="AFQ5" s="21">
        <v>2410417</v>
      </c>
      <c r="AFR5" s="21">
        <v>477885</v>
      </c>
      <c r="AFS5" s="21">
        <v>256085</v>
      </c>
      <c r="AFT5" s="21">
        <v>1304268</v>
      </c>
      <c r="AFU5" s="21">
        <v>30393624</v>
      </c>
      <c r="AFV5" s="21">
        <v>14846776</v>
      </c>
      <c r="AFW5" s="21">
        <v>68114121</v>
      </c>
      <c r="AFX5" s="21">
        <v>14269983</v>
      </c>
      <c r="AFY5" s="21">
        <v>491753539</v>
      </c>
      <c r="AFZ5" s="21">
        <v>343766367</v>
      </c>
      <c r="AGA5" s="21">
        <v>152515848</v>
      </c>
      <c r="AGB5" s="21">
        <v>21540325</v>
      </c>
      <c r="AGC5" s="21">
        <v>504199016</v>
      </c>
      <c r="AGD5" s="21">
        <v>693473</v>
      </c>
      <c r="AGE5" s="21">
        <v>1294602</v>
      </c>
      <c r="AGF5" s="21">
        <v>10162854</v>
      </c>
      <c r="AGG5" s="21">
        <v>84889676</v>
      </c>
      <c r="AGH5" s="21">
        <v>47728427</v>
      </c>
      <c r="AGI5" s="21">
        <v>72167830</v>
      </c>
      <c r="AGJ5" s="21">
        <v>3110904330</v>
      </c>
      <c r="AGK5" s="21">
        <v>5251454955</v>
      </c>
      <c r="AGL5" s="21">
        <v>34227893</v>
      </c>
      <c r="AGM5" s="21">
        <v>1435199548</v>
      </c>
      <c r="AGN5" s="21">
        <v>16247372</v>
      </c>
      <c r="AGO5" s="21">
        <v>3564405</v>
      </c>
      <c r="AGP5" s="21">
        <v>437795066</v>
      </c>
      <c r="AGQ5" s="21">
        <v>6342232</v>
      </c>
      <c r="AGR5" s="21">
        <v>1438701</v>
      </c>
      <c r="AGS5" s="21">
        <v>18199</v>
      </c>
      <c r="AGT5" s="21">
        <v>121262285</v>
      </c>
      <c r="AGU5" s="21">
        <v>39821514</v>
      </c>
      <c r="AGV5" s="21">
        <v>24823710</v>
      </c>
      <c r="AGW5" s="21">
        <v>537153</v>
      </c>
      <c r="AGX5" s="21">
        <v>62468901</v>
      </c>
      <c r="AGY5" s="21">
        <v>469079</v>
      </c>
      <c r="AGZ5" s="21" t="s">
        <v>206</v>
      </c>
      <c r="AHA5" s="21" t="s">
        <v>206</v>
      </c>
      <c r="AHB5" s="21" t="s">
        <v>206</v>
      </c>
      <c r="AHC5" s="21" t="s">
        <v>206</v>
      </c>
      <c r="AHD5" s="21" t="s">
        <v>206</v>
      </c>
      <c r="AHE5" s="21" t="s">
        <v>206</v>
      </c>
      <c r="AHF5" s="21" t="s">
        <v>206</v>
      </c>
      <c r="AHG5" s="21" t="s">
        <v>206</v>
      </c>
      <c r="AHH5" s="21" t="s">
        <v>206</v>
      </c>
      <c r="AHI5" s="21" t="s">
        <v>206</v>
      </c>
      <c r="AHJ5" s="21" t="s">
        <v>206</v>
      </c>
      <c r="AHK5" s="21" t="s">
        <v>206</v>
      </c>
      <c r="AHL5" s="21" t="s">
        <v>206</v>
      </c>
      <c r="AHM5" s="21" t="s">
        <v>206</v>
      </c>
      <c r="AHN5" s="21" t="s">
        <v>206</v>
      </c>
      <c r="AHO5" s="21" t="s">
        <v>206</v>
      </c>
      <c r="AHP5" s="21" t="s">
        <v>206</v>
      </c>
      <c r="AHQ5" s="21" t="s">
        <v>206</v>
      </c>
      <c r="AHR5" s="21" t="s">
        <v>206</v>
      </c>
      <c r="AHS5" s="21" t="s">
        <v>206</v>
      </c>
      <c r="AHT5" s="21" t="s">
        <v>206</v>
      </c>
      <c r="AHU5" s="21" t="s">
        <v>206</v>
      </c>
      <c r="AHV5" s="21" t="s">
        <v>206</v>
      </c>
      <c r="AHW5" s="21" t="s">
        <v>206</v>
      </c>
      <c r="AHX5" s="21" t="s">
        <v>206</v>
      </c>
      <c r="AHY5" s="21" t="s">
        <v>206</v>
      </c>
      <c r="AHZ5" s="21" t="s">
        <v>206</v>
      </c>
      <c r="AIA5" s="21" t="s">
        <v>206</v>
      </c>
      <c r="AIB5" s="21" t="s">
        <v>206</v>
      </c>
      <c r="AIC5" s="21" t="s">
        <v>206</v>
      </c>
      <c r="AID5" s="21" t="s">
        <v>206</v>
      </c>
      <c r="AIE5" s="21" t="s">
        <v>206</v>
      </c>
      <c r="AIF5" s="21" t="s">
        <v>206</v>
      </c>
      <c r="AIG5" s="21" t="s">
        <v>206</v>
      </c>
      <c r="AIH5" s="21" t="s">
        <v>206</v>
      </c>
      <c r="AII5" s="21" t="s">
        <v>206</v>
      </c>
      <c r="AIJ5" s="21" t="s">
        <v>206</v>
      </c>
      <c r="AIK5" s="21" t="s">
        <v>206</v>
      </c>
      <c r="AIL5" s="21" t="s">
        <v>206</v>
      </c>
      <c r="AIM5" s="21" t="s">
        <v>206</v>
      </c>
      <c r="AIN5" s="21" t="s">
        <v>206</v>
      </c>
      <c r="AIO5" s="21" t="s">
        <v>206</v>
      </c>
      <c r="AIP5" s="21" t="s">
        <v>206</v>
      </c>
      <c r="AIQ5" s="21" t="s">
        <v>206</v>
      </c>
      <c r="AIR5" s="21" t="s">
        <v>206</v>
      </c>
      <c r="AIS5" s="21" t="s">
        <v>206</v>
      </c>
      <c r="AIT5" s="21" t="s">
        <v>206</v>
      </c>
      <c r="AIU5" s="21" t="s">
        <v>206</v>
      </c>
      <c r="AIV5" s="21" t="s">
        <v>206</v>
      </c>
      <c r="AIW5" s="21" t="s">
        <v>206</v>
      </c>
      <c r="AIX5" s="21" t="s">
        <v>206</v>
      </c>
      <c r="AIY5" s="21" t="s">
        <v>206</v>
      </c>
      <c r="AIZ5" s="21" t="s">
        <v>206</v>
      </c>
      <c r="AJA5" s="21" t="s">
        <v>206</v>
      </c>
      <c r="AJB5" s="21" t="s">
        <v>206</v>
      </c>
      <c r="AJC5" s="21" t="s">
        <v>206</v>
      </c>
      <c r="AJD5" s="21" t="s">
        <v>206</v>
      </c>
      <c r="AJE5" s="21" t="s">
        <v>206</v>
      </c>
      <c r="AJF5" s="21" t="s">
        <v>206</v>
      </c>
      <c r="AJG5" s="21" t="s">
        <v>206</v>
      </c>
      <c r="AJH5" s="21" t="s">
        <v>206</v>
      </c>
      <c r="AJI5" s="21" t="s">
        <v>206</v>
      </c>
      <c r="AJJ5" s="21" t="s">
        <v>206</v>
      </c>
      <c r="AJK5" s="21" t="s">
        <v>206</v>
      </c>
      <c r="AJL5" s="21" t="s">
        <v>206</v>
      </c>
      <c r="AJM5" s="21" t="s">
        <v>206</v>
      </c>
      <c r="AJN5" s="21" t="s">
        <v>206</v>
      </c>
      <c r="AJO5" s="21" t="s">
        <v>206</v>
      </c>
      <c r="AJP5" s="21" t="s">
        <v>206</v>
      </c>
      <c r="AJQ5" s="21" t="s">
        <v>206</v>
      </c>
      <c r="AJR5" s="21" t="s">
        <v>206</v>
      </c>
      <c r="AJS5" s="21" t="s">
        <v>206</v>
      </c>
      <c r="AJT5" s="21" t="s">
        <v>206</v>
      </c>
      <c r="AJU5" s="21" t="s">
        <v>206</v>
      </c>
      <c r="AJV5" s="21" t="s">
        <v>206</v>
      </c>
      <c r="AJW5" s="21" t="s">
        <v>206</v>
      </c>
      <c r="AJX5" s="21" t="s">
        <v>206</v>
      </c>
      <c r="AJY5" s="21" t="s">
        <v>206</v>
      </c>
      <c r="AJZ5" s="21" t="s">
        <v>206</v>
      </c>
      <c r="AKA5" s="21" t="s">
        <v>206</v>
      </c>
      <c r="AKB5" s="21" t="s">
        <v>206</v>
      </c>
      <c r="AKC5" s="21" t="s">
        <v>206</v>
      </c>
      <c r="AKD5" s="21" t="s">
        <v>206</v>
      </c>
      <c r="AKE5" s="21" t="s">
        <v>206</v>
      </c>
      <c r="AKF5" s="21" t="s">
        <v>206</v>
      </c>
      <c r="AKG5" s="21" t="s">
        <v>206</v>
      </c>
      <c r="AKH5" s="21" t="s">
        <v>206</v>
      </c>
      <c r="AKI5" s="21" t="s">
        <v>206</v>
      </c>
      <c r="AKJ5" s="21" t="s">
        <v>206</v>
      </c>
      <c r="AKK5" s="21" t="s">
        <v>206</v>
      </c>
      <c r="AKL5" s="21" t="s">
        <v>206</v>
      </c>
      <c r="AKM5" s="21" t="s">
        <v>206</v>
      </c>
      <c r="AKN5" s="21" t="s">
        <v>206</v>
      </c>
      <c r="AKO5" s="21" t="s">
        <v>206</v>
      </c>
      <c r="AKP5" s="21" t="s">
        <v>206</v>
      </c>
      <c r="AKQ5" s="21" t="s">
        <v>206</v>
      </c>
      <c r="AKR5" s="21" t="s">
        <v>206</v>
      </c>
      <c r="AKS5" s="21" t="s">
        <v>206</v>
      </c>
      <c r="AKT5" s="21" t="s">
        <v>206</v>
      </c>
      <c r="AKU5" s="21" t="s">
        <v>206</v>
      </c>
      <c r="AKV5" s="21">
        <v>4362</v>
      </c>
      <c r="AKW5" s="21">
        <v>2761304</v>
      </c>
      <c r="AKX5" s="21">
        <v>10053</v>
      </c>
      <c r="AKY5" s="21">
        <v>550</v>
      </c>
      <c r="AKZ5" s="21" t="s">
        <v>206</v>
      </c>
      <c r="ALA5" s="21">
        <v>299831</v>
      </c>
      <c r="ALB5" s="21">
        <v>539</v>
      </c>
      <c r="ALC5" s="21">
        <v>728</v>
      </c>
      <c r="ALD5" s="21">
        <v>75</v>
      </c>
      <c r="ALE5" s="21">
        <v>8</v>
      </c>
      <c r="ALF5" s="21">
        <v>311117</v>
      </c>
      <c r="ALG5" s="21" t="s">
        <v>206</v>
      </c>
      <c r="ALH5" s="21">
        <v>187390</v>
      </c>
      <c r="ALI5" s="21" t="s">
        <v>206</v>
      </c>
      <c r="ALJ5" s="21">
        <v>47898</v>
      </c>
      <c r="ALK5" s="21" t="s">
        <v>206</v>
      </c>
      <c r="ALL5" s="21">
        <v>347143</v>
      </c>
      <c r="ALM5" s="21" t="s">
        <v>206</v>
      </c>
      <c r="ALN5" s="21">
        <v>1886284</v>
      </c>
      <c r="ALO5" s="21">
        <v>12510487</v>
      </c>
      <c r="ALP5" s="21">
        <v>71008</v>
      </c>
      <c r="ALQ5" s="21" t="s">
        <v>206</v>
      </c>
      <c r="ALR5" s="21">
        <v>48430</v>
      </c>
      <c r="ALS5" s="21" t="s">
        <v>206</v>
      </c>
      <c r="ALT5" s="21">
        <v>932931</v>
      </c>
      <c r="ALU5" s="21">
        <v>303493</v>
      </c>
      <c r="ALV5" s="21">
        <v>5409203</v>
      </c>
      <c r="ALW5" s="21">
        <v>6307846</v>
      </c>
      <c r="ALX5" s="21" t="s">
        <v>206</v>
      </c>
      <c r="ALY5" s="21">
        <v>606433</v>
      </c>
      <c r="ALZ5" s="21">
        <v>148941</v>
      </c>
      <c r="AMA5" s="21">
        <v>1310416</v>
      </c>
      <c r="AMB5" s="21">
        <v>2048086</v>
      </c>
      <c r="AMC5" s="21" t="s">
        <v>206</v>
      </c>
      <c r="AMD5" s="21">
        <v>42</v>
      </c>
      <c r="AME5" s="21">
        <v>2311968</v>
      </c>
      <c r="AMF5" s="21">
        <v>10605419</v>
      </c>
      <c r="AMG5" s="21">
        <v>3349359</v>
      </c>
      <c r="AMH5" s="21" t="s">
        <v>206</v>
      </c>
      <c r="AMI5" s="21">
        <v>282133</v>
      </c>
      <c r="AMJ5" s="21" t="s">
        <v>206</v>
      </c>
      <c r="AMK5" s="21">
        <v>27323</v>
      </c>
      <c r="AML5" s="21">
        <v>647738</v>
      </c>
      <c r="AMM5" s="21" t="s">
        <v>206</v>
      </c>
      <c r="AMN5" s="21" t="s">
        <v>206</v>
      </c>
      <c r="AMO5" s="21">
        <v>2446616</v>
      </c>
      <c r="AMP5" s="21">
        <v>325487</v>
      </c>
      <c r="AMQ5" s="21" t="s">
        <v>206</v>
      </c>
      <c r="AMR5" s="21">
        <v>36113</v>
      </c>
      <c r="AMS5" s="21">
        <v>144509</v>
      </c>
      <c r="AMT5" s="21">
        <v>4913</v>
      </c>
      <c r="AMU5" s="21">
        <v>94058</v>
      </c>
      <c r="AMV5" s="21">
        <v>198898</v>
      </c>
      <c r="AMW5" s="21">
        <v>212</v>
      </c>
      <c r="AMX5" s="21">
        <v>7200</v>
      </c>
      <c r="AMY5" s="21">
        <v>11151</v>
      </c>
      <c r="AMZ5" s="21">
        <v>113896</v>
      </c>
      <c r="ANA5" s="21">
        <v>49828</v>
      </c>
      <c r="ANB5" s="21">
        <v>952269</v>
      </c>
      <c r="ANC5" s="21">
        <v>688251</v>
      </c>
      <c r="AND5" s="21">
        <v>17055</v>
      </c>
      <c r="ANE5" s="21">
        <v>31511</v>
      </c>
      <c r="ANF5" s="21">
        <v>41821</v>
      </c>
      <c r="ANG5" s="21">
        <v>1417</v>
      </c>
      <c r="ANH5" s="21">
        <v>79</v>
      </c>
      <c r="ANI5" s="21">
        <v>102738</v>
      </c>
      <c r="ANJ5" s="21">
        <v>64128</v>
      </c>
      <c r="ANK5" s="21">
        <v>5623080</v>
      </c>
      <c r="ANL5" s="21">
        <v>27305</v>
      </c>
      <c r="ANM5" s="21">
        <v>21963742</v>
      </c>
      <c r="ANN5" s="21">
        <v>5290334</v>
      </c>
      <c r="ANO5" s="21">
        <v>49000</v>
      </c>
      <c r="ANP5" s="21" t="s">
        <v>206</v>
      </c>
      <c r="ANQ5" s="21">
        <v>5167983</v>
      </c>
      <c r="ANR5" s="21" t="s">
        <v>206</v>
      </c>
      <c r="ANS5" s="21" t="s">
        <v>206</v>
      </c>
      <c r="ANT5" s="21" t="s">
        <v>206</v>
      </c>
      <c r="ANU5" s="21" t="s">
        <v>206</v>
      </c>
      <c r="ANV5" s="21">
        <v>748672</v>
      </c>
      <c r="ANW5" s="21">
        <v>4680757</v>
      </c>
      <c r="ANX5" s="21">
        <v>56399567</v>
      </c>
      <c r="ANY5" s="21">
        <v>71160553</v>
      </c>
      <c r="ANZ5" s="21" t="s">
        <v>206</v>
      </c>
      <c r="AOA5" s="21">
        <v>1769300</v>
      </c>
      <c r="AOB5" s="21">
        <v>298461</v>
      </c>
      <c r="AOC5" s="21" t="s">
        <v>206</v>
      </c>
      <c r="AOD5" s="21">
        <v>15686725</v>
      </c>
      <c r="AOE5" s="21">
        <v>30629</v>
      </c>
      <c r="AOF5" s="21" t="s">
        <v>206</v>
      </c>
      <c r="AOG5" s="21" t="s">
        <v>206</v>
      </c>
      <c r="AOH5" s="21">
        <v>5820295</v>
      </c>
      <c r="AOI5" s="21">
        <v>2383</v>
      </c>
      <c r="AOJ5" s="21">
        <v>191565</v>
      </c>
      <c r="AOK5" s="21">
        <v>5149</v>
      </c>
      <c r="AOL5" s="21">
        <v>139776</v>
      </c>
      <c r="AOM5" s="21">
        <v>54</v>
      </c>
      <c r="AON5" s="21" t="s">
        <v>206</v>
      </c>
      <c r="AOO5" s="21" t="s">
        <v>206</v>
      </c>
      <c r="AOP5" s="21" t="s">
        <v>206</v>
      </c>
      <c r="AOQ5" s="21" t="s">
        <v>206</v>
      </c>
      <c r="AOR5" s="21" t="s">
        <v>206</v>
      </c>
      <c r="AOS5" s="21">
        <v>30939</v>
      </c>
      <c r="AOT5" s="21" t="s">
        <v>206</v>
      </c>
      <c r="AOU5" s="21" t="s">
        <v>206</v>
      </c>
      <c r="AOV5" s="21">
        <v>1439891</v>
      </c>
      <c r="AOW5" s="21" t="s">
        <v>206</v>
      </c>
      <c r="AOX5" s="21">
        <v>47000</v>
      </c>
      <c r="AOY5" s="21">
        <v>6191978</v>
      </c>
      <c r="AOZ5" s="21">
        <v>523767</v>
      </c>
      <c r="APA5" s="21">
        <v>32808</v>
      </c>
      <c r="APB5" s="21">
        <v>1004327</v>
      </c>
      <c r="APC5" s="21">
        <v>19034</v>
      </c>
      <c r="APD5" s="21" t="s">
        <v>206</v>
      </c>
      <c r="APE5" s="21" t="s">
        <v>206</v>
      </c>
      <c r="APF5" s="21" t="s">
        <v>206</v>
      </c>
      <c r="APG5" s="21" t="s">
        <v>206</v>
      </c>
      <c r="APH5" s="21" t="s">
        <v>206</v>
      </c>
      <c r="API5" s="21" t="s">
        <v>206</v>
      </c>
      <c r="APJ5" s="21" t="s">
        <v>206</v>
      </c>
      <c r="APK5" s="21" t="s">
        <v>206</v>
      </c>
      <c r="APL5" s="21">
        <v>18871</v>
      </c>
      <c r="APM5" s="21" t="s">
        <v>206</v>
      </c>
      <c r="APN5" s="21" t="s">
        <v>206</v>
      </c>
      <c r="APO5" s="21">
        <v>83</v>
      </c>
      <c r="APP5" s="21">
        <v>21111872</v>
      </c>
      <c r="APQ5" s="21">
        <v>3514233</v>
      </c>
      <c r="APR5" s="21" t="s">
        <v>206</v>
      </c>
      <c r="APS5" s="21">
        <v>3220135</v>
      </c>
      <c r="APT5" s="21">
        <v>818788</v>
      </c>
      <c r="APU5" s="21">
        <v>9294</v>
      </c>
      <c r="APV5" s="21">
        <v>298853</v>
      </c>
      <c r="APW5" s="21" t="s">
        <v>206</v>
      </c>
      <c r="APX5" s="21" t="s">
        <v>206</v>
      </c>
      <c r="APY5" s="21">
        <v>185183</v>
      </c>
      <c r="APZ5" s="21">
        <v>327170</v>
      </c>
      <c r="AQA5" s="21">
        <v>682315</v>
      </c>
      <c r="AQB5" s="21">
        <v>1737524</v>
      </c>
      <c r="AQC5" s="21">
        <v>306824</v>
      </c>
      <c r="AQD5" s="21" t="s">
        <v>206</v>
      </c>
      <c r="AQE5" s="21">
        <v>84765</v>
      </c>
      <c r="AQF5" s="21" t="s">
        <v>206</v>
      </c>
      <c r="AQG5" s="21">
        <v>135</v>
      </c>
      <c r="AQH5" s="21" t="s">
        <v>206</v>
      </c>
      <c r="AQI5" s="21">
        <v>2558</v>
      </c>
      <c r="AQJ5" s="21">
        <v>7513</v>
      </c>
      <c r="AQK5" s="21" t="s">
        <v>206</v>
      </c>
      <c r="AQL5" s="21" t="s">
        <v>206</v>
      </c>
      <c r="AQM5" s="21">
        <v>816473</v>
      </c>
      <c r="AQN5" s="21" t="s">
        <v>206</v>
      </c>
      <c r="AQO5" s="21">
        <v>1067924</v>
      </c>
      <c r="AQP5" s="21">
        <v>1140605</v>
      </c>
      <c r="AQQ5" s="21" t="s">
        <v>206</v>
      </c>
      <c r="AQR5" s="21">
        <v>361564</v>
      </c>
      <c r="AQS5" s="21">
        <v>76532</v>
      </c>
      <c r="AQT5" s="21">
        <v>6275</v>
      </c>
      <c r="AQU5" s="21" t="s">
        <v>206</v>
      </c>
      <c r="AQV5" s="21">
        <v>3165649</v>
      </c>
      <c r="AQW5" s="21">
        <v>4542666</v>
      </c>
      <c r="AQX5" s="21">
        <v>102366</v>
      </c>
      <c r="AQY5" s="21">
        <v>11792</v>
      </c>
      <c r="AQZ5" s="21">
        <v>5386</v>
      </c>
      <c r="ARA5" s="21">
        <v>325</v>
      </c>
      <c r="ARB5" s="21">
        <v>21600</v>
      </c>
      <c r="ARC5" s="21">
        <v>34364</v>
      </c>
      <c r="ARD5" s="21">
        <v>1049</v>
      </c>
      <c r="ARE5" s="21">
        <v>5301583</v>
      </c>
      <c r="ARF5" s="21">
        <v>136146</v>
      </c>
      <c r="ARG5" s="21">
        <v>3898641</v>
      </c>
      <c r="ARH5" s="21">
        <v>514497</v>
      </c>
      <c r="ARI5" s="21">
        <v>11471</v>
      </c>
      <c r="ARJ5" s="21" t="s">
        <v>206</v>
      </c>
      <c r="ARK5" s="21">
        <v>332811</v>
      </c>
      <c r="ARL5" s="21" t="s">
        <v>206</v>
      </c>
      <c r="ARM5" s="21">
        <v>375760</v>
      </c>
      <c r="ARN5" s="21" t="s">
        <v>206</v>
      </c>
      <c r="ARO5" s="21" t="s">
        <v>206</v>
      </c>
      <c r="ARP5" s="21">
        <v>1323952</v>
      </c>
      <c r="ARQ5" s="21">
        <v>387216</v>
      </c>
      <c r="ARR5" s="21">
        <v>5401651</v>
      </c>
      <c r="ARS5" s="21">
        <v>4850250</v>
      </c>
      <c r="ART5" s="21" t="s">
        <v>206</v>
      </c>
      <c r="ARU5" s="21">
        <v>1247835</v>
      </c>
      <c r="ARV5" s="21" t="s">
        <v>206</v>
      </c>
      <c r="ARW5" s="21" t="s">
        <v>206</v>
      </c>
      <c r="ARX5" s="21">
        <v>667694</v>
      </c>
      <c r="ARY5" s="21" t="s">
        <v>206</v>
      </c>
      <c r="ARZ5" s="21" t="s">
        <v>206</v>
      </c>
      <c r="ASA5" s="21" t="s">
        <v>206</v>
      </c>
      <c r="ASB5" s="21">
        <v>257073</v>
      </c>
      <c r="ASC5" s="21" t="s">
        <v>206</v>
      </c>
      <c r="ASD5" s="21">
        <v>794</v>
      </c>
      <c r="ASE5" s="21" t="s">
        <v>206</v>
      </c>
      <c r="ASF5" s="21">
        <v>3977</v>
      </c>
      <c r="ASG5" s="21">
        <v>62</v>
      </c>
      <c r="ASH5" s="21" t="s">
        <v>206</v>
      </c>
      <c r="ASI5" s="21" t="s">
        <v>206</v>
      </c>
      <c r="ASJ5" s="21" t="s">
        <v>206</v>
      </c>
      <c r="ASK5" s="21">
        <v>3545294</v>
      </c>
      <c r="ASL5" s="21" t="s">
        <v>206</v>
      </c>
      <c r="ASM5" s="21" t="s">
        <v>206</v>
      </c>
      <c r="ASN5" s="21" t="s">
        <v>206</v>
      </c>
      <c r="ASO5" s="21" t="s">
        <v>206</v>
      </c>
      <c r="ASP5" s="21" t="s">
        <v>206</v>
      </c>
      <c r="ASQ5" s="21" t="s">
        <v>206</v>
      </c>
      <c r="ASR5" s="21" t="s">
        <v>206</v>
      </c>
      <c r="ASS5" s="21" t="s">
        <v>206</v>
      </c>
      <c r="AST5" s="21" t="s">
        <v>206</v>
      </c>
      <c r="ASU5" s="21" t="s">
        <v>206</v>
      </c>
      <c r="ASV5" s="21" t="s">
        <v>206</v>
      </c>
      <c r="ASW5" s="21" t="s">
        <v>206</v>
      </c>
      <c r="ASX5" s="21">
        <v>850</v>
      </c>
      <c r="ASY5" s="21" t="s">
        <v>206</v>
      </c>
      <c r="ASZ5" s="21" t="s">
        <v>206</v>
      </c>
      <c r="ATA5" s="21" t="s">
        <v>206</v>
      </c>
      <c r="ATB5" s="21" t="s">
        <v>206</v>
      </c>
      <c r="ATC5" s="21">
        <v>154423</v>
      </c>
      <c r="ATD5" s="21" t="s">
        <v>206</v>
      </c>
      <c r="ATE5" s="21" t="s">
        <v>206</v>
      </c>
      <c r="ATF5" s="21" t="s">
        <v>206</v>
      </c>
      <c r="ATG5" s="21" t="s">
        <v>206</v>
      </c>
      <c r="ATH5" s="21">
        <v>17205</v>
      </c>
      <c r="ATI5" s="21">
        <v>3746</v>
      </c>
      <c r="ATJ5" s="21" t="s">
        <v>206</v>
      </c>
      <c r="ATK5" s="21">
        <v>1309177</v>
      </c>
      <c r="ATL5" s="21" t="s">
        <v>206</v>
      </c>
      <c r="ATM5" s="21">
        <v>1748</v>
      </c>
      <c r="ATN5" s="21" t="s">
        <v>206</v>
      </c>
      <c r="ATO5" s="21">
        <v>63004</v>
      </c>
      <c r="ATP5" s="21">
        <v>251337</v>
      </c>
      <c r="ATQ5" s="21" t="s">
        <v>206</v>
      </c>
      <c r="ATR5" s="21" t="s">
        <v>206</v>
      </c>
      <c r="ATS5" s="21">
        <v>28928</v>
      </c>
      <c r="ATT5" s="21">
        <v>257041</v>
      </c>
      <c r="ATU5" s="21">
        <v>219736</v>
      </c>
      <c r="ATV5" s="21" t="s">
        <v>206</v>
      </c>
      <c r="ATW5" s="21" t="s">
        <v>206</v>
      </c>
      <c r="ATX5" s="21" t="s">
        <v>206</v>
      </c>
      <c r="ATY5" s="21" t="s">
        <v>206</v>
      </c>
      <c r="ATZ5" s="21">
        <v>216</v>
      </c>
      <c r="AUA5" s="21" t="s">
        <v>206</v>
      </c>
      <c r="AUB5" s="21" t="s">
        <v>206</v>
      </c>
      <c r="AUC5" s="21">
        <v>7155</v>
      </c>
      <c r="AUD5" s="21">
        <v>5816</v>
      </c>
      <c r="AUE5" s="21" t="s">
        <v>206</v>
      </c>
      <c r="AUF5" s="21" t="s">
        <v>206</v>
      </c>
      <c r="AUG5" s="21" t="s">
        <v>206</v>
      </c>
      <c r="AUH5" s="21" t="s">
        <v>206</v>
      </c>
      <c r="AUI5" s="21" t="s">
        <v>206</v>
      </c>
      <c r="AUJ5" s="21" t="s">
        <v>206</v>
      </c>
      <c r="AUK5" s="21" t="s">
        <v>206</v>
      </c>
      <c r="AUL5" s="21">
        <v>96</v>
      </c>
      <c r="AUM5" s="21">
        <v>144</v>
      </c>
      <c r="AUN5" s="21">
        <v>2</v>
      </c>
      <c r="AUO5" s="21" t="s">
        <v>206</v>
      </c>
      <c r="AUP5" s="21">
        <v>2201</v>
      </c>
      <c r="AUQ5" s="21">
        <v>750</v>
      </c>
      <c r="AUR5" s="21">
        <v>1730</v>
      </c>
      <c r="AUS5" s="21" t="s">
        <v>206</v>
      </c>
      <c r="AUT5" s="21" t="s">
        <v>206</v>
      </c>
      <c r="AUU5" s="21" t="s">
        <v>206</v>
      </c>
      <c r="AUV5" s="21" t="s">
        <v>206</v>
      </c>
      <c r="AUW5" s="21">
        <v>8891</v>
      </c>
      <c r="AUX5" s="21" t="s">
        <v>206</v>
      </c>
      <c r="AUY5" s="21">
        <v>5298</v>
      </c>
      <c r="AUZ5" s="21">
        <v>3380</v>
      </c>
      <c r="AVA5" s="21">
        <v>2</v>
      </c>
      <c r="AVB5" s="21">
        <v>1266635</v>
      </c>
      <c r="AVC5" s="21">
        <v>18689</v>
      </c>
      <c r="AVD5" s="21">
        <v>38730</v>
      </c>
      <c r="AVE5" s="21">
        <v>42870</v>
      </c>
      <c r="AVF5" s="21" t="s">
        <v>206</v>
      </c>
      <c r="AVG5" s="21" t="s">
        <v>206</v>
      </c>
      <c r="AVH5" s="21" t="s">
        <v>206</v>
      </c>
      <c r="AVI5" s="21" t="s">
        <v>206</v>
      </c>
      <c r="AVJ5" s="21">
        <v>1521270</v>
      </c>
      <c r="AVK5" s="21">
        <v>125127</v>
      </c>
      <c r="AVL5" s="21">
        <v>20110517</v>
      </c>
      <c r="AVM5" s="21">
        <v>44973063</v>
      </c>
      <c r="AVN5" s="21">
        <v>761</v>
      </c>
      <c r="AVO5" s="21">
        <v>1065724</v>
      </c>
      <c r="AVP5" s="21" t="s">
        <v>206</v>
      </c>
      <c r="AVQ5" s="21" t="s">
        <v>206</v>
      </c>
      <c r="AVR5" s="21">
        <v>6009315</v>
      </c>
      <c r="AVS5" s="21">
        <v>6195</v>
      </c>
      <c r="AVT5" s="21" t="s">
        <v>206</v>
      </c>
      <c r="AVU5" s="21" t="s">
        <v>206</v>
      </c>
      <c r="AVV5" s="21">
        <v>76842</v>
      </c>
      <c r="AVW5" s="21">
        <v>2220</v>
      </c>
      <c r="AVX5" s="21" t="s">
        <v>206</v>
      </c>
      <c r="AVY5" s="21" t="s">
        <v>206</v>
      </c>
      <c r="AVZ5" s="21">
        <v>100</v>
      </c>
      <c r="AWA5" s="21">
        <v>1345</v>
      </c>
      <c r="AWB5" s="21" t="s">
        <v>206</v>
      </c>
      <c r="AWC5" s="21" t="s">
        <v>206</v>
      </c>
      <c r="AWD5" s="21" t="s">
        <v>206</v>
      </c>
      <c r="AWE5" s="21">
        <v>70569</v>
      </c>
      <c r="AWF5" s="21" t="s">
        <v>206</v>
      </c>
      <c r="AWG5" s="21" t="s">
        <v>206</v>
      </c>
      <c r="AWH5" s="21" t="s">
        <v>206</v>
      </c>
      <c r="AWI5" s="21">
        <v>24050</v>
      </c>
      <c r="AWJ5" s="21" t="s">
        <v>206</v>
      </c>
      <c r="AWK5" s="21">
        <v>45</v>
      </c>
      <c r="AWL5" s="21" t="s">
        <v>206</v>
      </c>
      <c r="AWM5" s="21">
        <v>25</v>
      </c>
      <c r="AWN5" s="21">
        <v>591744</v>
      </c>
      <c r="AWO5" s="21" t="s">
        <v>206</v>
      </c>
      <c r="AWP5" s="21" t="s">
        <v>206</v>
      </c>
      <c r="AWQ5" s="21" t="s">
        <v>206</v>
      </c>
      <c r="AWR5" s="21">
        <v>14638</v>
      </c>
      <c r="AWS5" s="21">
        <v>4406513</v>
      </c>
      <c r="AWT5" s="21">
        <v>12173556</v>
      </c>
      <c r="AWU5" s="21">
        <v>181200</v>
      </c>
      <c r="AWV5" s="21">
        <v>1440</v>
      </c>
      <c r="AWW5" s="21">
        <v>1424410</v>
      </c>
      <c r="AWX5" s="21" t="s">
        <v>206</v>
      </c>
      <c r="AWY5" s="21">
        <v>4780278</v>
      </c>
      <c r="AWZ5" s="21">
        <v>294666</v>
      </c>
      <c r="AXA5" s="21" t="s">
        <v>206</v>
      </c>
      <c r="AXB5" s="21">
        <v>6597</v>
      </c>
      <c r="AXC5" s="21">
        <v>16096</v>
      </c>
      <c r="AXD5" s="21">
        <v>5008016</v>
      </c>
      <c r="AXE5" s="21">
        <v>1876910</v>
      </c>
      <c r="AXF5" s="21">
        <v>2659549</v>
      </c>
      <c r="AXG5" s="21">
        <v>1664189</v>
      </c>
      <c r="AXH5" s="21">
        <v>487328</v>
      </c>
      <c r="AXI5" s="21">
        <v>1588786</v>
      </c>
      <c r="AXJ5" s="21">
        <v>193477</v>
      </c>
      <c r="AXK5" s="21" t="s">
        <v>206</v>
      </c>
      <c r="AXL5" s="21">
        <v>243877</v>
      </c>
      <c r="AXM5" s="21">
        <v>3634959</v>
      </c>
      <c r="AXN5" s="21">
        <v>11666748</v>
      </c>
      <c r="AXO5" s="21">
        <v>4324748</v>
      </c>
      <c r="AXP5" s="21">
        <v>7817431</v>
      </c>
      <c r="AXQ5" s="21">
        <v>540213</v>
      </c>
      <c r="AXR5" s="21">
        <v>81547</v>
      </c>
      <c r="AXS5" s="21">
        <v>216493</v>
      </c>
      <c r="AXT5" s="21">
        <v>17499</v>
      </c>
      <c r="AXU5" s="21">
        <v>4368</v>
      </c>
      <c r="AXV5" s="21" t="s">
        <v>206</v>
      </c>
      <c r="AXW5" s="21">
        <v>4007384</v>
      </c>
      <c r="AXX5" s="21">
        <v>136123</v>
      </c>
      <c r="AXY5" s="21">
        <v>50224</v>
      </c>
      <c r="AXZ5" s="21">
        <v>2343518</v>
      </c>
      <c r="AYA5" s="21">
        <v>425808</v>
      </c>
      <c r="AYB5" s="21">
        <v>347528</v>
      </c>
      <c r="AYC5" s="21">
        <v>1309632</v>
      </c>
      <c r="AYD5" s="21">
        <v>577705</v>
      </c>
      <c r="AYE5" s="21">
        <v>819907</v>
      </c>
      <c r="AYF5" s="21">
        <v>9515</v>
      </c>
      <c r="AYG5" s="21">
        <v>380846</v>
      </c>
      <c r="AYH5" s="21">
        <v>477841</v>
      </c>
      <c r="AYI5" s="21">
        <v>1051038</v>
      </c>
      <c r="AYJ5" s="21">
        <v>2753199</v>
      </c>
      <c r="AYK5" s="21">
        <v>6001797</v>
      </c>
      <c r="AYL5" s="21">
        <v>250309</v>
      </c>
      <c r="AYM5" s="21">
        <v>7874552</v>
      </c>
      <c r="AYN5" s="21">
        <v>1294244</v>
      </c>
      <c r="AYO5" s="21">
        <v>107800</v>
      </c>
      <c r="AYP5" s="21" t="s">
        <v>206</v>
      </c>
      <c r="AYQ5" s="21">
        <v>2313143</v>
      </c>
      <c r="AYR5" s="21">
        <v>4126902</v>
      </c>
      <c r="AYS5" s="21">
        <v>247824</v>
      </c>
      <c r="AYT5" s="21">
        <v>3567550</v>
      </c>
      <c r="AYU5" s="21">
        <v>2929838</v>
      </c>
      <c r="AYV5" s="21">
        <v>5261453</v>
      </c>
      <c r="AYW5" s="21">
        <v>1391974</v>
      </c>
      <c r="AYX5" s="21">
        <v>2042</v>
      </c>
      <c r="AYY5" s="21">
        <v>620926</v>
      </c>
      <c r="AYZ5" s="21">
        <v>119</v>
      </c>
      <c r="AZA5" s="21">
        <v>49558</v>
      </c>
      <c r="AZB5" s="21" t="s">
        <v>206</v>
      </c>
      <c r="AZC5" s="21">
        <v>6991</v>
      </c>
      <c r="AZD5" s="21">
        <v>1278948</v>
      </c>
      <c r="AZE5" s="21">
        <v>3427041</v>
      </c>
      <c r="AZF5" s="21">
        <v>146122094</v>
      </c>
      <c r="AZG5" s="21">
        <v>23266499</v>
      </c>
      <c r="AZH5" s="21">
        <v>769088</v>
      </c>
      <c r="AZI5" s="21">
        <v>1283669</v>
      </c>
      <c r="AZJ5" s="21" t="s">
        <v>206</v>
      </c>
      <c r="AZK5" s="21" t="s">
        <v>206</v>
      </c>
      <c r="AZL5" s="21">
        <v>7736322</v>
      </c>
      <c r="AZM5" s="21">
        <v>38096</v>
      </c>
      <c r="AZN5" s="21">
        <v>1495</v>
      </c>
      <c r="AZO5" s="21" t="s">
        <v>206</v>
      </c>
      <c r="AZP5" s="21">
        <v>5096029</v>
      </c>
      <c r="AZQ5" s="21">
        <v>318500</v>
      </c>
      <c r="AZR5" s="21">
        <v>241091</v>
      </c>
      <c r="AZS5" s="21">
        <v>403</v>
      </c>
      <c r="AZT5" s="21">
        <v>19388</v>
      </c>
      <c r="AZU5" s="21">
        <v>8535</v>
      </c>
      <c r="AZV5" s="21" t="s">
        <v>206</v>
      </c>
      <c r="AZW5" s="21" t="s">
        <v>206</v>
      </c>
      <c r="AZX5" s="21" t="s">
        <v>206</v>
      </c>
      <c r="AZY5" s="21" t="s">
        <v>206</v>
      </c>
      <c r="AZZ5" s="21" t="s">
        <v>206</v>
      </c>
      <c r="BAA5" s="21" t="s">
        <v>206</v>
      </c>
      <c r="BAB5" s="21" t="s">
        <v>206</v>
      </c>
      <c r="BAC5" s="21" t="s">
        <v>206</v>
      </c>
      <c r="BAD5" s="21">
        <v>12517</v>
      </c>
      <c r="BAE5" s="21" t="s">
        <v>206</v>
      </c>
      <c r="BAF5" s="21">
        <v>844</v>
      </c>
      <c r="BAG5" s="21">
        <v>248860</v>
      </c>
      <c r="BAH5" s="21">
        <v>15343</v>
      </c>
      <c r="BAI5" s="21" t="s">
        <v>206</v>
      </c>
      <c r="BAJ5" s="21">
        <v>16641</v>
      </c>
      <c r="BAK5" s="21" t="s">
        <v>206</v>
      </c>
      <c r="BAL5" s="21">
        <v>1685</v>
      </c>
      <c r="BAM5" s="21" t="s">
        <v>206</v>
      </c>
      <c r="BAN5" s="21" t="s">
        <v>206</v>
      </c>
      <c r="BAO5" s="21" t="s">
        <v>206</v>
      </c>
      <c r="BAP5" s="21">
        <v>1719250</v>
      </c>
      <c r="BAQ5" s="21" t="s">
        <v>206</v>
      </c>
      <c r="BAR5" s="21" t="s">
        <v>206</v>
      </c>
      <c r="BAS5" s="21" t="s">
        <v>206</v>
      </c>
      <c r="BAT5" s="21">
        <v>1755</v>
      </c>
      <c r="BAU5" s="21" t="s">
        <v>206</v>
      </c>
      <c r="BAV5" s="21">
        <v>4985</v>
      </c>
      <c r="BAW5" s="21">
        <v>228366</v>
      </c>
      <c r="BAX5" s="21">
        <v>5206109</v>
      </c>
      <c r="BAY5" s="21" t="s">
        <v>206</v>
      </c>
      <c r="BAZ5" s="21" t="s">
        <v>206</v>
      </c>
      <c r="BBA5" s="21">
        <v>96507</v>
      </c>
      <c r="BBB5" s="21">
        <v>685956</v>
      </c>
      <c r="BBC5" s="21">
        <v>8222</v>
      </c>
      <c r="BBD5" s="21">
        <v>50872</v>
      </c>
      <c r="BBE5" s="21" t="s">
        <v>206</v>
      </c>
      <c r="BBF5" s="21">
        <v>2566058</v>
      </c>
      <c r="BBG5" s="21">
        <v>5244488</v>
      </c>
      <c r="BBH5" s="21">
        <v>15066705</v>
      </c>
      <c r="BBI5" s="21">
        <v>3128034</v>
      </c>
      <c r="BBJ5" s="21" t="s">
        <v>206</v>
      </c>
      <c r="BBK5" s="21">
        <v>5131</v>
      </c>
      <c r="BBL5" s="21" t="s">
        <v>206</v>
      </c>
      <c r="BBM5" s="21">
        <v>45635</v>
      </c>
      <c r="BBN5" s="21">
        <v>398</v>
      </c>
      <c r="BBO5" s="21" t="s">
        <v>206</v>
      </c>
      <c r="BBP5" s="21" t="s">
        <v>206</v>
      </c>
      <c r="BBQ5" s="21">
        <v>83538</v>
      </c>
      <c r="BBR5" s="21">
        <v>65678</v>
      </c>
      <c r="BBS5" s="21" t="s">
        <v>206</v>
      </c>
      <c r="BBT5" s="21" t="s">
        <v>206</v>
      </c>
      <c r="BBU5" s="21" t="s">
        <v>206</v>
      </c>
      <c r="BBV5" s="21" t="s">
        <v>206</v>
      </c>
      <c r="BBW5" s="21">
        <v>159437</v>
      </c>
      <c r="BBX5" s="21">
        <v>285603</v>
      </c>
      <c r="BBY5" s="21">
        <v>40134</v>
      </c>
      <c r="BBZ5" s="21" t="s">
        <v>206</v>
      </c>
      <c r="BCA5" s="21">
        <v>1254562</v>
      </c>
      <c r="BCB5" s="21">
        <v>584556</v>
      </c>
      <c r="BCC5" s="21">
        <v>125</v>
      </c>
      <c r="BCD5" s="21">
        <v>400</v>
      </c>
      <c r="BCE5" s="21">
        <v>151</v>
      </c>
      <c r="BCF5" s="21">
        <v>7016</v>
      </c>
      <c r="BCG5" s="21" t="s">
        <v>206</v>
      </c>
      <c r="BCH5" s="21">
        <v>274</v>
      </c>
      <c r="BCI5" s="21" t="s">
        <v>206</v>
      </c>
      <c r="BCJ5" s="21" t="s">
        <v>206</v>
      </c>
      <c r="BCK5" s="21">
        <v>277938</v>
      </c>
      <c r="BCL5" s="21">
        <v>61344</v>
      </c>
      <c r="BCM5" s="21">
        <v>45153</v>
      </c>
      <c r="BCN5" s="21">
        <v>2251783</v>
      </c>
      <c r="BCO5" s="21">
        <v>40198705</v>
      </c>
      <c r="BCP5" s="21">
        <v>9548616</v>
      </c>
      <c r="BCQ5" s="21">
        <v>5676027</v>
      </c>
      <c r="BCR5" s="21" t="s">
        <v>206</v>
      </c>
      <c r="BCS5" s="21">
        <v>837521</v>
      </c>
      <c r="BCT5" s="21">
        <v>52529</v>
      </c>
      <c r="BCU5" s="21">
        <v>24523</v>
      </c>
      <c r="BCV5" s="21" t="s">
        <v>206</v>
      </c>
      <c r="BCW5" s="21">
        <v>9763</v>
      </c>
      <c r="BCX5" s="21">
        <v>5905454</v>
      </c>
      <c r="BCY5" s="21">
        <v>1167429</v>
      </c>
      <c r="BCZ5" s="21">
        <v>109000490</v>
      </c>
      <c r="BDA5" s="21">
        <v>35201350</v>
      </c>
      <c r="BDB5" s="21" t="s">
        <v>206</v>
      </c>
      <c r="BDC5" s="21">
        <v>268946703</v>
      </c>
      <c r="BDD5" s="21">
        <v>23000</v>
      </c>
      <c r="BDE5" s="21" t="s">
        <v>206</v>
      </c>
      <c r="BDF5" s="21">
        <v>21152546</v>
      </c>
      <c r="BDG5" s="21">
        <v>32896</v>
      </c>
      <c r="BDH5" s="21">
        <v>13978</v>
      </c>
      <c r="BDI5" s="21" t="s">
        <v>206</v>
      </c>
      <c r="BDJ5" s="21">
        <v>40203455</v>
      </c>
      <c r="BDK5" s="21">
        <v>12378602</v>
      </c>
      <c r="BDL5" s="21">
        <v>120283</v>
      </c>
      <c r="BDM5" s="21" t="s">
        <v>206</v>
      </c>
      <c r="BDN5" s="21">
        <v>20877</v>
      </c>
      <c r="BDO5" s="21">
        <v>1610</v>
      </c>
      <c r="BDP5" s="21" t="s">
        <v>206</v>
      </c>
      <c r="BDQ5" s="21">
        <v>47483</v>
      </c>
      <c r="BDR5" s="21" t="s">
        <v>206</v>
      </c>
      <c r="BDS5" s="21">
        <v>261123</v>
      </c>
      <c r="BDT5" s="21">
        <v>32628</v>
      </c>
      <c r="BDU5" s="21" t="s">
        <v>206</v>
      </c>
      <c r="BDV5" s="21" t="s">
        <v>206</v>
      </c>
      <c r="BDW5" s="21" t="s">
        <v>206</v>
      </c>
      <c r="BDX5" s="21">
        <v>6642</v>
      </c>
      <c r="BDY5" s="21">
        <v>38474127</v>
      </c>
      <c r="BDZ5" s="21">
        <v>10192</v>
      </c>
      <c r="BEA5" s="21">
        <v>5619733</v>
      </c>
      <c r="BEB5" s="21" t="s">
        <v>206</v>
      </c>
      <c r="BEC5" s="21" t="s">
        <v>206</v>
      </c>
      <c r="BED5" s="21" t="s">
        <v>206</v>
      </c>
      <c r="BEE5" s="21" t="s">
        <v>206</v>
      </c>
      <c r="BEF5" s="21">
        <v>18731249</v>
      </c>
      <c r="BEG5" s="21" t="s">
        <v>206</v>
      </c>
      <c r="BEH5" s="21">
        <v>10805</v>
      </c>
      <c r="BEI5" s="21">
        <v>462219</v>
      </c>
      <c r="BEJ5" s="21">
        <v>793969</v>
      </c>
      <c r="BEK5" s="21">
        <v>20649527</v>
      </c>
      <c r="BEL5" s="21">
        <v>390149</v>
      </c>
      <c r="BEM5" s="21" t="s">
        <v>206</v>
      </c>
      <c r="BEN5" s="21">
        <v>7028</v>
      </c>
      <c r="BEO5" s="21" t="s">
        <v>206</v>
      </c>
      <c r="BEP5" s="21">
        <v>48225</v>
      </c>
      <c r="BEQ5" s="21">
        <v>210495</v>
      </c>
      <c r="BER5" s="21">
        <v>931168</v>
      </c>
      <c r="BES5" s="21">
        <v>1453497</v>
      </c>
      <c r="BET5" s="21" t="s">
        <v>206</v>
      </c>
      <c r="BEU5" s="21">
        <v>533503</v>
      </c>
      <c r="BEV5" s="21">
        <v>47948</v>
      </c>
      <c r="BEW5" s="21">
        <v>8962</v>
      </c>
      <c r="BEX5" s="21">
        <v>26567</v>
      </c>
      <c r="BEY5" s="21" t="s">
        <v>206</v>
      </c>
      <c r="BEZ5" s="21" t="s">
        <v>206</v>
      </c>
      <c r="BFA5" s="21">
        <v>2704077</v>
      </c>
      <c r="BFB5" s="21">
        <v>11871240</v>
      </c>
      <c r="BFC5" s="21">
        <v>2141076</v>
      </c>
      <c r="BFD5" s="21">
        <v>5253</v>
      </c>
      <c r="BFE5" s="21">
        <v>882</v>
      </c>
      <c r="BFF5" s="21" t="s">
        <v>206</v>
      </c>
      <c r="BFG5" s="21">
        <v>57514</v>
      </c>
      <c r="BFH5" s="21" t="s">
        <v>206</v>
      </c>
      <c r="BFI5" s="21" t="s">
        <v>206</v>
      </c>
      <c r="BFJ5" s="21">
        <v>682089</v>
      </c>
      <c r="BFK5" s="21">
        <v>837970</v>
      </c>
      <c r="BFL5" s="21">
        <v>397302</v>
      </c>
      <c r="BFM5" s="21" t="s">
        <v>206</v>
      </c>
      <c r="BFN5" s="21">
        <v>992</v>
      </c>
      <c r="BFO5" s="21">
        <v>1115</v>
      </c>
      <c r="BFP5" s="21" t="s">
        <v>206</v>
      </c>
      <c r="BFQ5" s="21">
        <v>2121</v>
      </c>
      <c r="BFR5" s="21" t="s">
        <v>206</v>
      </c>
      <c r="BFS5" s="21">
        <v>8</v>
      </c>
      <c r="BFT5" s="21" t="s">
        <v>206</v>
      </c>
      <c r="BFU5" s="21">
        <v>18623</v>
      </c>
      <c r="BFV5" s="21">
        <v>193939</v>
      </c>
      <c r="BFW5" s="21" t="s">
        <v>206</v>
      </c>
      <c r="BFX5" s="21" t="s">
        <v>206</v>
      </c>
      <c r="BFY5" s="21">
        <v>10</v>
      </c>
      <c r="BFZ5" s="21">
        <v>2669</v>
      </c>
      <c r="BGA5" s="21" t="s">
        <v>206</v>
      </c>
      <c r="BGB5" s="21">
        <v>342</v>
      </c>
      <c r="BGC5" s="21" t="s">
        <v>206</v>
      </c>
      <c r="BGD5" s="21" t="s">
        <v>206</v>
      </c>
      <c r="BGE5" s="21">
        <v>105584</v>
      </c>
      <c r="BGF5" s="21">
        <v>314905</v>
      </c>
      <c r="BGG5" s="21">
        <v>282726</v>
      </c>
      <c r="BGH5" s="21" t="s">
        <v>206</v>
      </c>
      <c r="BGI5" s="21">
        <v>55387062</v>
      </c>
      <c r="BGJ5" s="21">
        <v>4662033</v>
      </c>
      <c r="BGK5" s="21">
        <v>195534</v>
      </c>
      <c r="BGL5" s="21">
        <v>98560</v>
      </c>
      <c r="BGM5" s="21">
        <v>1416951</v>
      </c>
      <c r="BGN5" s="21" t="s">
        <v>206</v>
      </c>
      <c r="BGO5" s="21" t="s">
        <v>206</v>
      </c>
      <c r="BGP5" s="21" t="s">
        <v>206</v>
      </c>
      <c r="BGQ5" s="21" t="s">
        <v>206</v>
      </c>
      <c r="BGR5" s="21">
        <v>710010</v>
      </c>
      <c r="BGS5" s="21">
        <v>56218</v>
      </c>
      <c r="BGT5" s="21">
        <v>109640240</v>
      </c>
      <c r="BGU5" s="21">
        <v>81890182</v>
      </c>
      <c r="BGV5" s="21" t="s">
        <v>206</v>
      </c>
      <c r="BGW5" s="21">
        <v>941621</v>
      </c>
      <c r="BGX5" s="21" t="s">
        <v>206</v>
      </c>
      <c r="BGY5" s="21" t="s">
        <v>206</v>
      </c>
      <c r="BGZ5" s="21">
        <v>8441339</v>
      </c>
      <c r="BHA5" s="21" t="s">
        <v>206</v>
      </c>
      <c r="BHB5" s="21" t="s">
        <v>206</v>
      </c>
      <c r="BHC5" s="21" t="s">
        <v>206</v>
      </c>
      <c r="BHD5" s="21">
        <v>3158034</v>
      </c>
      <c r="BHE5" s="21">
        <v>2171940</v>
      </c>
      <c r="BHF5" s="21">
        <v>30166</v>
      </c>
      <c r="BHG5" s="21" t="s">
        <v>206</v>
      </c>
      <c r="BHH5" s="21">
        <v>21005674</v>
      </c>
      <c r="BHI5" s="21" t="s">
        <v>206</v>
      </c>
      <c r="BHJ5" s="21">
        <v>2642970</v>
      </c>
      <c r="BHK5" s="21">
        <v>1397336</v>
      </c>
      <c r="BHL5" s="21" t="s">
        <v>206</v>
      </c>
      <c r="BHM5" s="21">
        <v>170843578</v>
      </c>
      <c r="BHN5" s="21" t="s">
        <v>206</v>
      </c>
      <c r="BHO5" s="21">
        <v>5441</v>
      </c>
      <c r="BHP5" s="21">
        <v>44476</v>
      </c>
      <c r="BHQ5" s="21" t="s">
        <v>206</v>
      </c>
      <c r="BHR5" s="21" t="s">
        <v>206</v>
      </c>
      <c r="BHS5" s="21" t="s">
        <v>206</v>
      </c>
      <c r="BHT5" s="21">
        <v>110940</v>
      </c>
      <c r="BHU5" s="21" t="s">
        <v>206</v>
      </c>
      <c r="BHV5" s="21">
        <v>4</v>
      </c>
      <c r="BHW5" s="21" t="s">
        <v>206</v>
      </c>
      <c r="BHX5" s="21" t="s">
        <v>206</v>
      </c>
      <c r="BHY5" s="21" t="s">
        <v>206</v>
      </c>
      <c r="BHZ5" s="21" t="s">
        <v>206</v>
      </c>
      <c r="BIA5" s="21" t="s">
        <v>206</v>
      </c>
      <c r="BIB5" s="21">
        <v>205</v>
      </c>
      <c r="BIC5" s="21" t="s">
        <v>206</v>
      </c>
      <c r="BID5" s="21" t="s">
        <v>206</v>
      </c>
      <c r="BIE5" s="21" t="s">
        <v>206</v>
      </c>
      <c r="BIF5" s="21" t="s">
        <v>206</v>
      </c>
      <c r="BIG5" s="21" t="s">
        <v>206</v>
      </c>
      <c r="BIH5" s="21">
        <v>1</v>
      </c>
      <c r="BII5" s="21" t="s">
        <v>206</v>
      </c>
      <c r="BIJ5" s="21" t="s">
        <v>206</v>
      </c>
      <c r="BIK5" s="21" t="s">
        <v>206</v>
      </c>
      <c r="BIL5" s="21" t="s">
        <v>206</v>
      </c>
      <c r="BIM5" s="21" t="s">
        <v>206</v>
      </c>
      <c r="BIN5" s="21" t="s">
        <v>206</v>
      </c>
      <c r="BIO5" s="21" t="s">
        <v>206</v>
      </c>
      <c r="BIP5" s="21" t="s">
        <v>206</v>
      </c>
      <c r="BIQ5" s="21" t="s">
        <v>206</v>
      </c>
      <c r="BIR5" s="21">
        <v>26660057</v>
      </c>
      <c r="BIS5" s="21" t="s">
        <v>206</v>
      </c>
      <c r="BIT5" s="21" t="s">
        <v>206</v>
      </c>
      <c r="BIU5" s="21" t="s">
        <v>206</v>
      </c>
      <c r="BIV5" s="21">
        <v>368888</v>
      </c>
      <c r="BIW5" s="21">
        <v>3004</v>
      </c>
      <c r="BIX5" s="21" t="s">
        <v>206</v>
      </c>
      <c r="BIY5" s="21" t="s">
        <v>206</v>
      </c>
      <c r="BIZ5" s="21" t="s">
        <v>206</v>
      </c>
      <c r="BJA5" s="21" t="s">
        <v>206</v>
      </c>
      <c r="BJB5" s="21" t="s">
        <v>206</v>
      </c>
      <c r="BJC5" s="21" t="s">
        <v>206</v>
      </c>
      <c r="BJD5" s="21" t="s">
        <v>206</v>
      </c>
      <c r="BJE5" s="21">
        <v>15</v>
      </c>
      <c r="BJF5" s="21">
        <v>1505</v>
      </c>
      <c r="BJG5" s="21">
        <v>3330</v>
      </c>
      <c r="BJH5" s="21">
        <v>254276</v>
      </c>
      <c r="BJI5" s="21" t="s">
        <v>206</v>
      </c>
      <c r="BJJ5" s="21" t="s">
        <v>206</v>
      </c>
      <c r="BJK5" s="21" t="s">
        <v>206</v>
      </c>
      <c r="BJL5" s="21" t="s">
        <v>206</v>
      </c>
      <c r="BJM5" s="21">
        <v>43750</v>
      </c>
      <c r="BJN5" s="21" t="s">
        <v>206</v>
      </c>
      <c r="BJO5" s="21" t="s">
        <v>206</v>
      </c>
      <c r="BJP5" s="21" t="s">
        <v>206</v>
      </c>
      <c r="BJQ5" s="21" t="s">
        <v>206</v>
      </c>
      <c r="BJR5" s="21" t="s">
        <v>206</v>
      </c>
      <c r="BJS5" s="21" t="s">
        <v>206</v>
      </c>
      <c r="BJT5" s="21" t="s">
        <v>206</v>
      </c>
      <c r="BJU5" s="21" t="s">
        <v>206</v>
      </c>
      <c r="BJV5" s="21" t="s">
        <v>206</v>
      </c>
      <c r="BJW5" s="21" t="s">
        <v>206</v>
      </c>
      <c r="BJX5" s="21" t="s">
        <v>206</v>
      </c>
      <c r="BJY5" s="21" t="s">
        <v>206</v>
      </c>
      <c r="BJZ5" s="21" t="s">
        <v>206</v>
      </c>
      <c r="BKA5" s="21" t="s">
        <v>206</v>
      </c>
      <c r="BKB5" s="21" t="s">
        <v>206</v>
      </c>
      <c r="BKC5" s="21">
        <v>421</v>
      </c>
      <c r="BKD5" s="21">
        <v>53566</v>
      </c>
      <c r="BKE5" s="21" t="s">
        <v>206</v>
      </c>
      <c r="BKF5" s="21" t="s">
        <v>206</v>
      </c>
      <c r="BKG5" s="21">
        <v>38697</v>
      </c>
      <c r="BKH5" s="21" t="s">
        <v>206</v>
      </c>
      <c r="BKI5" s="21" t="s">
        <v>206</v>
      </c>
      <c r="BKJ5" s="21" t="s">
        <v>206</v>
      </c>
      <c r="BKK5" s="21" t="s">
        <v>206</v>
      </c>
      <c r="BKL5" s="21">
        <v>200</v>
      </c>
      <c r="BKM5" s="21">
        <v>104</v>
      </c>
      <c r="BKN5" s="21">
        <v>4099318</v>
      </c>
      <c r="BKO5" s="21">
        <v>1195811</v>
      </c>
      <c r="BKP5" s="21" t="s">
        <v>206</v>
      </c>
      <c r="BKQ5" s="21" t="s">
        <v>206</v>
      </c>
      <c r="BKR5" s="21" t="s">
        <v>206</v>
      </c>
      <c r="BKS5" s="21" t="s">
        <v>206</v>
      </c>
      <c r="BKT5" s="21">
        <v>84990</v>
      </c>
      <c r="BKU5" s="21" t="s">
        <v>206</v>
      </c>
      <c r="BKV5" s="21" t="s">
        <v>206</v>
      </c>
      <c r="BKW5" s="21" t="s">
        <v>206</v>
      </c>
      <c r="BKX5" s="21">
        <v>77168</v>
      </c>
      <c r="BKY5" s="21" t="s">
        <v>206</v>
      </c>
      <c r="BKZ5" s="21">
        <v>113</v>
      </c>
      <c r="BLA5" s="21" t="s">
        <v>206</v>
      </c>
      <c r="BLB5" s="21">
        <v>1583012</v>
      </c>
      <c r="BLC5" s="21" t="s">
        <v>206</v>
      </c>
      <c r="BLD5" s="21" t="s">
        <v>206</v>
      </c>
      <c r="BLE5" s="21" t="s">
        <v>206</v>
      </c>
      <c r="BLF5" s="21" t="s">
        <v>206</v>
      </c>
      <c r="BLG5" s="21">
        <v>28181137</v>
      </c>
      <c r="BLH5" s="21" t="s">
        <v>206</v>
      </c>
      <c r="BLI5" s="21" t="s">
        <v>206</v>
      </c>
      <c r="BLJ5" s="21" t="s">
        <v>206</v>
      </c>
      <c r="BLK5" s="21" t="s">
        <v>206</v>
      </c>
      <c r="BLL5" s="21">
        <v>59669</v>
      </c>
      <c r="BLM5" s="21" t="s">
        <v>206</v>
      </c>
      <c r="BLN5" s="21">
        <v>3031410</v>
      </c>
      <c r="BLO5" s="21">
        <v>4534960</v>
      </c>
      <c r="BLP5" s="21">
        <v>14</v>
      </c>
      <c r="BLQ5" s="21" t="s">
        <v>206</v>
      </c>
      <c r="BLR5" s="21">
        <v>1860000</v>
      </c>
      <c r="BLS5" s="21" t="s">
        <v>206</v>
      </c>
      <c r="BLT5" s="21">
        <v>2418334</v>
      </c>
      <c r="BLU5" s="21">
        <v>1544795</v>
      </c>
      <c r="BLV5" s="21">
        <v>4616404</v>
      </c>
      <c r="BLW5" s="21" t="s">
        <v>206</v>
      </c>
      <c r="BLX5" s="21">
        <v>1427928</v>
      </c>
      <c r="BLY5" s="21">
        <v>289755</v>
      </c>
      <c r="BLZ5" s="21">
        <v>25056</v>
      </c>
      <c r="BMA5" s="21" t="s">
        <v>206</v>
      </c>
      <c r="BMB5" s="21">
        <v>640</v>
      </c>
      <c r="BMC5" s="21" t="s">
        <v>206</v>
      </c>
      <c r="BMD5" s="21">
        <v>40019</v>
      </c>
      <c r="BME5" s="21">
        <v>1894752</v>
      </c>
      <c r="BMF5" s="21">
        <v>8482377</v>
      </c>
      <c r="BMG5" s="21">
        <v>65048</v>
      </c>
      <c r="BMH5" s="21">
        <v>8059</v>
      </c>
      <c r="BMI5" s="21">
        <v>5690695</v>
      </c>
      <c r="BMJ5" s="21">
        <v>2462074</v>
      </c>
      <c r="BMK5" s="21">
        <v>24958</v>
      </c>
      <c r="BML5" s="21">
        <v>3194442</v>
      </c>
      <c r="BMM5" s="21">
        <v>40496</v>
      </c>
      <c r="BMN5" s="21" t="s">
        <v>206</v>
      </c>
      <c r="BMO5" s="21">
        <v>6438992</v>
      </c>
      <c r="BMP5" s="21">
        <v>3721295</v>
      </c>
      <c r="BMQ5" s="21">
        <v>752494</v>
      </c>
      <c r="BMR5" s="21">
        <v>589546</v>
      </c>
      <c r="BMS5" s="21">
        <v>54014</v>
      </c>
      <c r="BMT5" s="21" t="s">
        <v>206</v>
      </c>
      <c r="BMU5" s="21">
        <v>260632</v>
      </c>
      <c r="BMV5" s="21" t="s">
        <v>206</v>
      </c>
      <c r="BMW5" s="21" t="s">
        <v>206</v>
      </c>
      <c r="BMX5" s="21" t="s">
        <v>206</v>
      </c>
      <c r="BMY5" s="21">
        <v>367681</v>
      </c>
      <c r="BMZ5" s="21">
        <v>65486</v>
      </c>
      <c r="BNA5" s="21" t="s">
        <v>206</v>
      </c>
      <c r="BNB5" s="21" t="s">
        <v>206</v>
      </c>
      <c r="BNC5" s="21" t="s">
        <v>206</v>
      </c>
      <c r="BND5" s="21" t="s">
        <v>206</v>
      </c>
      <c r="BNE5" s="21" t="s">
        <v>206</v>
      </c>
      <c r="BNF5" s="21">
        <v>43428</v>
      </c>
      <c r="BNG5" s="21">
        <v>398665</v>
      </c>
      <c r="BNH5" s="21">
        <v>121699</v>
      </c>
      <c r="BNI5" s="21" t="s">
        <v>206</v>
      </c>
      <c r="BNJ5" s="21">
        <v>24959</v>
      </c>
      <c r="BNK5" s="21" t="s">
        <v>206</v>
      </c>
      <c r="BNL5" s="21" t="s">
        <v>206</v>
      </c>
      <c r="BNM5" s="21" t="s">
        <v>206</v>
      </c>
      <c r="BNN5" s="21">
        <v>5811</v>
      </c>
      <c r="BNO5" s="21">
        <v>36458</v>
      </c>
      <c r="BNP5" s="21" t="s">
        <v>206</v>
      </c>
      <c r="BNQ5" s="21">
        <v>108133</v>
      </c>
      <c r="BNR5" s="21" t="s">
        <v>206</v>
      </c>
      <c r="BNS5" s="21">
        <v>132089</v>
      </c>
      <c r="BNT5" s="21">
        <v>400044</v>
      </c>
      <c r="BNU5" s="21">
        <v>226170</v>
      </c>
      <c r="BNV5" s="21">
        <v>469265</v>
      </c>
      <c r="BNW5" s="21">
        <v>773</v>
      </c>
      <c r="BNX5" s="21">
        <v>536239</v>
      </c>
      <c r="BNY5" s="21">
        <v>4193217</v>
      </c>
      <c r="BNZ5" s="21" t="s">
        <v>206</v>
      </c>
      <c r="BOA5" s="21">
        <v>651627</v>
      </c>
      <c r="BOB5" s="21" t="s">
        <v>206</v>
      </c>
      <c r="BOC5" s="21" t="s">
        <v>206</v>
      </c>
      <c r="BOD5" s="21">
        <v>112951</v>
      </c>
      <c r="BOE5" s="21" t="s">
        <v>206</v>
      </c>
      <c r="BOF5" s="21">
        <v>17690</v>
      </c>
      <c r="BOG5" s="21">
        <v>176353</v>
      </c>
      <c r="BOH5" s="21">
        <v>38577233</v>
      </c>
      <c r="BOI5" s="21">
        <v>6610760</v>
      </c>
      <c r="BOJ5" s="21" t="s">
        <v>206</v>
      </c>
      <c r="BOK5" s="21">
        <v>8197074</v>
      </c>
      <c r="BOL5" s="21">
        <v>6723</v>
      </c>
      <c r="BOM5" s="21" t="s">
        <v>206</v>
      </c>
      <c r="BON5" s="21">
        <v>1953103</v>
      </c>
      <c r="BOO5" s="21">
        <v>2065</v>
      </c>
      <c r="BOP5" s="21">
        <v>2852</v>
      </c>
      <c r="BOQ5" s="21" t="s">
        <v>206</v>
      </c>
      <c r="BOR5" s="21">
        <v>1633804</v>
      </c>
      <c r="BOS5" s="21" t="s">
        <v>206</v>
      </c>
      <c r="BOT5" s="21">
        <v>8990</v>
      </c>
      <c r="BOU5" s="21" t="s">
        <v>206</v>
      </c>
      <c r="BOV5" s="21">
        <v>16032412</v>
      </c>
      <c r="BOW5" s="21" t="s">
        <v>206</v>
      </c>
      <c r="BOX5" s="21" t="s">
        <v>206</v>
      </c>
      <c r="BOY5" s="21" t="s">
        <v>206</v>
      </c>
      <c r="BOZ5" s="21" t="s">
        <v>206</v>
      </c>
      <c r="BPA5" s="21" t="s">
        <v>206</v>
      </c>
      <c r="BPB5" s="21" t="s">
        <v>206</v>
      </c>
      <c r="BPC5" s="21" t="s">
        <v>206</v>
      </c>
      <c r="BPD5" s="21" t="s">
        <v>206</v>
      </c>
      <c r="BPE5" s="21" t="s">
        <v>206</v>
      </c>
      <c r="BPF5" s="21" t="s">
        <v>206</v>
      </c>
      <c r="BPG5" s="21" t="s">
        <v>206</v>
      </c>
      <c r="BPH5" s="21" t="s">
        <v>206</v>
      </c>
      <c r="BPI5" s="21" t="s">
        <v>206</v>
      </c>
      <c r="BPJ5" s="21">
        <v>51600</v>
      </c>
      <c r="BPK5" s="21" t="s">
        <v>206</v>
      </c>
      <c r="BPL5" s="21" t="s">
        <v>206</v>
      </c>
      <c r="BPM5" s="21" t="s">
        <v>206</v>
      </c>
      <c r="BPN5" s="21" t="s">
        <v>206</v>
      </c>
      <c r="BPO5" s="21" t="s">
        <v>206</v>
      </c>
      <c r="BPP5" s="21" t="s">
        <v>206</v>
      </c>
      <c r="BPQ5" s="21" t="s">
        <v>206</v>
      </c>
      <c r="BPR5" s="21" t="s">
        <v>206</v>
      </c>
      <c r="BPS5" s="21" t="s">
        <v>206</v>
      </c>
      <c r="BPT5" s="21" t="s">
        <v>206</v>
      </c>
      <c r="BPU5" s="21" t="s">
        <v>206</v>
      </c>
      <c r="BPV5" s="21" t="s">
        <v>206</v>
      </c>
      <c r="BPW5" s="21" t="s">
        <v>206</v>
      </c>
      <c r="BPX5" s="21" t="s">
        <v>206</v>
      </c>
      <c r="BPY5" s="21" t="s">
        <v>206</v>
      </c>
      <c r="BPZ5" s="21" t="s">
        <v>206</v>
      </c>
      <c r="BQA5" s="21" t="s">
        <v>206</v>
      </c>
      <c r="BQB5" s="21" t="s">
        <v>206</v>
      </c>
      <c r="BQC5" s="21" t="s">
        <v>206</v>
      </c>
      <c r="BQD5" s="21" t="s">
        <v>206</v>
      </c>
      <c r="BQE5" s="21" t="s">
        <v>206</v>
      </c>
      <c r="BQF5" s="21" t="s">
        <v>206</v>
      </c>
      <c r="BQG5" s="21" t="s">
        <v>206</v>
      </c>
      <c r="BQH5" s="21" t="s">
        <v>206</v>
      </c>
      <c r="BQI5" s="21" t="s">
        <v>206</v>
      </c>
      <c r="BQJ5" s="21">
        <v>10</v>
      </c>
      <c r="BQK5" s="21" t="s">
        <v>206</v>
      </c>
      <c r="BQL5" s="21">
        <v>1500897</v>
      </c>
      <c r="BQM5" s="21">
        <v>25018</v>
      </c>
      <c r="BQN5" s="21" t="s">
        <v>206</v>
      </c>
      <c r="BQO5" s="21" t="s">
        <v>206</v>
      </c>
      <c r="BQP5" s="21" t="s">
        <v>206</v>
      </c>
      <c r="BQQ5" s="21" t="s">
        <v>206</v>
      </c>
      <c r="BQR5" s="21" t="s">
        <v>206</v>
      </c>
      <c r="BQS5" s="21" t="s">
        <v>206</v>
      </c>
      <c r="BQT5" s="21">
        <v>9</v>
      </c>
      <c r="BQU5" s="21" t="s">
        <v>206</v>
      </c>
      <c r="BQV5" s="21" t="s">
        <v>206</v>
      </c>
      <c r="BQW5" s="21" t="s">
        <v>206</v>
      </c>
      <c r="BQX5" s="21" t="s">
        <v>206</v>
      </c>
      <c r="BQY5" s="21" t="s">
        <v>206</v>
      </c>
      <c r="BQZ5" s="21">
        <v>63484</v>
      </c>
      <c r="BRA5" s="21" t="s">
        <v>206</v>
      </c>
      <c r="BRB5" s="21" t="s">
        <v>206</v>
      </c>
      <c r="BRC5" s="21" t="s">
        <v>206</v>
      </c>
      <c r="BRD5" s="21">
        <v>60574</v>
      </c>
      <c r="BRE5" s="21" t="s">
        <v>206</v>
      </c>
      <c r="BRF5" s="21">
        <v>794139</v>
      </c>
      <c r="BRG5" s="21" t="s">
        <v>206</v>
      </c>
      <c r="BRH5" s="21" t="s">
        <v>206</v>
      </c>
      <c r="BRI5" s="21" t="s">
        <v>206</v>
      </c>
      <c r="BRJ5" s="21" t="s">
        <v>206</v>
      </c>
      <c r="BRK5" s="21" t="s">
        <v>206</v>
      </c>
      <c r="BRL5" s="21" t="s">
        <v>206</v>
      </c>
      <c r="BRM5" s="21" t="s">
        <v>206</v>
      </c>
      <c r="BRN5" s="21" t="s">
        <v>206</v>
      </c>
      <c r="BRO5" s="21" t="s">
        <v>206</v>
      </c>
      <c r="BRP5" s="21" t="s">
        <v>206</v>
      </c>
      <c r="BRQ5" s="21" t="s">
        <v>206</v>
      </c>
      <c r="BRR5" s="21" t="s">
        <v>206</v>
      </c>
      <c r="BRS5" s="21" t="s">
        <v>206</v>
      </c>
      <c r="BRT5" s="21" t="s">
        <v>206</v>
      </c>
      <c r="BRU5" s="21" t="s">
        <v>206</v>
      </c>
      <c r="BRV5" s="21" t="s">
        <v>206</v>
      </c>
      <c r="BRW5" s="21" t="s">
        <v>206</v>
      </c>
      <c r="BRX5" s="21" t="s">
        <v>206</v>
      </c>
      <c r="BRY5" s="21" t="s">
        <v>206</v>
      </c>
      <c r="BRZ5" s="21">
        <v>421798</v>
      </c>
      <c r="BSA5" s="21" t="s">
        <v>206</v>
      </c>
      <c r="BSB5" s="21" t="s">
        <v>206</v>
      </c>
      <c r="BSC5" s="21">
        <v>6</v>
      </c>
      <c r="BSD5" s="21" t="s">
        <v>206</v>
      </c>
      <c r="BSE5" s="21" t="s">
        <v>206</v>
      </c>
      <c r="BSF5" s="21" t="s">
        <v>206</v>
      </c>
      <c r="BSG5" s="21" t="s">
        <v>206</v>
      </c>
      <c r="BSH5" s="21">
        <v>1705</v>
      </c>
      <c r="BSI5" s="21" t="s">
        <v>206</v>
      </c>
      <c r="BSJ5" s="21" t="s">
        <v>206</v>
      </c>
      <c r="BSK5" s="21" t="s">
        <v>206</v>
      </c>
      <c r="BSL5" s="21" t="s">
        <v>206</v>
      </c>
      <c r="BSM5" s="21">
        <v>636161</v>
      </c>
      <c r="BSN5" s="21" t="s">
        <v>206</v>
      </c>
      <c r="BSO5" s="21" t="s">
        <v>206</v>
      </c>
      <c r="BSP5" s="21">
        <v>515</v>
      </c>
      <c r="BSQ5" s="21" t="s">
        <v>206</v>
      </c>
      <c r="BSR5" s="21" t="s">
        <v>206</v>
      </c>
      <c r="BSS5" s="21" t="s">
        <v>206</v>
      </c>
      <c r="BST5" s="21" t="s">
        <v>206</v>
      </c>
      <c r="BSU5" s="21">
        <v>9282995</v>
      </c>
      <c r="BSV5" s="21" t="s">
        <v>206</v>
      </c>
      <c r="BSW5" s="21" t="s">
        <v>206</v>
      </c>
      <c r="BSX5" s="21" t="s">
        <v>206</v>
      </c>
      <c r="BSY5" s="21" t="s">
        <v>206</v>
      </c>
      <c r="BSZ5" s="21" t="s">
        <v>206</v>
      </c>
      <c r="BTA5" s="21" t="s">
        <v>206</v>
      </c>
      <c r="BTB5" s="21" t="s">
        <v>206</v>
      </c>
      <c r="BTC5" s="21">
        <v>84150</v>
      </c>
      <c r="BTD5" s="21">
        <v>490029</v>
      </c>
      <c r="BTE5" s="21" t="s">
        <v>206</v>
      </c>
      <c r="BTF5" s="21">
        <v>295</v>
      </c>
      <c r="BTG5" s="21" t="s">
        <v>206</v>
      </c>
      <c r="BTH5" s="21">
        <v>1100096</v>
      </c>
      <c r="BTI5" s="21" t="s">
        <v>206</v>
      </c>
      <c r="BTJ5" s="21">
        <v>1596869</v>
      </c>
      <c r="BTK5" s="21" t="s">
        <v>206</v>
      </c>
      <c r="BTL5" s="21">
        <v>846</v>
      </c>
      <c r="BTM5" s="21">
        <v>12599567</v>
      </c>
      <c r="BTN5" s="21" t="s">
        <v>206</v>
      </c>
      <c r="BTO5" s="21" t="s">
        <v>206</v>
      </c>
      <c r="BTP5" s="21">
        <v>26430</v>
      </c>
      <c r="BTQ5" s="21" t="s">
        <v>206</v>
      </c>
      <c r="BTR5" s="21">
        <v>299894</v>
      </c>
      <c r="BTS5" s="21">
        <v>526938</v>
      </c>
      <c r="BTT5" s="21">
        <v>3325187</v>
      </c>
      <c r="BTU5" s="21">
        <v>635599</v>
      </c>
      <c r="BTV5" s="21">
        <v>253804</v>
      </c>
      <c r="BTW5" s="21">
        <v>4042532</v>
      </c>
      <c r="BTX5" s="21">
        <v>871978</v>
      </c>
      <c r="BTY5" s="21">
        <v>17715</v>
      </c>
      <c r="BTZ5" s="21">
        <v>9903</v>
      </c>
      <c r="BUA5" s="21" t="s">
        <v>206</v>
      </c>
      <c r="BUB5" s="21">
        <v>22582</v>
      </c>
      <c r="BUC5" s="21">
        <v>1901253</v>
      </c>
      <c r="BUD5" s="21">
        <v>9159515</v>
      </c>
      <c r="BUE5" s="21">
        <v>1618785</v>
      </c>
      <c r="BUF5" s="21">
        <v>2718240</v>
      </c>
      <c r="BUG5" s="21">
        <v>21350</v>
      </c>
      <c r="BUH5" s="21" t="s">
        <v>206</v>
      </c>
      <c r="BUI5" s="21">
        <v>88290</v>
      </c>
      <c r="BUJ5" s="21">
        <v>149</v>
      </c>
      <c r="BUK5" s="21" t="s">
        <v>206</v>
      </c>
      <c r="BUL5" s="21" t="s">
        <v>206</v>
      </c>
      <c r="BUM5" s="21">
        <v>2641383</v>
      </c>
      <c r="BUN5" s="21">
        <v>621086</v>
      </c>
      <c r="BUO5" s="21" t="s">
        <v>206</v>
      </c>
      <c r="BUP5" s="21">
        <v>7829</v>
      </c>
      <c r="BUQ5" s="21">
        <v>1046725</v>
      </c>
      <c r="BUR5" s="21" t="s">
        <v>206</v>
      </c>
      <c r="BUS5" s="21" t="s">
        <v>206</v>
      </c>
      <c r="BUT5" s="21">
        <v>1756</v>
      </c>
      <c r="BUU5" s="21">
        <v>1807</v>
      </c>
      <c r="BUV5" s="21">
        <v>16789</v>
      </c>
      <c r="BUW5" s="21">
        <v>111212</v>
      </c>
      <c r="BUX5" s="21">
        <v>60390</v>
      </c>
      <c r="BUY5" s="21">
        <v>257727</v>
      </c>
      <c r="BUZ5" s="21">
        <v>443292</v>
      </c>
      <c r="BVA5" s="21">
        <v>21245</v>
      </c>
      <c r="BVB5" s="21">
        <v>7751</v>
      </c>
      <c r="BVC5" s="21">
        <v>73148</v>
      </c>
      <c r="BVD5" s="21">
        <v>209704</v>
      </c>
      <c r="BVE5" s="21">
        <v>1810</v>
      </c>
      <c r="BVF5" s="21" t="s">
        <v>206</v>
      </c>
      <c r="BVG5" s="21">
        <v>200495</v>
      </c>
      <c r="BVH5" s="21">
        <v>244735</v>
      </c>
      <c r="BVI5" s="21">
        <v>501612</v>
      </c>
      <c r="BVJ5" s="21" t="s">
        <v>206</v>
      </c>
      <c r="BVK5" s="21">
        <v>858461</v>
      </c>
      <c r="BVL5" s="21">
        <v>1372278</v>
      </c>
      <c r="BVM5" s="21">
        <v>126015</v>
      </c>
      <c r="BVN5" s="21">
        <v>7730</v>
      </c>
      <c r="BVO5" s="21">
        <v>574060</v>
      </c>
      <c r="BVP5" s="21" t="s">
        <v>206</v>
      </c>
      <c r="BVQ5" s="21">
        <v>20550</v>
      </c>
      <c r="BVR5" s="21" t="s">
        <v>206</v>
      </c>
      <c r="BVS5" s="21">
        <v>65702</v>
      </c>
      <c r="BVT5" s="21">
        <v>126643</v>
      </c>
      <c r="BVU5" s="21">
        <v>6338260</v>
      </c>
      <c r="BVV5" s="21">
        <v>44931676</v>
      </c>
      <c r="BVW5" s="21">
        <v>27275597</v>
      </c>
      <c r="BVX5" s="21">
        <v>144</v>
      </c>
      <c r="BVY5" s="21">
        <v>1342669</v>
      </c>
      <c r="BVZ5" s="21">
        <v>18401</v>
      </c>
      <c r="BWA5" s="21" t="s">
        <v>206</v>
      </c>
      <c r="BWB5" s="21">
        <v>5828936</v>
      </c>
      <c r="BWC5" s="21">
        <v>21865</v>
      </c>
      <c r="BWD5" s="21" t="s">
        <v>206</v>
      </c>
      <c r="BWE5" s="21">
        <v>107118</v>
      </c>
      <c r="BWF5" s="21">
        <v>246921</v>
      </c>
      <c r="BWG5" s="21">
        <v>700999</v>
      </c>
      <c r="BWH5" s="21">
        <v>19927</v>
      </c>
      <c r="BWI5" s="21">
        <v>8</v>
      </c>
      <c r="BWJ5" s="21">
        <v>2591</v>
      </c>
      <c r="BWK5" s="21">
        <v>1500</v>
      </c>
      <c r="BWL5" s="21" t="s">
        <v>206</v>
      </c>
      <c r="BWM5" s="21" t="s">
        <v>206</v>
      </c>
      <c r="BWN5" s="21" t="s">
        <v>206</v>
      </c>
      <c r="BWO5" s="21" t="s">
        <v>206</v>
      </c>
      <c r="BWP5" s="21" t="s">
        <v>206</v>
      </c>
      <c r="BWQ5" s="21" t="s">
        <v>206</v>
      </c>
      <c r="BWR5" s="21" t="s">
        <v>206</v>
      </c>
      <c r="BWS5" s="21" t="s">
        <v>206</v>
      </c>
      <c r="BWT5" s="21" t="s">
        <v>206</v>
      </c>
      <c r="BWU5" s="21" t="s">
        <v>206</v>
      </c>
      <c r="BWV5" s="21" t="s">
        <v>206</v>
      </c>
      <c r="BWW5" s="21" t="s">
        <v>206</v>
      </c>
      <c r="BWX5" s="21" t="s">
        <v>206</v>
      </c>
      <c r="BWY5" s="21" t="s">
        <v>206</v>
      </c>
      <c r="BWZ5" s="21" t="s">
        <v>206</v>
      </c>
      <c r="BXA5" s="21" t="s">
        <v>206</v>
      </c>
      <c r="BXB5" s="21" t="s">
        <v>206</v>
      </c>
      <c r="BXC5" s="21" t="s">
        <v>206</v>
      </c>
      <c r="BXD5" s="21" t="s">
        <v>206</v>
      </c>
      <c r="BXE5" s="21" t="s">
        <v>206</v>
      </c>
      <c r="BXF5" s="21" t="s">
        <v>206</v>
      </c>
      <c r="BXG5" s="21" t="s">
        <v>206</v>
      </c>
      <c r="BXH5" s="21" t="s">
        <v>206</v>
      </c>
      <c r="BXI5" s="21" t="s">
        <v>206</v>
      </c>
      <c r="BXJ5" s="21" t="s">
        <v>206</v>
      </c>
      <c r="BXK5" s="21" t="s">
        <v>206</v>
      </c>
      <c r="BXL5" s="21" t="s">
        <v>206</v>
      </c>
      <c r="BXM5" s="21">
        <v>55796</v>
      </c>
      <c r="BXN5" s="21">
        <v>363190</v>
      </c>
      <c r="BXO5" s="21">
        <v>84801</v>
      </c>
      <c r="BXP5" s="21" t="s">
        <v>206</v>
      </c>
      <c r="BXQ5" s="21">
        <v>12445</v>
      </c>
      <c r="BXR5" s="21" t="s">
        <v>206</v>
      </c>
      <c r="BXS5" s="21">
        <v>64555</v>
      </c>
      <c r="BXT5" s="21" t="s">
        <v>206</v>
      </c>
      <c r="BXU5" s="21" t="s">
        <v>206</v>
      </c>
      <c r="BXV5" s="21" t="s">
        <v>206</v>
      </c>
      <c r="BXW5" s="21" t="s">
        <v>206</v>
      </c>
      <c r="BXX5" s="21">
        <v>58196</v>
      </c>
      <c r="BXY5" s="21">
        <v>538</v>
      </c>
      <c r="BXZ5" s="21">
        <v>287127</v>
      </c>
      <c r="BYA5" s="21" t="s">
        <v>206</v>
      </c>
      <c r="BYB5" s="21" t="s">
        <v>206</v>
      </c>
      <c r="BYC5" s="21" t="s">
        <v>206</v>
      </c>
      <c r="BYD5" s="21" t="s">
        <v>206</v>
      </c>
      <c r="BYE5" s="21" t="s">
        <v>206</v>
      </c>
      <c r="BYF5" s="21" t="s">
        <v>206</v>
      </c>
      <c r="BYG5" s="21">
        <v>2479</v>
      </c>
      <c r="BYH5" s="21">
        <v>426</v>
      </c>
      <c r="BYI5" s="21" t="s">
        <v>206</v>
      </c>
      <c r="BYJ5" s="21" t="s">
        <v>206</v>
      </c>
      <c r="BYK5" s="21" t="s">
        <v>206</v>
      </c>
      <c r="BYL5" s="21" t="s">
        <v>206</v>
      </c>
      <c r="BYM5" s="21" t="s">
        <v>206</v>
      </c>
      <c r="BYN5" s="21" t="s">
        <v>206</v>
      </c>
      <c r="BYO5" s="21" t="s">
        <v>206</v>
      </c>
      <c r="BYP5" s="21" t="s">
        <v>206</v>
      </c>
      <c r="BYQ5" s="21" t="s">
        <v>206</v>
      </c>
      <c r="BYR5" s="21" t="s">
        <v>206</v>
      </c>
      <c r="BYS5" s="21" t="s">
        <v>206</v>
      </c>
      <c r="BYT5" s="21" t="s">
        <v>206</v>
      </c>
      <c r="BYU5" s="21" t="s">
        <v>206</v>
      </c>
      <c r="BYV5" s="21" t="s">
        <v>206</v>
      </c>
      <c r="BYW5" s="21">
        <v>63614</v>
      </c>
      <c r="BYX5" s="21" t="s">
        <v>206</v>
      </c>
      <c r="BYY5" s="21" t="s">
        <v>206</v>
      </c>
      <c r="BYZ5" s="21" t="s">
        <v>206</v>
      </c>
      <c r="BZA5" s="21">
        <v>229824</v>
      </c>
      <c r="BZB5" s="21" t="s">
        <v>206</v>
      </c>
      <c r="BZC5" s="21">
        <v>1885064</v>
      </c>
      <c r="BZD5" s="21">
        <v>164493</v>
      </c>
      <c r="BZE5" s="21">
        <v>244</v>
      </c>
      <c r="BZF5" s="21">
        <v>64090</v>
      </c>
      <c r="BZG5" s="21" t="s">
        <v>206</v>
      </c>
      <c r="BZH5" s="21" t="s">
        <v>206</v>
      </c>
      <c r="BZI5" s="21" t="s">
        <v>206</v>
      </c>
      <c r="BZJ5" s="21" t="s">
        <v>206</v>
      </c>
      <c r="BZK5" s="21" t="s">
        <v>206</v>
      </c>
      <c r="BZL5" s="21" t="s">
        <v>206</v>
      </c>
      <c r="BZM5" s="21" t="s">
        <v>206</v>
      </c>
      <c r="BZN5" s="21" t="s">
        <v>206</v>
      </c>
      <c r="BZO5" s="21" t="s">
        <v>206</v>
      </c>
      <c r="BZP5" s="21">
        <v>531310</v>
      </c>
      <c r="BZQ5" s="21">
        <v>1102334</v>
      </c>
      <c r="BZR5" s="21" t="s">
        <v>206</v>
      </c>
      <c r="BZS5" s="21">
        <v>69885</v>
      </c>
      <c r="BZT5" s="21" t="s">
        <v>206</v>
      </c>
      <c r="BZU5" s="21" t="s">
        <v>206</v>
      </c>
      <c r="BZV5" s="21">
        <v>141477</v>
      </c>
      <c r="BZW5" s="21" t="s">
        <v>206</v>
      </c>
      <c r="BZX5" s="21" t="s">
        <v>206</v>
      </c>
      <c r="BZY5" s="21" t="s">
        <v>206</v>
      </c>
      <c r="BZZ5" s="21" t="s">
        <v>206</v>
      </c>
      <c r="CAA5" s="21">
        <v>2334200</v>
      </c>
      <c r="CAB5" s="21" t="s">
        <v>206</v>
      </c>
      <c r="CAC5" s="21" t="s">
        <v>206</v>
      </c>
      <c r="CAD5" s="21">
        <v>255</v>
      </c>
      <c r="CAE5" s="21" t="s">
        <v>206</v>
      </c>
      <c r="CAF5" s="21" t="s">
        <v>206</v>
      </c>
      <c r="CAG5" s="21" t="s">
        <v>206</v>
      </c>
      <c r="CAH5" s="21" t="s">
        <v>206</v>
      </c>
      <c r="CAI5" s="21">
        <v>2086520</v>
      </c>
      <c r="CAJ5" s="21" t="s">
        <v>206</v>
      </c>
      <c r="CAK5" s="21" t="s">
        <v>206</v>
      </c>
      <c r="CAL5" s="21" t="s">
        <v>206</v>
      </c>
      <c r="CAM5" s="21" t="s">
        <v>206</v>
      </c>
      <c r="CAN5" s="21">
        <v>70000</v>
      </c>
      <c r="CAO5" s="21" t="s">
        <v>206</v>
      </c>
      <c r="CAP5" s="21" t="s">
        <v>206</v>
      </c>
      <c r="CAQ5" s="21" t="s">
        <v>206</v>
      </c>
      <c r="CAR5" s="21" t="s">
        <v>206</v>
      </c>
      <c r="CAS5" s="21" t="s">
        <v>206</v>
      </c>
      <c r="CAT5" s="21">
        <v>5939758</v>
      </c>
      <c r="CAU5" s="21">
        <v>1019745</v>
      </c>
      <c r="CAV5" s="21" t="s">
        <v>206</v>
      </c>
      <c r="CAW5" s="21">
        <v>1799005</v>
      </c>
      <c r="CAX5" s="21" t="s">
        <v>206</v>
      </c>
      <c r="CAY5" s="21" t="s">
        <v>206</v>
      </c>
      <c r="CAZ5" s="21" t="s">
        <v>206</v>
      </c>
      <c r="CBA5" s="21" t="s">
        <v>206</v>
      </c>
      <c r="CBB5" s="21" t="s">
        <v>206</v>
      </c>
      <c r="CBC5" s="21" t="s">
        <v>206</v>
      </c>
      <c r="CBD5" s="21" t="s">
        <v>206</v>
      </c>
      <c r="CBE5" s="21" t="s">
        <v>206</v>
      </c>
      <c r="CBF5" s="21" t="s">
        <v>206</v>
      </c>
      <c r="CBG5" s="21" t="s">
        <v>206</v>
      </c>
      <c r="CBH5" s="21">
        <v>530265</v>
      </c>
      <c r="CBI5" s="21" t="s">
        <v>206</v>
      </c>
      <c r="CBJ5" s="21">
        <v>2035495</v>
      </c>
      <c r="CBK5" s="21">
        <v>3680963</v>
      </c>
      <c r="CBL5" s="21" t="s">
        <v>206</v>
      </c>
      <c r="CBM5" s="21">
        <v>3900</v>
      </c>
      <c r="CBN5" s="21" t="s">
        <v>206</v>
      </c>
      <c r="CBO5" s="21" t="s">
        <v>206</v>
      </c>
      <c r="CBP5" s="21">
        <v>8</v>
      </c>
      <c r="CBQ5" s="21">
        <v>6842479</v>
      </c>
      <c r="CBR5" s="21">
        <v>1025866</v>
      </c>
      <c r="CBS5" s="21">
        <v>345743</v>
      </c>
      <c r="CBT5" s="21" t="s">
        <v>206</v>
      </c>
      <c r="CBU5" s="21">
        <v>19026</v>
      </c>
      <c r="CBV5" s="21" t="s">
        <v>206</v>
      </c>
      <c r="CBW5" s="21">
        <v>90</v>
      </c>
      <c r="CBX5" s="21" t="s">
        <v>206</v>
      </c>
      <c r="CBY5" s="21" t="s">
        <v>206</v>
      </c>
      <c r="CBZ5" s="21" t="s">
        <v>206</v>
      </c>
      <c r="CCA5" s="21">
        <v>34719</v>
      </c>
      <c r="CCB5" s="21">
        <v>237114</v>
      </c>
      <c r="CCC5" s="21" t="s">
        <v>206</v>
      </c>
      <c r="CCD5" s="21" t="s">
        <v>206</v>
      </c>
      <c r="CCE5" s="21" t="s">
        <v>206</v>
      </c>
      <c r="CCF5" s="21" t="s">
        <v>206</v>
      </c>
      <c r="CCG5" s="21" t="s">
        <v>206</v>
      </c>
      <c r="CCH5" s="21">
        <v>60554</v>
      </c>
      <c r="CCI5" s="21">
        <v>544831</v>
      </c>
      <c r="CCJ5" s="21" t="s">
        <v>206</v>
      </c>
      <c r="CCK5" s="21" t="s">
        <v>206</v>
      </c>
      <c r="CCL5" s="21">
        <v>18930</v>
      </c>
      <c r="CCM5" s="21" t="s">
        <v>206</v>
      </c>
      <c r="CCN5" s="21">
        <v>491814</v>
      </c>
      <c r="CCO5" s="21">
        <v>678498</v>
      </c>
      <c r="CCP5" s="21">
        <v>1094</v>
      </c>
      <c r="CCQ5" s="21" t="s">
        <v>206</v>
      </c>
      <c r="CCR5" s="21">
        <v>42924</v>
      </c>
      <c r="CCS5" s="21" t="s">
        <v>206</v>
      </c>
      <c r="CCT5" s="21" t="s">
        <v>206</v>
      </c>
      <c r="CCU5" s="21">
        <v>1389</v>
      </c>
      <c r="CCV5" s="21" t="s">
        <v>206</v>
      </c>
      <c r="CCW5" s="21">
        <v>130</v>
      </c>
      <c r="CCX5" s="21">
        <v>6684670</v>
      </c>
      <c r="CCY5" s="21">
        <v>5</v>
      </c>
      <c r="CCZ5" s="21">
        <v>640043</v>
      </c>
      <c r="CDA5" s="21">
        <v>102474</v>
      </c>
      <c r="CDB5" s="21" t="s">
        <v>206</v>
      </c>
      <c r="CDC5" s="21">
        <v>719588</v>
      </c>
      <c r="CDD5" s="21" t="s">
        <v>206</v>
      </c>
      <c r="CDE5" s="21" t="s">
        <v>206</v>
      </c>
      <c r="CDF5" s="21" t="s">
        <v>206</v>
      </c>
      <c r="CDG5" s="21" t="s">
        <v>206</v>
      </c>
      <c r="CDH5" s="21">
        <v>488667</v>
      </c>
      <c r="CDI5" s="21">
        <v>7399</v>
      </c>
      <c r="CDJ5" s="21">
        <v>993405198</v>
      </c>
      <c r="CDK5" s="21">
        <v>725827025</v>
      </c>
      <c r="CDL5" s="21" t="s">
        <v>206</v>
      </c>
      <c r="CDM5" s="21">
        <v>212551</v>
      </c>
      <c r="CDN5" s="21" t="s">
        <v>206</v>
      </c>
      <c r="CDO5" s="21" t="s">
        <v>206</v>
      </c>
      <c r="CDP5" s="21">
        <v>1903708</v>
      </c>
      <c r="CDQ5" s="21">
        <v>24075</v>
      </c>
      <c r="CDR5" s="21" t="s">
        <v>206</v>
      </c>
      <c r="CDS5" s="21" t="s">
        <v>206</v>
      </c>
      <c r="CDT5" s="21">
        <v>93752</v>
      </c>
      <c r="CDU5" s="21" t="s">
        <v>206</v>
      </c>
      <c r="CDV5" s="21">
        <v>754</v>
      </c>
      <c r="CDW5" s="21" t="s">
        <v>206</v>
      </c>
      <c r="CDX5" s="21">
        <v>1433605</v>
      </c>
      <c r="CDY5" s="21">
        <v>828</v>
      </c>
      <c r="CDZ5" t="s">
        <v>206</v>
      </c>
      <c r="CEA5" t="s">
        <v>206</v>
      </c>
      <c r="CEB5" t="s">
        <v>206</v>
      </c>
      <c r="CEC5" t="s">
        <v>206</v>
      </c>
      <c r="CED5" t="s">
        <v>206</v>
      </c>
      <c r="CEE5" t="s">
        <v>206</v>
      </c>
      <c r="CEF5" t="s">
        <v>206</v>
      </c>
      <c r="CEG5" t="s">
        <v>206</v>
      </c>
      <c r="CEH5" t="s">
        <v>206</v>
      </c>
      <c r="CEI5">
        <v>198</v>
      </c>
      <c r="CEJ5">
        <v>550450</v>
      </c>
      <c r="CEK5" t="s">
        <v>206</v>
      </c>
      <c r="CEL5" t="s">
        <v>206</v>
      </c>
      <c r="CEM5" t="s">
        <v>206</v>
      </c>
      <c r="CEN5">
        <v>188760</v>
      </c>
      <c r="CEO5" t="s">
        <v>206</v>
      </c>
      <c r="CEP5" t="s">
        <v>206</v>
      </c>
      <c r="CEQ5" t="s">
        <v>206</v>
      </c>
      <c r="CER5" t="s">
        <v>206</v>
      </c>
      <c r="CES5">
        <v>2591540</v>
      </c>
      <c r="CET5" t="s">
        <v>206</v>
      </c>
      <c r="CEU5" t="s">
        <v>206</v>
      </c>
      <c r="CEV5" t="s">
        <v>206</v>
      </c>
      <c r="CEW5" t="s">
        <v>206</v>
      </c>
      <c r="CEX5" t="s">
        <v>206</v>
      </c>
      <c r="CEY5" t="s">
        <v>206</v>
      </c>
      <c r="CEZ5">
        <v>7</v>
      </c>
      <c r="CFA5" t="s">
        <v>206</v>
      </c>
      <c r="CFB5">
        <v>35535</v>
      </c>
      <c r="CFC5">
        <v>53184</v>
      </c>
      <c r="CFD5" t="s">
        <v>206</v>
      </c>
      <c r="CFE5" t="s">
        <v>206</v>
      </c>
      <c r="CFF5">
        <v>4910</v>
      </c>
      <c r="CFG5" t="s">
        <v>206</v>
      </c>
      <c r="CFH5">
        <v>703880</v>
      </c>
      <c r="CFI5" t="s">
        <v>206</v>
      </c>
      <c r="CFJ5" t="s">
        <v>206</v>
      </c>
      <c r="CFK5" t="s">
        <v>206</v>
      </c>
      <c r="CFL5">
        <v>607480</v>
      </c>
      <c r="CFM5">
        <v>3291088</v>
      </c>
      <c r="CFN5" t="s">
        <v>206</v>
      </c>
      <c r="CFO5">
        <v>5048</v>
      </c>
      <c r="CFP5" t="s">
        <v>206</v>
      </c>
      <c r="CFQ5">
        <v>57730</v>
      </c>
      <c r="CFR5" t="s">
        <v>206</v>
      </c>
      <c r="CFS5">
        <v>2523</v>
      </c>
      <c r="CFT5" t="s">
        <v>206</v>
      </c>
      <c r="CFU5">
        <v>9932</v>
      </c>
      <c r="CFV5">
        <v>751</v>
      </c>
      <c r="CFW5" t="s">
        <v>206</v>
      </c>
      <c r="CFX5" t="s">
        <v>206</v>
      </c>
      <c r="CFY5" t="s">
        <v>206</v>
      </c>
      <c r="CFZ5" t="s">
        <v>206</v>
      </c>
      <c r="CGA5">
        <v>3127</v>
      </c>
      <c r="CGB5">
        <v>49405</v>
      </c>
      <c r="CGC5">
        <v>470071</v>
      </c>
      <c r="CGD5" t="s">
        <v>206</v>
      </c>
      <c r="CGE5">
        <v>1071</v>
      </c>
      <c r="CGF5" t="s">
        <v>206</v>
      </c>
      <c r="CGG5" t="s">
        <v>206</v>
      </c>
      <c r="CGH5">
        <v>2909895</v>
      </c>
      <c r="CGI5">
        <v>2106900</v>
      </c>
      <c r="CGJ5">
        <v>5323</v>
      </c>
      <c r="CGK5">
        <v>5275327</v>
      </c>
      <c r="CGL5" t="s">
        <v>206</v>
      </c>
      <c r="CGM5" t="s">
        <v>206</v>
      </c>
      <c r="CGN5">
        <v>84784</v>
      </c>
      <c r="CGO5">
        <v>8734</v>
      </c>
      <c r="CGP5">
        <v>23457</v>
      </c>
      <c r="CGQ5">
        <v>12964</v>
      </c>
      <c r="CGR5">
        <v>5356</v>
      </c>
      <c r="CGS5" t="s">
        <v>206</v>
      </c>
      <c r="CGT5">
        <v>771573</v>
      </c>
      <c r="CGU5">
        <v>59776</v>
      </c>
      <c r="CGV5" t="s">
        <v>206</v>
      </c>
      <c r="CGW5">
        <v>274810</v>
      </c>
      <c r="CGX5" t="s">
        <v>206</v>
      </c>
      <c r="CGY5" t="s">
        <v>206</v>
      </c>
      <c r="CGZ5" t="s">
        <v>206</v>
      </c>
      <c r="CHA5" t="s">
        <v>206</v>
      </c>
      <c r="CHB5">
        <v>6422</v>
      </c>
      <c r="CHC5">
        <v>14723</v>
      </c>
      <c r="CHD5">
        <v>177675567</v>
      </c>
      <c r="CHE5">
        <v>33553225</v>
      </c>
      <c r="CHF5" t="s">
        <v>206</v>
      </c>
      <c r="CHG5">
        <v>1522897</v>
      </c>
      <c r="CHH5" t="s">
        <v>206</v>
      </c>
      <c r="CHI5" t="s">
        <v>206</v>
      </c>
      <c r="CHJ5">
        <v>41261</v>
      </c>
      <c r="CHK5">
        <v>17</v>
      </c>
      <c r="CHL5">
        <v>273</v>
      </c>
      <c r="CHM5" t="s">
        <v>206</v>
      </c>
      <c r="CHN5">
        <v>112279</v>
      </c>
      <c r="CHO5">
        <v>992843</v>
      </c>
      <c r="CHP5" t="s">
        <v>206</v>
      </c>
      <c r="CHQ5" t="s">
        <v>206</v>
      </c>
      <c r="CHR5">
        <v>609</v>
      </c>
      <c r="CHS5" t="s">
        <v>206</v>
      </c>
    </row>
    <row r="6" spans="1:2255" x14ac:dyDescent="0.25">
      <c r="A6" s="21">
        <v>2008</v>
      </c>
      <c r="B6" s="21" t="s">
        <v>206</v>
      </c>
      <c r="C6" s="21" t="s">
        <v>206</v>
      </c>
      <c r="D6" s="21" t="s">
        <v>206</v>
      </c>
      <c r="E6" s="21" t="s">
        <v>206</v>
      </c>
      <c r="F6" s="21">
        <v>72855</v>
      </c>
      <c r="G6" s="21" t="s">
        <v>206</v>
      </c>
      <c r="H6" s="21">
        <v>159280</v>
      </c>
      <c r="I6" s="21">
        <v>34713</v>
      </c>
      <c r="J6" s="21">
        <v>68138</v>
      </c>
      <c r="K6" s="21">
        <v>284</v>
      </c>
      <c r="L6" s="21">
        <v>5926149</v>
      </c>
      <c r="M6" s="21">
        <v>57112</v>
      </c>
      <c r="N6" s="21">
        <v>10017</v>
      </c>
      <c r="O6" s="21">
        <v>818</v>
      </c>
      <c r="P6" s="21">
        <v>229694</v>
      </c>
      <c r="Q6" s="21" t="s">
        <v>206</v>
      </c>
      <c r="R6" s="21">
        <v>2070128</v>
      </c>
      <c r="S6" s="21">
        <v>2196597</v>
      </c>
      <c r="T6" s="21">
        <v>550809</v>
      </c>
      <c r="U6" s="21">
        <v>181889</v>
      </c>
      <c r="V6" s="21">
        <v>110846</v>
      </c>
      <c r="W6" s="21">
        <v>2515415</v>
      </c>
      <c r="X6" s="21">
        <v>159615</v>
      </c>
      <c r="Y6" s="21" t="s">
        <v>206</v>
      </c>
      <c r="Z6" s="21">
        <v>25794</v>
      </c>
      <c r="AA6" s="21" t="s">
        <v>206</v>
      </c>
      <c r="AB6" s="21">
        <v>3469602</v>
      </c>
      <c r="AC6" s="21">
        <v>3671755</v>
      </c>
      <c r="AD6" s="21">
        <v>27471063</v>
      </c>
      <c r="AE6" s="21">
        <v>14941198</v>
      </c>
      <c r="AF6" s="21">
        <v>17116182</v>
      </c>
      <c r="AG6" s="21">
        <v>9503956</v>
      </c>
      <c r="AH6" s="21">
        <v>755941</v>
      </c>
      <c r="AI6" s="21">
        <v>4521808</v>
      </c>
      <c r="AJ6" s="21">
        <v>4452337</v>
      </c>
      <c r="AK6" s="21">
        <v>39</v>
      </c>
      <c r="AL6" s="21">
        <v>739869</v>
      </c>
      <c r="AM6" s="21">
        <v>11614028</v>
      </c>
      <c r="AN6" s="21">
        <v>27801070</v>
      </c>
      <c r="AO6" s="21">
        <v>8651902</v>
      </c>
      <c r="AP6" s="21">
        <v>512245</v>
      </c>
      <c r="AQ6" s="21">
        <v>139541</v>
      </c>
      <c r="AR6" s="21">
        <v>2119</v>
      </c>
      <c r="AS6" s="21">
        <v>5604541</v>
      </c>
      <c r="AT6" s="21">
        <v>441</v>
      </c>
      <c r="AU6" s="21">
        <v>18438</v>
      </c>
      <c r="AV6" s="21" t="s">
        <v>206</v>
      </c>
      <c r="AW6" s="21">
        <v>7399799</v>
      </c>
      <c r="AX6" s="21">
        <v>798948</v>
      </c>
      <c r="AY6" s="21">
        <v>35297</v>
      </c>
      <c r="AZ6" s="21">
        <v>200997</v>
      </c>
      <c r="BA6" s="21">
        <v>79104</v>
      </c>
      <c r="BB6" s="21">
        <v>39861</v>
      </c>
      <c r="BC6" s="21">
        <v>182370</v>
      </c>
      <c r="BD6" s="21">
        <v>8932924</v>
      </c>
      <c r="BE6" s="21">
        <v>160019</v>
      </c>
      <c r="BF6" s="21">
        <v>131343</v>
      </c>
      <c r="BG6" s="21">
        <v>4837</v>
      </c>
      <c r="BH6" s="21">
        <v>340405</v>
      </c>
      <c r="BI6" s="21">
        <v>128263</v>
      </c>
      <c r="BJ6" s="21">
        <v>139924</v>
      </c>
      <c r="BK6" s="21">
        <v>1118</v>
      </c>
      <c r="BL6" s="21">
        <v>258719</v>
      </c>
      <c r="BM6" s="21">
        <v>9964</v>
      </c>
      <c r="BN6" s="21">
        <v>9384</v>
      </c>
      <c r="BO6" s="21">
        <v>434</v>
      </c>
      <c r="BP6" s="21">
        <v>1643</v>
      </c>
      <c r="BQ6" s="21">
        <v>812216</v>
      </c>
      <c r="BR6" s="21">
        <v>5942703</v>
      </c>
      <c r="BS6" s="21">
        <v>7599190</v>
      </c>
      <c r="BT6" s="21">
        <v>1995336</v>
      </c>
      <c r="BU6" s="21">
        <v>16854265</v>
      </c>
      <c r="BV6" s="21">
        <v>17897881</v>
      </c>
      <c r="BW6" s="21">
        <v>436682</v>
      </c>
      <c r="BX6" s="21">
        <v>4713</v>
      </c>
      <c r="BY6" s="21">
        <v>4899712</v>
      </c>
      <c r="BZ6" s="21">
        <v>2580013</v>
      </c>
      <c r="CA6" s="21">
        <v>419</v>
      </c>
      <c r="CB6" s="21">
        <v>76927</v>
      </c>
      <c r="CC6" s="21">
        <v>34607</v>
      </c>
      <c r="CD6" s="21">
        <v>6240504</v>
      </c>
      <c r="CE6" s="21">
        <v>812666</v>
      </c>
      <c r="CF6" s="21">
        <v>308278379</v>
      </c>
      <c r="CG6" s="21">
        <v>159402684</v>
      </c>
      <c r="CH6" s="21">
        <v>258126</v>
      </c>
      <c r="CI6" s="21">
        <v>15437619</v>
      </c>
      <c r="CJ6" s="21">
        <v>1297729</v>
      </c>
      <c r="CK6" s="21">
        <v>16873</v>
      </c>
      <c r="CL6" s="21">
        <v>106387661</v>
      </c>
      <c r="CM6" s="21">
        <v>38595</v>
      </c>
      <c r="CN6" s="21">
        <v>1</v>
      </c>
      <c r="CO6" s="21" t="s">
        <v>206</v>
      </c>
      <c r="CP6" s="21">
        <v>7352342</v>
      </c>
      <c r="CQ6" s="21">
        <v>20336</v>
      </c>
      <c r="CR6" s="21">
        <v>301811</v>
      </c>
      <c r="CS6" s="21">
        <v>15</v>
      </c>
      <c r="CT6" s="21">
        <v>9166155</v>
      </c>
      <c r="CU6" s="21">
        <v>1909</v>
      </c>
      <c r="CV6" s="21" t="s">
        <v>206</v>
      </c>
      <c r="CW6" s="21">
        <v>1104282</v>
      </c>
      <c r="CX6" s="21" t="s">
        <v>206</v>
      </c>
      <c r="CY6" s="21">
        <v>3891275</v>
      </c>
      <c r="CZ6" s="21" t="s">
        <v>206</v>
      </c>
      <c r="DA6" s="21" t="s">
        <v>206</v>
      </c>
      <c r="DB6" s="21">
        <v>759531</v>
      </c>
      <c r="DC6" s="21">
        <v>1117500</v>
      </c>
      <c r="DD6" s="21" t="s">
        <v>206</v>
      </c>
      <c r="DE6" s="21">
        <v>1173822</v>
      </c>
      <c r="DF6" s="21">
        <v>29508</v>
      </c>
      <c r="DG6" s="21">
        <v>876003</v>
      </c>
      <c r="DH6" s="21">
        <v>3278</v>
      </c>
      <c r="DI6" s="21" t="s">
        <v>206</v>
      </c>
      <c r="DJ6" s="21">
        <v>825173</v>
      </c>
      <c r="DK6" s="21" t="s">
        <v>206</v>
      </c>
      <c r="DL6" s="21" t="s">
        <v>206</v>
      </c>
      <c r="DM6" s="21">
        <v>25332262</v>
      </c>
      <c r="DN6" s="21">
        <v>280457</v>
      </c>
      <c r="DO6" s="21">
        <v>3500197</v>
      </c>
      <c r="DP6" s="21">
        <v>23518</v>
      </c>
      <c r="DQ6" s="21">
        <v>5009608</v>
      </c>
      <c r="DR6" s="21">
        <v>53766</v>
      </c>
      <c r="DS6" s="21" t="s">
        <v>206</v>
      </c>
      <c r="DT6" s="21">
        <v>41</v>
      </c>
      <c r="DU6" s="21" t="s">
        <v>206</v>
      </c>
      <c r="DV6" s="21">
        <v>54042</v>
      </c>
      <c r="DW6" s="21">
        <v>291193</v>
      </c>
      <c r="DX6" s="21">
        <v>185530</v>
      </c>
      <c r="DY6" s="21">
        <v>142564</v>
      </c>
      <c r="DZ6" s="21" t="s">
        <v>206</v>
      </c>
      <c r="EA6" s="21">
        <v>184506</v>
      </c>
      <c r="EB6" s="21">
        <v>20629984</v>
      </c>
      <c r="EC6" s="21">
        <v>46260</v>
      </c>
      <c r="ED6" s="21">
        <v>614172</v>
      </c>
      <c r="EE6" s="21" t="s">
        <v>206</v>
      </c>
      <c r="EF6" s="21">
        <v>4484</v>
      </c>
      <c r="EG6" s="21">
        <v>234899</v>
      </c>
      <c r="EH6" s="21">
        <v>1827824</v>
      </c>
      <c r="EI6" s="21">
        <v>86898</v>
      </c>
      <c r="EJ6" s="21">
        <v>2370625</v>
      </c>
      <c r="EK6" s="21">
        <v>127</v>
      </c>
      <c r="EL6" s="21" t="s">
        <v>206</v>
      </c>
      <c r="EM6" s="21">
        <v>104399</v>
      </c>
      <c r="EN6" s="21" t="s">
        <v>206</v>
      </c>
      <c r="EO6" s="21" t="s">
        <v>206</v>
      </c>
      <c r="EP6" s="21" t="s">
        <v>206</v>
      </c>
      <c r="EQ6" s="21">
        <v>132987</v>
      </c>
      <c r="ER6" s="21">
        <v>3932766</v>
      </c>
      <c r="ES6" s="21" t="s">
        <v>206</v>
      </c>
      <c r="ET6" s="21" t="s">
        <v>206</v>
      </c>
      <c r="EU6" s="21" t="s">
        <v>206</v>
      </c>
      <c r="EV6" s="21" t="s">
        <v>206</v>
      </c>
      <c r="EW6" s="21">
        <v>150540</v>
      </c>
      <c r="EX6" s="21" t="s">
        <v>206</v>
      </c>
      <c r="EY6" s="21">
        <v>44666</v>
      </c>
      <c r="EZ6" s="21">
        <v>857</v>
      </c>
      <c r="FA6" s="21">
        <v>18</v>
      </c>
      <c r="FB6" s="21">
        <v>12782</v>
      </c>
      <c r="FC6" s="21">
        <v>107093</v>
      </c>
      <c r="FD6" s="21">
        <v>42326</v>
      </c>
      <c r="FE6" s="21" t="s">
        <v>206</v>
      </c>
      <c r="FF6" s="21">
        <v>14918</v>
      </c>
      <c r="FG6" s="21">
        <v>218</v>
      </c>
      <c r="FH6" s="21">
        <v>28</v>
      </c>
      <c r="FI6" s="21" t="s">
        <v>206</v>
      </c>
      <c r="FJ6" s="21" t="s">
        <v>206</v>
      </c>
      <c r="FK6" s="21">
        <v>6152</v>
      </c>
      <c r="FL6" s="21">
        <v>536</v>
      </c>
      <c r="FM6" s="21">
        <v>12957</v>
      </c>
      <c r="FN6" s="21" t="s">
        <v>206</v>
      </c>
      <c r="FO6" s="21" t="s">
        <v>206</v>
      </c>
      <c r="FP6" s="21">
        <v>137336</v>
      </c>
      <c r="FQ6" s="21">
        <v>5417</v>
      </c>
      <c r="FR6" s="21" t="s">
        <v>206</v>
      </c>
      <c r="FS6" s="21">
        <v>569197</v>
      </c>
      <c r="FT6" s="21" t="s">
        <v>206</v>
      </c>
      <c r="FU6" s="21" t="s">
        <v>206</v>
      </c>
      <c r="FV6" s="21" t="s">
        <v>206</v>
      </c>
      <c r="FW6" s="21" t="s">
        <v>206</v>
      </c>
      <c r="FX6" s="21">
        <v>74942</v>
      </c>
      <c r="FY6" s="21">
        <v>454672</v>
      </c>
      <c r="FZ6" s="21">
        <v>5588825</v>
      </c>
      <c r="GA6" s="21">
        <v>1321243</v>
      </c>
      <c r="GB6" s="21">
        <v>142400</v>
      </c>
      <c r="GC6" s="21">
        <v>1557980</v>
      </c>
      <c r="GD6" s="21">
        <v>9750</v>
      </c>
      <c r="GE6" s="21" t="s">
        <v>206</v>
      </c>
      <c r="GF6" s="21">
        <v>2293767</v>
      </c>
      <c r="GG6" s="21">
        <v>22560</v>
      </c>
      <c r="GH6" s="21" t="s">
        <v>206</v>
      </c>
      <c r="GI6" s="21" t="s">
        <v>206</v>
      </c>
      <c r="GJ6" s="21">
        <v>2255830</v>
      </c>
      <c r="GK6" s="21">
        <v>3484</v>
      </c>
      <c r="GL6" s="21">
        <v>7813</v>
      </c>
      <c r="GM6" s="21">
        <v>52260</v>
      </c>
      <c r="GN6" s="21">
        <v>126</v>
      </c>
      <c r="GO6" s="21">
        <v>538</v>
      </c>
      <c r="GP6" s="21" t="s">
        <v>206</v>
      </c>
      <c r="GQ6" s="21" t="s">
        <v>206</v>
      </c>
      <c r="GR6" s="21" t="s">
        <v>206</v>
      </c>
      <c r="GS6" s="21" t="s">
        <v>206</v>
      </c>
      <c r="GT6" s="21" t="s">
        <v>206</v>
      </c>
      <c r="GU6" s="21" t="s">
        <v>206</v>
      </c>
      <c r="GV6" s="21" t="s">
        <v>206</v>
      </c>
      <c r="GW6" s="21">
        <v>4300</v>
      </c>
      <c r="GX6" s="21">
        <v>1524035</v>
      </c>
      <c r="GY6" s="21">
        <v>3699194</v>
      </c>
      <c r="GZ6" s="21">
        <v>5383</v>
      </c>
      <c r="HA6" s="21">
        <v>749828</v>
      </c>
      <c r="HB6" s="21">
        <v>814049</v>
      </c>
      <c r="HC6" s="21" t="s">
        <v>206</v>
      </c>
      <c r="HD6" s="21">
        <v>1492543</v>
      </c>
      <c r="HE6" s="21" t="s">
        <v>206</v>
      </c>
      <c r="HF6" s="21">
        <v>147939</v>
      </c>
      <c r="HG6" s="21">
        <v>1262312</v>
      </c>
      <c r="HH6" s="21">
        <v>404806</v>
      </c>
      <c r="HI6" s="21">
        <v>59446</v>
      </c>
      <c r="HJ6" s="21">
        <v>244039</v>
      </c>
      <c r="HK6" s="21">
        <v>74</v>
      </c>
      <c r="HL6" s="21">
        <v>249655</v>
      </c>
      <c r="HM6" s="21" t="s">
        <v>206</v>
      </c>
      <c r="HN6" s="21">
        <v>4106586</v>
      </c>
      <c r="HO6" s="21" t="s">
        <v>206</v>
      </c>
      <c r="HP6" s="21">
        <v>68880</v>
      </c>
      <c r="HQ6" s="21">
        <v>1523679</v>
      </c>
      <c r="HR6" s="21">
        <v>15029635</v>
      </c>
      <c r="HS6" s="21">
        <v>1041124</v>
      </c>
      <c r="HT6" s="21" t="s">
        <v>206</v>
      </c>
      <c r="HU6" s="21">
        <v>4472208</v>
      </c>
      <c r="HV6" s="21">
        <v>562540</v>
      </c>
      <c r="HW6" s="21">
        <v>8495693</v>
      </c>
      <c r="HX6" s="21">
        <v>654105</v>
      </c>
      <c r="HY6" s="21" t="s">
        <v>206</v>
      </c>
      <c r="HZ6" s="21">
        <v>2075067</v>
      </c>
      <c r="IA6" s="21">
        <v>3583024</v>
      </c>
      <c r="IB6" s="21">
        <v>3789648</v>
      </c>
      <c r="IC6" s="21">
        <v>3966593</v>
      </c>
      <c r="ID6" s="21">
        <v>849084</v>
      </c>
      <c r="IE6" s="21">
        <v>4024</v>
      </c>
      <c r="IF6" s="21">
        <v>6726</v>
      </c>
      <c r="IG6" s="21">
        <v>1007514</v>
      </c>
      <c r="IH6" s="21">
        <v>1141</v>
      </c>
      <c r="II6" s="21" t="s">
        <v>206</v>
      </c>
      <c r="IJ6" s="21" t="s">
        <v>206</v>
      </c>
      <c r="IK6" s="21">
        <v>1728583</v>
      </c>
      <c r="IL6" s="21">
        <v>709398</v>
      </c>
      <c r="IM6" s="21" t="s">
        <v>206</v>
      </c>
      <c r="IN6" s="21" t="s">
        <v>206</v>
      </c>
      <c r="IO6" s="21">
        <v>850035</v>
      </c>
      <c r="IP6" s="21" t="s">
        <v>206</v>
      </c>
      <c r="IQ6" s="21">
        <v>338568</v>
      </c>
      <c r="IR6" s="21">
        <v>932720</v>
      </c>
      <c r="IS6" s="21">
        <v>172660</v>
      </c>
      <c r="IT6" s="21">
        <v>28099</v>
      </c>
      <c r="IU6" s="21">
        <v>956183</v>
      </c>
      <c r="IV6" s="21">
        <v>1622620</v>
      </c>
      <c r="IW6" s="21">
        <v>31823</v>
      </c>
      <c r="IX6" s="21">
        <v>54137</v>
      </c>
      <c r="IY6" s="21">
        <v>11170</v>
      </c>
      <c r="IZ6" s="21">
        <v>17932</v>
      </c>
      <c r="JA6" s="21">
        <v>18787958</v>
      </c>
      <c r="JB6" s="21" t="s">
        <v>206</v>
      </c>
      <c r="JC6" s="21" t="s">
        <v>206</v>
      </c>
      <c r="JD6" s="21" t="s">
        <v>206</v>
      </c>
      <c r="JE6" s="21">
        <v>1869716</v>
      </c>
      <c r="JF6" s="21">
        <v>74644</v>
      </c>
      <c r="JG6" s="21">
        <v>885158</v>
      </c>
      <c r="JH6" s="21">
        <v>35926</v>
      </c>
      <c r="JI6" s="21">
        <v>3601344</v>
      </c>
      <c r="JJ6" s="21">
        <v>3690967</v>
      </c>
      <c r="JK6" s="21">
        <v>8259</v>
      </c>
      <c r="JL6" s="21" t="s">
        <v>206</v>
      </c>
      <c r="JM6" s="21">
        <v>885508</v>
      </c>
      <c r="JN6" s="21" t="s">
        <v>206</v>
      </c>
      <c r="JO6" s="21">
        <v>1950</v>
      </c>
      <c r="JP6" s="21" t="s">
        <v>206</v>
      </c>
      <c r="JQ6" s="21" t="s">
        <v>206</v>
      </c>
      <c r="JR6" s="21">
        <v>2145244</v>
      </c>
      <c r="JS6" s="21">
        <v>839304</v>
      </c>
      <c r="JT6" s="21">
        <v>70886762</v>
      </c>
      <c r="JU6" s="21">
        <v>21978437</v>
      </c>
      <c r="JV6" s="21" t="s">
        <v>206</v>
      </c>
      <c r="JW6" s="21">
        <v>149488768</v>
      </c>
      <c r="JX6" s="21" t="s">
        <v>206</v>
      </c>
      <c r="JY6" s="21" t="s">
        <v>206</v>
      </c>
      <c r="JZ6" s="21">
        <v>4183596</v>
      </c>
      <c r="KA6" s="21">
        <v>36226</v>
      </c>
      <c r="KB6" s="21">
        <v>117668</v>
      </c>
      <c r="KC6" s="21" t="s">
        <v>206</v>
      </c>
      <c r="KD6" s="21">
        <v>714305</v>
      </c>
      <c r="KE6" s="21">
        <v>10581</v>
      </c>
      <c r="KF6" s="21">
        <v>682669</v>
      </c>
      <c r="KG6" s="21" t="s">
        <v>206</v>
      </c>
      <c r="KH6" s="21">
        <v>14275164</v>
      </c>
      <c r="KI6" s="21">
        <v>2929</v>
      </c>
      <c r="KJ6" s="21">
        <v>935533</v>
      </c>
      <c r="KK6" s="21">
        <v>10003461</v>
      </c>
      <c r="KL6" s="21" t="s">
        <v>206</v>
      </c>
      <c r="KM6" s="21">
        <v>656800</v>
      </c>
      <c r="KN6" s="21">
        <v>119888</v>
      </c>
      <c r="KO6" s="21">
        <v>50571</v>
      </c>
      <c r="KP6" s="21">
        <v>1926003</v>
      </c>
      <c r="KQ6" s="21" t="s">
        <v>206</v>
      </c>
      <c r="KR6" s="21" t="s">
        <v>206</v>
      </c>
      <c r="KS6" s="21">
        <v>42655034</v>
      </c>
      <c r="KT6" s="21">
        <v>428349</v>
      </c>
      <c r="KU6" s="21">
        <v>528717835</v>
      </c>
      <c r="KV6" s="21" t="s">
        <v>206</v>
      </c>
      <c r="KW6" s="21">
        <v>19926</v>
      </c>
      <c r="KX6" s="21">
        <v>12585</v>
      </c>
      <c r="KY6" s="21">
        <v>400488</v>
      </c>
      <c r="KZ6" s="21">
        <v>5962665</v>
      </c>
      <c r="LA6" s="21">
        <v>37957957</v>
      </c>
      <c r="LB6" s="21">
        <v>1818267</v>
      </c>
      <c r="LC6" s="21">
        <v>10235869</v>
      </c>
      <c r="LD6" s="21">
        <v>1027942</v>
      </c>
      <c r="LE6" s="21">
        <v>4392819</v>
      </c>
      <c r="LF6" s="21">
        <v>1323325</v>
      </c>
      <c r="LG6" s="21" t="s">
        <v>206</v>
      </c>
      <c r="LH6" s="21">
        <v>1655463</v>
      </c>
      <c r="LI6" s="21">
        <v>162</v>
      </c>
      <c r="LJ6" s="21">
        <v>4311579</v>
      </c>
      <c r="LK6" s="21">
        <v>1600795</v>
      </c>
      <c r="LL6" s="21">
        <v>9470931</v>
      </c>
      <c r="LM6" s="21">
        <v>433090</v>
      </c>
      <c r="LN6" s="21">
        <v>16523063</v>
      </c>
      <c r="LO6" s="21">
        <v>3085974</v>
      </c>
      <c r="LP6" s="21">
        <v>205601</v>
      </c>
      <c r="LQ6" s="21">
        <v>456568</v>
      </c>
      <c r="LR6" s="21">
        <v>350154</v>
      </c>
      <c r="LS6" s="21" t="s">
        <v>206</v>
      </c>
      <c r="LT6" s="21">
        <v>5</v>
      </c>
      <c r="LU6" s="21">
        <v>86834980</v>
      </c>
      <c r="LV6" s="21">
        <v>45471831</v>
      </c>
      <c r="LW6" s="21">
        <v>900260</v>
      </c>
      <c r="LX6" s="21">
        <v>111303</v>
      </c>
      <c r="LY6" s="21">
        <v>37892</v>
      </c>
      <c r="LZ6" s="21" t="s">
        <v>206</v>
      </c>
      <c r="MA6" s="21">
        <v>1213490</v>
      </c>
      <c r="MB6" s="21">
        <v>119</v>
      </c>
      <c r="MC6" s="21">
        <v>233</v>
      </c>
      <c r="MD6" s="21">
        <v>111330</v>
      </c>
      <c r="ME6" s="21">
        <v>35747910</v>
      </c>
      <c r="MF6" s="21">
        <v>3531804</v>
      </c>
      <c r="MG6" s="21" t="s">
        <v>206</v>
      </c>
      <c r="MH6" s="21" t="s">
        <v>206</v>
      </c>
      <c r="MI6" s="21">
        <v>17649</v>
      </c>
      <c r="MJ6" s="21">
        <v>120790</v>
      </c>
      <c r="MK6" s="21">
        <v>1334996</v>
      </c>
      <c r="ML6" s="21">
        <v>19791</v>
      </c>
      <c r="MM6" s="21">
        <v>224342</v>
      </c>
      <c r="MN6" s="21" t="s">
        <v>206</v>
      </c>
      <c r="MO6" s="21">
        <v>991474</v>
      </c>
      <c r="MP6" s="21">
        <v>795108</v>
      </c>
      <c r="MQ6" s="21" t="s">
        <v>206</v>
      </c>
      <c r="MR6" s="21">
        <v>150014</v>
      </c>
      <c r="MS6" s="21">
        <v>440705</v>
      </c>
      <c r="MT6" s="21">
        <v>115202</v>
      </c>
      <c r="MU6" s="21">
        <v>521103</v>
      </c>
      <c r="MV6" s="21">
        <v>104804</v>
      </c>
      <c r="MW6" s="21">
        <v>5</v>
      </c>
      <c r="MX6" s="21">
        <v>157392</v>
      </c>
      <c r="MY6" s="21">
        <v>206329</v>
      </c>
      <c r="MZ6" s="21">
        <v>108502</v>
      </c>
      <c r="NA6" s="21">
        <v>316426</v>
      </c>
      <c r="NB6" s="21">
        <v>20742</v>
      </c>
      <c r="NC6" s="21">
        <v>8638741</v>
      </c>
      <c r="ND6" s="21">
        <v>20960744</v>
      </c>
      <c r="NE6" s="21">
        <v>142571</v>
      </c>
      <c r="NF6" s="21">
        <v>749671</v>
      </c>
      <c r="NG6" s="21">
        <v>9081805</v>
      </c>
      <c r="NH6" s="21" t="s">
        <v>206</v>
      </c>
      <c r="NI6" s="21">
        <v>55922</v>
      </c>
      <c r="NJ6" s="21" t="s">
        <v>206</v>
      </c>
      <c r="NK6" s="21">
        <v>11733</v>
      </c>
      <c r="NL6" s="21">
        <v>4083744</v>
      </c>
      <c r="NM6" s="21">
        <v>4642464</v>
      </c>
      <c r="NN6" s="21">
        <v>55649735</v>
      </c>
      <c r="NO6" s="21">
        <v>403244916</v>
      </c>
      <c r="NP6" s="21">
        <v>138</v>
      </c>
      <c r="NQ6" s="21">
        <v>14283008</v>
      </c>
      <c r="NR6" s="21">
        <v>184250</v>
      </c>
      <c r="NS6" s="21">
        <v>378354</v>
      </c>
      <c r="NT6" s="21">
        <v>59621168</v>
      </c>
      <c r="NU6" s="21">
        <v>11195</v>
      </c>
      <c r="NV6" s="21" t="s">
        <v>206</v>
      </c>
      <c r="NW6" s="21" t="s">
        <v>206</v>
      </c>
      <c r="NX6" s="21">
        <v>4242692</v>
      </c>
      <c r="NY6" s="21">
        <v>27616</v>
      </c>
      <c r="NZ6" s="21">
        <v>38425</v>
      </c>
      <c r="OA6" s="21">
        <v>6810</v>
      </c>
      <c r="OB6" s="21">
        <v>962199</v>
      </c>
      <c r="OC6" s="21">
        <v>6357</v>
      </c>
      <c r="OD6" s="21" t="s">
        <v>206</v>
      </c>
      <c r="OE6" s="21">
        <v>21447692</v>
      </c>
      <c r="OF6" s="21">
        <v>5104490</v>
      </c>
      <c r="OG6" s="21">
        <v>4408967</v>
      </c>
      <c r="OH6" s="21">
        <v>811531</v>
      </c>
      <c r="OI6" s="21">
        <v>8000</v>
      </c>
      <c r="OJ6" s="21">
        <v>1788633</v>
      </c>
      <c r="OK6" s="21">
        <v>16159337</v>
      </c>
      <c r="OL6" s="21">
        <v>512578</v>
      </c>
      <c r="OM6" s="21">
        <v>10</v>
      </c>
      <c r="ON6" s="21">
        <v>857626</v>
      </c>
      <c r="OO6" s="21">
        <v>715068</v>
      </c>
      <c r="OP6" s="21">
        <v>2465633</v>
      </c>
      <c r="OQ6" s="21" t="s">
        <v>206</v>
      </c>
      <c r="OR6" s="21">
        <v>68745</v>
      </c>
      <c r="OS6" s="21">
        <v>231065</v>
      </c>
      <c r="OT6" s="21">
        <v>2478</v>
      </c>
      <c r="OU6" s="21">
        <v>787675</v>
      </c>
      <c r="OV6" s="21">
        <v>1356910</v>
      </c>
      <c r="OW6" s="21">
        <v>13667886</v>
      </c>
      <c r="OX6" s="21">
        <v>3113970</v>
      </c>
      <c r="OY6" s="21">
        <v>4040333</v>
      </c>
      <c r="OZ6" s="21">
        <v>3757604</v>
      </c>
      <c r="PA6" s="21" t="s">
        <v>206</v>
      </c>
      <c r="PB6" s="21">
        <v>191118</v>
      </c>
      <c r="PC6" s="21" t="s">
        <v>206</v>
      </c>
      <c r="PD6" s="21">
        <v>16</v>
      </c>
      <c r="PE6" s="21">
        <v>7095139</v>
      </c>
      <c r="PF6" s="21">
        <v>1607374</v>
      </c>
      <c r="PG6" s="21">
        <v>2904</v>
      </c>
      <c r="PH6" s="21">
        <v>92172720</v>
      </c>
      <c r="PI6" s="21">
        <v>313144</v>
      </c>
      <c r="PJ6" s="21">
        <v>57660</v>
      </c>
      <c r="PK6" s="21">
        <v>11</v>
      </c>
      <c r="PL6" s="21" t="s">
        <v>206</v>
      </c>
      <c r="PM6" s="21">
        <v>464039</v>
      </c>
      <c r="PN6" s="21">
        <v>29700</v>
      </c>
      <c r="PO6" s="21">
        <v>1111378</v>
      </c>
      <c r="PP6" s="21">
        <v>5706710</v>
      </c>
      <c r="PQ6" s="21">
        <v>21504</v>
      </c>
      <c r="PR6" s="21">
        <v>2354</v>
      </c>
      <c r="PS6" s="21">
        <v>125</v>
      </c>
      <c r="PT6" s="21" t="s">
        <v>206</v>
      </c>
      <c r="PU6" s="21">
        <v>102269909</v>
      </c>
      <c r="PV6" s="21" t="s">
        <v>206</v>
      </c>
      <c r="PW6" s="21" t="s">
        <v>206</v>
      </c>
      <c r="PX6" s="21" t="s">
        <v>206</v>
      </c>
      <c r="PY6" s="21">
        <v>9978158</v>
      </c>
      <c r="PZ6" s="21">
        <v>107703</v>
      </c>
      <c r="QA6" s="21" t="s">
        <v>206</v>
      </c>
      <c r="QB6" s="21">
        <v>259</v>
      </c>
      <c r="QC6" s="21" t="s">
        <v>206</v>
      </c>
      <c r="QD6" s="21" t="s">
        <v>206</v>
      </c>
      <c r="QE6" s="21">
        <v>74</v>
      </c>
      <c r="QF6" s="21">
        <v>544528</v>
      </c>
      <c r="QG6" s="21">
        <v>44248</v>
      </c>
      <c r="QH6" s="21" t="s">
        <v>206</v>
      </c>
      <c r="QI6" s="21" t="s">
        <v>206</v>
      </c>
      <c r="QJ6" s="21" t="s">
        <v>206</v>
      </c>
      <c r="QK6" s="21">
        <v>60557</v>
      </c>
      <c r="QL6" s="21" t="s">
        <v>206</v>
      </c>
      <c r="QM6" s="21">
        <v>344642</v>
      </c>
      <c r="QN6" s="21">
        <v>1319565</v>
      </c>
      <c r="QO6" s="21" t="s">
        <v>206</v>
      </c>
      <c r="QP6" s="21" t="s">
        <v>206</v>
      </c>
      <c r="QQ6" s="21" t="s">
        <v>206</v>
      </c>
      <c r="QR6" s="21">
        <v>79492</v>
      </c>
      <c r="QS6" s="21" t="s">
        <v>206</v>
      </c>
      <c r="QT6" s="21" t="s">
        <v>206</v>
      </c>
      <c r="QU6" s="21">
        <v>1099293</v>
      </c>
      <c r="QV6" s="21">
        <v>3233</v>
      </c>
      <c r="QW6" s="21">
        <v>12962</v>
      </c>
      <c r="QX6" s="21">
        <v>437221</v>
      </c>
      <c r="QY6" s="21">
        <v>4326431</v>
      </c>
      <c r="QZ6" s="21" t="s">
        <v>206</v>
      </c>
      <c r="RA6" s="21">
        <v>2911058</v>
      </c>
      <c r="RB6" s="21" t="s">
        <v>206</v>
      </c>
      <c r="RC6" s="21" t="s">
        <v>206</v>
      </c>
      <c r="RD6" s="21" t="s">
        <v>206</v>
      </c>
      <c r="RE6" s="21" t="s">
        <v>206</v>
      </c>
      <c r="RF6" s="21">
        <v>849678</v>
      </c>
      <c r="RG6" s="21">
        <v>176025</v>
      </c>
      <c r="RH6" s="21">
        <v>4392686</v>
      </c>
      <c r="RI6" s="21">
        <v>70380140</v>
      </c>
      <c r="RJ6" s="21">
        <v>1533</v>
      </c>
      <c r="RK6" s="21">
        <v>27645</v>
      </c>
      <c r="RL6" s="21">
        <v>28000</v>
      </c>
      <c r="RM6" s="21">
        <v>140250</v>
      </c>
      <c r="RN6" s="21">
        <v>273711</v>
      </c>
      <c r="RO6" s="21" t="s">
        <v>206</v>
      </c>
      <c r="RP6" s="21" t="s">
        <v>206</v>
      </c>
      <c r="RQ6" s="21" t="s">
        <v>206</v>
      </c>
      <c r="RR6" s="21">
        <v>42803</v>
      </c>
      <c r="RS6" s="21">
        <v>5051557</v>
      </c>
      <c r="RT6" s="21">
        <v>338</v>
      </c>
      <c r="RU6" s="21" t="s">
        <v>206</v>
      </c>
      <c r="RV6" s="21">
        <v>359</v>
      </c>
      <c r="RW6" s="21">
        <v>4</v>
      </c>
      <c r="RX6" s="21" t="s">
        <v>206</v>
      </c>
      <c r="RY6" s="21" t="s">
        <v>206</v>
      </c>
      <c r="RZ6" s="21">
        <v>1116007</v>
      </c>
      <c r="SA6" s="21">
        <v>27</v>
      </c>
      <c r="SB6" s="21">
        <v>118298</v>
      </c>
      <c r="SC6" s="21">
        <v>10036</v>
      </c>
      <c r="SD6" s="21">
        <v>78785</v>
      </c>
      <c r="SE6" s="21">
        <v>118519</v>
      </c>
      <c r="SF6" s="21">
        <v>5716187</v>
      </c>
      <c r="SG6" s="21" t="s">
        <v>206</v>
      </c>
      <c r="SH6" s="21">
        <v>3768</v>
      </c>
      <c r="SI6" s="21">
        <v>2054058</v>
      </c>
      <c r="SJ6" s="21">
        <v>2050</v>
      </c>
      <c r="SK6" s="21">
        <v>5</v>
      </c>
      <c r="SL6" s="21" t="s">
        <v>206</v>
      </c>
      <c r="SM6" s="21" t="s">
        <v>206</v>
      </c>
      <c r="SN6" s="21">
        <v>5451712</v>
      </c>
      <c r="SO6" s="21">
        <v>446104</v>
      </c>
      <c r="SP6" s="21">
        <v>85609</v>
      </c>
      <c r="SQ6" s="21">
        <v>3982181</v>
      </c>
      <c r="SR6" s="21">
        <v>612948</v>
      </c>
      <c r="SS6" s="21" t="s">
        <v>206</v>
      </c>
      <c r="ST6" s="21">
        <v>760088</v>
      </c>
      <c r="SU6" s="21" t="s">
        <v>206</v>
      </c>
      <c r="SV6" s="21">
        <v>63896</v>
      </c>
      <c r="SW6" s="21">
        <v>7</v>
      </c>
      <c r="SX6" s="21">
        <v>3366327</v>
      </c>
      <c r="SY6" s="21">
        <v>2397300</v>
      </c>
      <c r="SZ6" s="21">
        <v>26321198</v>
      </c>
      <c r="TA6" s="21">
        <v>3643795</v>
      </c>
      <c r="TB6" s="21">
        <v>3746645</v>
      </c>
      <c r="TC6" s="21">
        <v>9784383</v>
      </c>
      <c r="TD6" s="21">
        <v>349157</v>
      </c>
      <c r="TE6" s="21">
        <v>47984</v>
      </c>
      <c r="TF6" s="21">
        <v>209026</v>
      </c>
      <c r="TG6" s="21" t="s">
        <v>206</v>
      </c>
      <c r="TH6" s="21">
        <v>107240</v>
      </c>
      <c r="TI6" s="21">
        <v>4196999</v>
      </c>
      <c r="TJ6" s="21">
        <v>16814057</v>
      </c>
      <c r="TK6" s="21">
        <v>10927887</v>
      </c>
      <c r="TL6" s="21">
        <v>148945</v>
      </c>
      <c r="TM6" s="21">
        <v>2022302</v>
      </c>
      <c r="TN6" s="21" t="s">
        <v>206</v>
      </c>
      <c r="TO6" s="21">
        <v>4080346</v>
      </c>
      <c r="TP6" s="21">
        <v>0</v>
      </c>
      <c r="TQ6" s="21">
        <v>62099</v>
      </c>
      <c r="TR6" s="21" t="s">
        <v>206</v>
      </c>
      <c r="TS6" s="21">
        <v>1047250</v>
      </c>
      <c r="TT6" s="21">
        <v>459160</v>
      </c>
      <c r="TU6" s="21">
        <v>29686</v>
      </c>
      <c r="TV6" s="21">
        <v>773471</v>
      </c>
      <c r="TW6" s="21">
        <v>70</v>
      </c>
      <c r="TX6" s="21">
        <v>171205</v>
      </c>
      <c r="TY6" s="21">
        <v>82470</v>
      </c>
      <c r="TZ6" s="21">
        <v>3996811</v>
      </c>
      <c r="UA6" s="21">
        <v>3366955</v>
      </c>
      <c r="UB6" s="21">
        <v>129554</v>
      </c>
      <c r="UC6" s="21">
        <v>993735</v>
      </c>
      <c r="UD6" s="21">
        <v>1281672</v>
      </c>
      <c r="UE6" s="21">
        <v>1170433</v>
      </c>
      <c r="UF6" s="21">
        <v>12641</v>
      </c>
      <c r="UG6" s="21">
        <v>4910</v>
      </c>
      <c r="UH6" s="21">
        <v>6297</v>
      </c>
      <c r="UI6" s="21">
        <v>462457</v>
      </c>
      <c r="UJ6" s="21">
        <v>403486</v>
      </c>
      <c r="UK6" s="21">
        <v>95211</v>
      </c>
      <c r="UL6" s="21">
        <v>36016</v>
      </c>
      <c r="UM6" s="21">
        <v>601372</v>
      </c>
      <c r="UN6" s="21">
        <v>3095007</v>
      </c>
      <c r="UO6" s="21">
        <v>1088391</v>
      </c>
      <c r="UP6" s="21">
        <v>821820</v>
      </c>
      <c r="UQ6" s="21">
        <v>2617792</v>
      </c>
      <c r="UR6" s="21">
        <v>22915051</v>
      </c>
      <c r="US6" s="21">
        <v>982691</v>
      </c>
      <c r="UT6" s="21">
        <v>1705</v>
      </c>
      <c r="UU6" s="21">
        <v>7628159</v>
      </c>
      <c r="UV6" s="21" t="s">
        <v>206</v>
      </c>
      <c r="UW6" s="21">
        <v>928249</v>
      </c>
      <c r="UX6" s="21" t="s">
        <v>206</v>
      </c>
      <c r="UY6" s="21">
        <v>242672</v>
      </c>
      <c r="UZ6" s="21">
        <v>3319287</v>
      </c>
      <c r="VA6" s="21">
        <v>10614336</v>
      </c>
      <c r="VB6" s="21">
        <v>368105989</v>
      </c>
      <c r="VC6" s="21">
        <v>747694007</v>
      </c>
      <c r="VD6" s="21" t="s">
        <v>206</v>
      </c>
      <c r="VE6" s="21">
        <v>86097301</v>
      </c>
      <c r="VF6" s="21" t="s">
        <v>206</v>
      </c>
      <c r="VG6" s="21" t="s">
        <v>206</v>
      </c>
      <c r="VH6" s="21">
        <v>22125247</v>
      </c>
      <c r="VI6" s="21">
        <v>408190</v>
      </c>
      <c r="VJ6" s="21">
        <v>31135</v>
      </c>
      <c r="VK6" s="21">
        <v>744</v>
      </c>
      <c r="VL6" s="21">
        <v>21406087</v>
      </c>
      <c r="VM6" s="21">
        <v>8605095</v>
      </c>
      <c r="VN6" s="21">
        <v>8112790</v>
      </c>
      <c r="VO6" s="21">
        <v>51928</v>
      </c>
      <c r="VP6" s="21">
        <v>3596945</v>
      </c>
      <c r="VQ6" s="21">
        <v>2204</v>
      </c>
      <c r="VR6" s="21" t="s">
        <v>206</v>
      </c>
      <c r="VS6" s="21" t="s">
        <v>206</v>
      </c>
      <c r="VT6" s="21">
        <v>339216</v>
      </c>
      <c r="VU6" s="21" t="s">
        <v>206</v>
      </c>
      <c r="VV6" s="21" t="s">
        <v>206</v>
      </c>
      <c r="VW6" s="21" t="s">
        <v>206</v>
      </c>
      <c r="VX6" s="21" t="s">
        <v>206</v>
      </c>
      <c r="VY6" s="21" t="s">
        <v>206</v>
      </c>
      <c r="VZ6" s="21" t="s">
        <v>206</v>
      </c>
      <c r="WA6" s="21" t="s">
        <v>206</v>
      </c>
      <c r="WB6" s="21" t="s">
        <v>206</v>
      </c>
      <c r="WC6" s="21" t="s">
        <v>206</v>
      </c>
      <c r="WD6" s="21" t="s">
        <v>206</v>
      </c>
      <c r="WE6" s="21" t="s">
        <v>206</v>
      </c>
      <c r="WF6" s="21" t="s">
        <v>206</v>
      </c>
      <c r="WG6" s="21" t="s">
        <v>206</v>
      </c>
      <c r="WH6" s="21">
        <v>496054</v>
      </c>
      <c r="WI6" s="21">
        <v>109688</v>
      </c>
      <c r="WJ6" s="21" t="s">
        <v>206</v>
      </c>
      <c r="WK6" s="21" t="s">
        <v>206</v>
      </c>
      <c r="WL6" s="21" t="s">
        <v>206</v>
      </c>
      <c r="WM6" s="21">
        <v>3</v>
      </c>
      <c r="WN6" s="21" t="s">
        <v>206</v>
      </c>
      <c r="WO6" s="21" t="s">
        <v>206</v>
      </c>
      <c r="WP6" s="21" t="s">
        <v>206</v>
      </c>
      <c r="WQ6" s="21" t="s">
        <v>206</v>
      </c>
      <c r="WR6" s="21">
        <v>200527</v>
      </c>
      <c r="WS6" s="21">
        <v>202917</v>
      </c>
      <c r="WT6" s="21">
        <v>833573</v>
      </c>
      <c r="WU6" s="21">
        <v>2489532</v>
      </c>
      <c r="WV6" s="21" t="s">
        <v>206</v>
      </c>
      <c r="WW6" s="21">
        <v>825700</v>
      </c>
      <c r="WX6" s="21" t="s">
        <v>206</v>
      </c>
      <c r="WY6" s="21">
        <v>38</v>
      </c>
      <c r="WZ6" s="21">
        <v>1812628</v>
      </c>
      <c r="XA6" s="21" t="s">
        <v>206</v>
      </c>
      <c r="XB6" s="21">
        <v>659921</v>
      </c>
      <c r="XC6" s="21">
        <v>16749410</v>
      </c>
      <c r="XD6" s="21">
        <v>6448963</v>
      </c>
      <c r="XE6" s="21">
        <v>16478649</v>
      </c>
      <c r="XF6" s="21" t="s">
        <v>206</v>
      </c>
      <c r="XG6" s="21">
        <v>2693136</v>
      </c>
      <c r="XH6" s="21" t="s">
        <v>206</v>
      </c>
      <c r="XI6" s="21">
        <v>1</v>
      </c>
      <c r="XJ6" s="21" t="s">
        <v>206</v>
      </c>
      <c r="XK6" s="21" t="s">
        <v>206</v>
      </c>
      <c r="XL6" s="21" t="s">
        <v>206</v>
      </c>
      <c r="XM6" s="21">
        <v>54583</v>
      </c>
      <c r="XN6" s="21">
        <v>2322</v>
      </c>
      <c r="XO6" s="21" t="s">
        <v>206</v>
      </c>
      <c r="XP6" s="21" t="s">
        <v>206</v>
      </c>
      <c r="XQ6" s="21">
        <v>484265</v>
      </c>
      <c r="XR6" s="21">
        <v>27604</v>
      </c>
      <c r="XS6" s="21">
        <v>4159217</v>
      </c>
      <c r="XT6" s="21">
        <v>171614</v>
      </c>
      <c r="XU6" s="21">
        <v>99006</v>
      </c>
      <c r="XV6" s="21" t="s">
        <v>206</v>
      </c>
      <c r="XW6" s="21">
        <v>12913</v>
      </c>
      <c r="XX6" s="21">
        <v>287009</v>
      </c>
      <c r="XY6" s="21">
        <v>350429</v>
      </c>
      <c r="XZ6" s="21">
        <v>1346248</v>
      </c>
      <c r="YA6" s="21">
        <v>455346</v>
      </c>
      <c r="YB6" s="21">
        <v>474855</v>
      </c>
      <c r="YC6" s="21">
        <v>11234445</v>
      </c>
      <c r="YD6" s="21">
        <v>2</v>
      </c>
      <c r="YE6" s="21" t="s">
        <v>206</v>
      </c>
      <c r="YF6" s="21">
        <v>294987</v>
      </c>
      <c r="YG6" s="21">
        <v>134940</v>
      </c>
      <c r="YH6" s="21">
        <v>37097</v>
      </c>
      <c r="YI6" s="21">
        <v>9698</v>
      </c>
      <c r="YJ6" s="21">
        <v>19964</v>
      </c>
      <c r="YK6" s="21">
        <v>5637963</v>
      </c>
      <c r="YL6" s="21">
        <v>2339911</v>
      </c>
      <c r="YM6" s="21">
        <v>124035</v>
      </c>
      <c r="YN6" s="21">
        <v>13830</v>
      </c>
      <c r="YO6" s="21">
        <v>1652852</v>
      </c>
      <c r="YP6" s="21" t="s">
        <v>206</v>
      </c>
      <c r="YQ6" s="21" t="s">
        <v>206</v>
      </c>
      <c r="YR6" s="21" t="s">
        <v>206</v>
      </c>
      <c r="YS6" s="21">
        <v>59112</v>
      </c>
      <c r="YT6" s="21">
        <v>632404</v>
      </c>
      <c r="YU6" s="21">
        <v>140750</v>
      </c>
      <c r="YV6" s="21">
        <v>32066867</v>
      </c>
      <c r="YW6" s="21">
        <v>161688224</v>
      </c>
      <c r="YX6" s="21" t="s">
        <v>206</v>
      </c>
      <c r="YY6" s="21">
        <v>27408</v>
      </c>
      <c r="YZ6" s="21" t="s">
        <v>206</v>
      </c>
      <c r="ZA6" s="21" t="s">
        <v>206</v>
      </c>
      <c r="ZB6" s="21">
        <v>35570921</v>
      </c>
      <c r="ZC6" s="21">
        <v>885193</v>
      </c>
      <c r="ZD6" s="21" t="s">
        <v>206</v>
      </c>
      <c r="ZE6" s="21" t="s">
        <v>206</v>
      </c>
      <c r="ZF6" s="21">
        <v>34373</v>
      </c>
      <c r="ZG6" s="21">
        <v>17179</v>
      </c>
      <c r="ZH6" s="21">
        <v>135677</v>
      </c>
      <c r="ZI6" s="21" t="s">
        <v>206</v>
      </c>
      <c r="ZJ6" s="21">
        <v>21370567</v>
      </c>
      <c r="ZK6" s="21">
        <v>4513</v>
      </c>
      <c r="ZL6" s="21" t="s">
        <v>206</v>
      </c>
      <c r="ZM6" s="21">
        <v>76323</v>
      </c>
      <c r="ZN6" s="21" t="s">
        <v>206</v>
      </c>
      <c r="ZO6" s="21">
        <v>336908</v>
      </c>
      <c r="ZP6" s="21">
        <v>222471</v>
      </c>
      <c r="ZQ6" s="21" t="s">
        <v>206</v>
      </c>
      <c r="ZR6" s="21" t="s">
        <v>206</v>
      </c>
      <c r="ZS6" s="21" t="s">
        <v>206</v>
      </c>
      <c r="ZT6" s="21">
        <v>595945</v>
      </c>
      <c r="ZU6" s="21" t="s">
        <v>206</v>
      </c>
      <c r="ZV6" s="21" t="s">
        <v>206</v>
      </c>
      <c r="ZW6" s="21">
        <v>21981</v>
      </c>
      <c r="ZX6" s="21">
        <v>4232287</v>
      </c>
      <c r="ZY6" s="21">
        <v>118173</v>
      </c>
      <c r="ZZ6" s="21">
        <v>1886302</v>
      </c>
      <c r="AAA6" s="21">
        <v>98002</v>
      </c>
      <c r="AAB6" s="21">
        <v>2544238</v>
      </c>
      <c r="AAC6" s="21">
        <v>515925</v>
      </c>
      <c r="AAD6" s="21">
        <v>231231</v>
      </c>
      <c r="AAE6" s="21">
        <v>5545756</v>
      </c>
      <c r="AAF6" s="21">
        <v>3608855</v>
      </c>
      <c r="AAG6" s="21">
        <v>23208868</v>
      </c>
      <c r="AAH6" s="21">
        <v>36821</v>
      </c>
      <c r="AAI6" s="21" t="s">
        <v>206</v>
      </c>
      <c r="AAJ6" s="21">
        <v>422948</v>
      </c>
      <c r="AAK6" s="21" t="s">
        <v>206</v>
      </c>
      <c r="AAL6" s="21">
        <v>176850</v>
      </c>
      <c r="AAM6" s="21">
        <v>489294</v>
      </c>
      <c r="AAN6" s="21">
        <v>14376867</v>
      </c>
      <c r="AAO6" s="21">
        <v>13097873</v>
      </c>
      <c r="AAP6" s="21">
        <v>885536</v>
      </c>
      <c r="AAQ6" s="21">
        <v>6281589</v>
      </c>
      <c r="AAR6" s="21">
        <v>10780004</v>
      </c>
      <c r="AAS6" s="21">
        <v>916720</v>
      </c>
      <c r="AAT6" s="21">
        <v>74788</v>
      </c>
      <c r="AAU6" s="21" t="s">
        <v>206</v>
      </c>
      <c r="AAV6" s="21" t="s">
        <v>206</v>
      </c>
      <c r="AAW6" s="21">
        <v>7081441</v>
      </c>
      <c r="AAX6" s="21">
        <v>11519720</v>
      </c>
      <c r="AAY6" s="21">
        <v>1829448</v>
      </c>
      <c r="AAZ6" s="21">
        <v>1046627</v>
      </c>
      <c r="ABA6" s="21">
        <v>7323698</v>
      </c>
      <c r="ABB6" s="21">
        <v>39383</v>
      </c>
      <c r="ABC6" s="21">
        <v>4781464</v>
      </c>
      <c r="ABD6" s="21">
        <v>46842</v>
      </c>
      <c r="ABE6" s="21">
        <v>25926</v>
      </c>
      <c r="ABF6" s="21" t="s">
        <v>206</v>
      </c>
      <c r="ABG6" s="21">
        <v>4096554</v>
      </c>
      <c r="ABH6" s="21">
        <v>3191263</v>
      </c>
      <c r="ABI6" s="21">
        <v>138</v>
      </c>
      <c r="ABJ6" s="21">
        <v>180539</v>
      </c>
      <c r="ABK6" s="21">
        <v>5663061</v>
      </c>
      <c r="ABL6" s="21">
        <v>895129</v>
      </c>
      <c r="ABM6" s="21">
        <v>6368407</v>
      </c>
      <c r="ABN6" s="21">
        <v>4917431</v>
      </c>
      <c r="ABO6" s="21">
        <v>316592</v>
      </c>
      <c r="ABP6" s="21">
        <v>42062</v>
      </c>
      <c r="ABQ6" s="21">
        <v>1013359</v>
      </c>
      <c r="ABR6" s="21">
        <v>1077428</v>
      </c>
      <c r="ABS6" s="21">
        <v>828582</v>
      </c>
      <c r="ABT6" s="21">
        <v>107381800</v>
      </c>
      <c r="ABU6" s="21">
        <v>145057327</v>
      </c>
      <c r="ABV6" s="21">
        <v>826838</v>
      </c>
      <c r="ABW6" s="21">
        <v>5668908</v>
      </c>
      <c r="ABX6" s="21">
        <v>748429</v>
      </c>
      <c r="ABY6" s="21">
        <v>78968</v>
      </c>
      <c r="ABZ6" s="21">
        <v>10562</v>
      </c>
      <c r="ACA6" s="21">
        <v>2541306</v>
      </c>
      <c r="ACB6" s="21">
        <v>15583937</v>
      </c>
      <c r="ACC6" s="21">
        <v>782090</v>
      </c>
      <c r="ACD6" s="21">
        <v>2271767</v>
      </c>
      <c r="ACE6" s="21">
        <v>4216810</v>
      </c>
      <c r="ACF6" s="21">
        <v>8145717</v>
      </c>
      <c r="ACG6" s="21">
        <v>533646</v>
      </c>
      <c r="ACH6" s="21">
        <v>6127</v>
      </c>
      <c r="ACI6" s="21">
        <v>1940457</v>
      </c>
      <c r="ACJ6" s="21">
        <v>283140</v>
      </c>
      <c r="ACK6" s="21">
        <v>1894</v>
      </c>
      <c r="ACL6" s="21">
        <v>59102</v>
      </c>
      <c r="ACM6" s="21">
        <v>41500</v>
      </c>
      <c r="ACN6" s="21">
        <v>3897617</v>
      </c>
      <c r="ACO6" s="21">
        <v>8298903</v>
      </c>
      <c r="ACP6" s="21">
        <v>110914192</v>
      </c>
      <c r="ACQ6" s="21">
        <v>26940090</v>
      </c>
      <c r="ACR6" s="21">
        <v>76283</v>
      </c>
      <c r="ACS6" s="21">
        <v>2615447</v>
      </c>
      <c r="ACT6" s="21">
        <v>23940</v>
      </c>
      <c r="ACU6" s="21" t="s">
        <v>206</v>
      </c>
      <c r="ACV6" s="21">
        <v>10802991</v>
      </c>
      <c r="ACW6" s="21">
        <v>185907</v>
      </c>
      <c r="ACX6" s="21" t="s">
        <v>206</v>
      </c>
      <c r="ACY6" s="21" t="s">
        <v>206</v>
      </c>
      <c r="ACZ6" s="21">
        <v>20660911</v>
      </c>
      <c r="ADA6" s="21">
        <v>3927688</v>
      </c>
      <c r="ADB6" s="21">
        <v>826854</v>
      </c>
      <c r="ADC6" s="21">
        <v>42024</v>
      </c>
      <c r="ADD6" s="21">
        <v>4057032</v>
      </c>
      <c r="ADE6" s="21">
        <v>4446</v>
      </c>
      <c r="ADF6" s="21">
        <v>3332798</v>
      </c>
      <c r="ADG6" s="21">
        <v>156467510</v>
      </c>
      <c r="ADH6" s="21">
        <v>511941</v>
      </c>
      <c r="ADI6" s="21">
        <v>65504317</v>
      </c>
      <c r="ADJ6" s="21">
        <v>24980907</v>
      </c>
      <c r="ADK6" s="21">
        <v>4132630</v>
      </c>
      <c r="ADL6" s="21">
        <v>13033239</v>
      </c>
      <c r="ADM6" s="21">
        <v>73152293</v>
      </c>
      <c r="ADN6" s="21">
        <v>1862604</v>
      </c>
      <c r="ADO6" s="21">
        <v>595107790</v>
      </c>
      <c r="ADP6" s="21">
        <v>61520578</v>
      </c>
      <c r="ADQ6" s="21">
        <v>326260020</v>
      </c>
      <c r="ADR6" s="21">
        <v>3939268</v>
      </c>
      <c r="ADS6" s="21">
        <v>112042</v>
      </c>
      <c r="ADT6" s="21">
        <v>236637459</v>
      </c>
      <c r="ADU6" s="21">
        <v>9151337</v>
      </c>
      <c r="ADV6" s="21">
        <v>59452387</v>
      </c>
      <c r="ADW6" s="21">
        <v>63828274</v>
      </c>
      <c r="ADX6" s="21">
        <v>34619687</v>
      </c>
      <c r="ADY6" s="21">
        <v>43990630</v>
      </c>
      <c r="ADZ6" s="21">
        <v>97372748</v>
      </c>
      <c r="AEA6" s="21">
        <v>63980816</v>
      </c>
      <c r="AEB6" s="21">
        <v>77599588</v>
      </c>
      <c r="AEC6" s="21" t="s">
        <v>206</v>
      </c>
      <c r="AED6" s="21">
        <v>6206818</v>
      </c>
      <c r="AEE6" s="21">
        <v>20195646</v>
      </c>
      <c r="AEF6" s="21">
        <v>463875111</v>
      </c>
      <c r="AEG6" s="21">
        <v>186708030</v>
      </c>
      <c r="AEH6" s="21">
        <v>799235279</v>
      </c>
      <c r="AEI6" s="21">
        <v>30891505</v>
      </c>
      <c r="AEJ6" s="21">
        <v>234102632</v>
      </c>
      <c r="AEK6" s="21">
        <v>101576908</v>
      </c>
      <c r="AEL6" s="21">
        <v>50238788</v>
      </c>
      <c r="AEM6" s="21">
        <v>41082438</v>
      </c>
      <c r="AEN6" s="21">
        <v>66264325</v>
      </c>
      <c r="AEO6" s="21">
        <v>75470956</v>
      </c>
      <c r="AEP6" s="21">
        <v>263693575</v>
      </c>
      <c r="AEQ6" s="21">
        <v>274375556</v>
      </c>
      <c r="AER6" s="21">
        <v>1332271542</v>
      </c>
      <c r="AES6" s="21">
        <v>239023384</v>
      </c>
      <c r="AET6" s="21">
        <v>6004134</v>
      </c>
      <c r="AEU6" s="21">
        <v>22535668</v>
      </c>
      <c r="AEV6" s="21">
        <v>50358</v>
      </c>
      <c r="AEW6" s="21">
        <v>52012829</v>
      </c>
      <c r="AEX6" s="21">
        <v>738640</v>
      </c>
      <c r="AEY6" s="21">
        <v>56180</v>
      </c>
      <c r="AEZ6" s="21">
        <v>132497345</v>
      </c>
      <c r="AFA6" s="21">
        <v>510679857</v>
      </c>
      <c r="AFB6" s="21">
        <v>84542022</v>
      </c>
      <c r="AFC6" s="21">
        <v>914114</v>
      </c>
      <c r="AFD6" s="21">
        <v>1243097</v>
      </c>
      <c r="AFE6" s="21">
        <v>18700885</v>
      </c>
      <c r="AFF6" s="21">
        <v>178147</v>
      </c>
      <c r="AFG6" s="21">
        <v>23039395</v>
      </c>
      <c r="AFH6" s="21">
        <v>38719803</v>
      </c>
      <c r="AFI6" s="21">
        <v>31608540</v>
      </c>
      <c r="AFJ6" s="21">
        <v>13699154</v>
      </c>
      <c r="AFK6" s="21">
        <v>9694508</v>
      </c>
      <c r="AFL6" s="21">
        <v>108398821</v>
      </c>
      <c r="AFM6" s="21">
        <v>32781407</v>
      </c>
      <c r="AFN6" s="21">
        <v>30046835</v>
      </c>
      <c r="AFO6" s="21">
        <v>29885723</v>
      </c>
      <c r="AFP6" s="21">
        <v>23035497</v>
      </c>
      <c r="AFQ6" s="21">
        <v>3728191</v>
      </c>
      <c r="AFR6" s="21">
        <v>818476</v>
      </c>
      <c r="AFS6" s="21">
        <v>220595</v>
      </c>
      <c r="AFT6" s="21">
        <v>1585652</v>
      </c>
      <c r="AFU6" s="21">
        <v>26959531</v>
      </c>
      <c r="AFV6" s="21">
        <v>8391124</v>
      </c>
      <c r="AFW6" s="21">
        <v>29344442</v>
      </c>
      <c r="AFX6" s="21">
        <v>13898864</v>
      </c>
      <c r="AFY6" s="21">
        <v>553776825</v>
      </c>
      <c r="AFZ6" s="21">
        <v>447111615</v>
      </c>
      <c r="AGA6" s="21">
        <v>164832733</v>
      </c>
      <c r="AGB6" s="21">
        <v>15714437</v>
      </c>
      <c r="AGC6" s="21">
        <v>534746826</v>
      </c>
      <c r="AGD6" s="21">
        <v>1430381</v>
      </c>
      <c r="AGE6" s="21">
        <v>1726962</v>
      </c>
      <c r="AGF6" s="21">
        <v>19151761</v>
      </c>
      <c r="AGG6" s="21">
        <v>81246352</v>
      </c>
      <c r="AGH6" s="21">
        <v>41093043</v>
      </c>
      <c r="AGI6" s="21">
        <v>99202866</v>
      </c>
      <c r="AGJ6" s="21">
        <v>3261963146</v>
      </c>
      <c r="AGK6" s="21">
        <v>6034749733</v>
      </c>
      <c r="AGL6" s="21">
        <v>30163922</v>
      </c>
      <c r="AGM6" s="21">
        <v>1316677302</v>
      </c>
      <c r="AGN6" s="21">
        <v>25689854</v>
      </c>
      <c r="AGO6" s="21">
        <v>4794037</v>
      </c>
      <c r="AGP6" s="21">
        <v>435859993</v>
      </c>
      <c r="AGQ6" s="21">
        <v>4650052</v>
      </c>
      <c r="AGR6" s="21">
        <v>1278985</v>
      </c>
      <c r="AGS6" s="21">
        <v>3489</v>
      </c>
      <c r="AGT6" s="21">
        <v>137140592</v>
      </c>
      <c r="AGU6" s="21">
        <v>38582677</v>
      </c>
      <c r="AGV6" s="21">
        <v>21626088</v>
      </c>
      <c r="AGW6" s="21">
        <v>131173</v>
      </c>
      <c r="AGX6" s="21">
        <v>131229105</v>
      </c>
      <c r="AGY6" s="21">
        <v>405758</v>
      </c>
      <c r="AGZ6" s="21" t="s">
        <v>206</v>
      </c>
      <c r="AHA6" s="21" t="s">
        <v>206</v>
      </c>
      <c r="AHB6" s="21" t="s">
        <v>206</v>
      </c>
      <c r="AHC6" s="21" t="s">
        <v>206</v>
      </c>
      <c r="AHD6" s="21" t="s">
        <v>206</v>
      </c>
      <c r="AHE6" s="21" t="s">
        <v>206</v>
      </c>
      <c r="AHF6" s="21" t="s">
        <v>206</v>
      </c>
      <c r="AHG6" s="21" t="s">
        <v>206</v>
      </c>
      <c r="AHH6" s="21" t="s">
        <v>206</v>
      </c>
      <c r="AHI6" s="21" t="s">
        <v>206</v>
      </c>
      <c r="AHJ6" s="21" t="s">
        <v>206</v>
      </c>
      <c r="AHK6" s="21" t="s">
        <v>206</v>
      </c>
      <c r="AHL6" s="21" t="s">
        <v>206</v>
      </c>
      <c r="AHM6" s="21" t="s">
        <v>206</v>
      </c>
      <c r="AHN6" s="21" t="s">
        <v>206</v>
      </c>
      <c r="AHO6" s="21" t="s">
        <v>206</v>
      </c>
      <c r="AHP6" s="21" t="s">
        <v>206</v>
      </c>
      <c r="AHQ6" s="21" t="s">
        <v>206</v>
      </c>
      <c r="AHR6" s="21" t="s">
        <v>206</v>
      </c>
      <c r="AHS6" s="21" t="s">
        <v>206</v>
      </c>
      <c r="AHT6" s="21" t="s">
        <v>206</v>
      </c>
      <c r="AHU6" s="21" t="s">
        <v>206</v>
      </c>
      <c r="AHV6" s="21" t="s">
        <v>206</v>
      </c>
      <c r="AHW6" s="21" t="s">
        <v>206</v>
      </c>
      <c r="AHX6" s="21" t="s">
        <v>206</v>
      </c>
      <c r="AHY6" s="21" t="s">
        <v>206</v>
      </c>
      <c r="AHZ6" s="21" t="s">
        <v>206</v>
      </c>
      <c r="AIA6" s="21" t="s">
        <v>206</v>
      </c>
      <c r="AIB6" s="21" t="s">
        <v>206</v>
      </c>
      <c r="AIC6" s="21" t="s">
        <v>206</v>
      </c>
      <c r="AID6" s="21" t="s">
        <v>206</v>
      </c>
      <c r="AIE6" s="21" t="s">
        <v>206</v>
      </c>
      <c r="AIF6" s="21" t="s">
        <v>206</v>
      </c>
      <c r="AIG6" s="21" t="s">
        <v>206</v>
      </c>
      <c r="AIH6" s="21" t="s">
        <v>206</v>
      </c>
      <c r="AII6" s="21" t="s">
        <v>206</v>
      </c>
      <c r="AIJ6" s="21" t="s">
        <v>206</v>
      </c>
      <c r="AIK6" s="21" t="s">
        <v>206</v>
      </c>
      <c r="AIL6" s="21" t="s">
        <v>206</v>
      </c>
      <c r="AIM6" s="21" t="s">
        <v>206</v>
      </c>
      <c r="AIN6" s="21" t="s">
        <v>206</v>
      </c>
      <c r="AIO6" s="21" t="s">
        <v>206</v>
      </c>
      <c r="AIP6" s="21" t="s">
        <v>206</v>
      </c>
      <c r="AIQ6" s="21" t="s">
        <v>206</v>
      </c>
      <c r="AIR6" s="21" t="s">
        <v>206</v>
      </c>
      <c r="AIS6" s="21" t="s">
        <v>206</v>
      </c>
      <c r="AIT6" s="21" t="s">
        <v>206</v>
      </c>
      <c r="AIU6" s="21" t="s">
        <v>206</v>
      </c>
      <c r="AIV6" s="21" t="s">
        <v>206</v>
      </c>
      <c r="AIW6" s="21" t="s">
        <v>206</v>
      </c>
      <c r="AIX6" s="21" t="s">
        <v>206</v>
      </c>
      <c r="AIY6" s="21" t="s">
        <v>206</v>
      </c>
      <c r="AIZ6" s="21" t="s">
        <v>206</v>
      </c>
      <c r="AJA6" s="21" t="s">
        <v>206</v>
      </c>
      <c r="AJB6" s="21" t="s">
        <v>206</v>
      </c>
      <c r="AJC6" s="21" t="s">
        <v>206</v>
      </c>
      <c r="AJD6" s="21" t="s">
        <v>206</v>
      </c>
      <c r="AJE6" s="21" t="s">
        <v>206</v>
      </c>
      <c r="AJF6" s="21" t="s">
        <v>206</v>
      </c>
      <c r="AJG6" s="21" t="s">
        <v>206</v>
      </c>
      <c r="AJH6" s="21" t="s">
        <v>206</v>
      </c>
      <c r="AJI6" s="21" t="s">
        <v>206</v>
      </c>
      <c r="AJJ6" s="21" t="s">
        <v>206</v>
      </c>
      <c r="AJK6" s="21" t="s">
        <v>206</v>
      </c>
      <c r="AJL6" s="21" t="s">
        <v>206</v>
      </c>
      <c r="AJM6" s="21" t="s">
        <v>206</v>
      </c>
      <c r="AJN6" s="21" t="s">
        <v>206</v>
      </c>
      <c r="AJO6" s="21" t="s">
        <v>206</v>
      </c>
      <c r="AJP6" s="21" t="s">
        <v>206</v>
      </c>
      <c r="AJQ6" s="21" t="s">
        <v>206</v>
      </c>
      <c r="AJR6" s="21" t="s">
        <v>206</v>
      </c>
      <c r="AJS6" s="21" t="s">
        <v>206</v>
      </c>
      <c r="AJT6" s="21" t="s">
        <v>206</v>
      </c>
      <c r="AJU6" s="21" t="s">
        <v>206</v>
      </c>
      <c r="AJV6" s="21" t="s">
        <v>206</v>
      </c>
      <c r="AJW6" s="21" t="s">
        <v>206</v>
      </c>
      <c r="AJX6" s="21" t="s">
        <v>206</v>
      </c>
      <c r="AJY6" s="21" t="s">
        <v>206</v>
      </c>
      <c r="AJZ6" s="21" t="s">
        <v>206</v>
      </c>
      <c r="AKA6" s="21" t="s">
        <v>206</v>
      </c>
      <c r="AKB6" s="21" t="s">
        <v>206</v>
      </c>
      <c r="AKC6" s="21" t="s">
        <v>206</v>
      </c>
      <c r="AKD6" s="21" t="s">
        <v>206</v>
      </c>
      <c r="AKE6" s="21">
        <v>420</v>
      </c>
      <c r="AKF6" s="21" t="s">
        <v>206</v>
      </c>
      <c r="AKG6" s="21" t="s">
        <v>206</v>
      </c>
      <c r="AKH6" s="21" t="s">
        <v>206</v>
      </c>
      <c r="AKI6" s="21" t="s">
        <v>206</v>
      </c>
      <c r="AKJ6" s="21" t="s">
        <v>206</v>
      </c>
      <c r="AKK6" s="21" t="s">
        <v>206</v>
      </c>
      <c r="AKL6" s="21" t="s">
        <v>206</v>
      </c>
      <c r="AKM6" s="21" t="s">
        <v>206</v>
      </c>
      <c r="AKN6" s="21" t="s">
        <v>206</v>
      </c>
      <c r="AKO6" s="21" t="s">
        <v>206</v>
      </c>
      <c r="AKP6" s="21" t="s">
        <v>206</v>
      </c>
      <c r="AKQ6" s="21" t="s">
        <v>206</v>
      </c>
      <c r="AKR6" s="21" t="s">
        <v>206</v>
      </c>
      <c r="AKS6" s="21" t="s">
        <v>206</v>
      </c>
      <c r="AKT6" s="21" t="s">
        <v>206</v>
      </c>
      <c r="AKU6" s="21" t="s">
        <v>206</v>
      </c>
      <c r="AKV6" s="21">
        <v>3423</v>
      </c>
      <c r="AKW6" s="21">
        <v>2324044</v>
      </c>
      <c r="AKX6" s="21">
        <v>722212</v>
      </c>
      <c r="AKY6" s="21">
        <v>12133</v>
      </c>
      <c r="AKZ6" s="21" t="s">
        <v>206</v>
      </c>
      <c r="ALA6" s="21">
        <v>745878</v>
      </c>
      <c r="ALB6" s="21">
        <v>571</v>
      </c>
      <c r="ALC6" s="21">
        <v>2308</v>
      </c>
      <c r="ALD6" s="21" t="s">
        <v>206</v>
      </c>
      <c r="ALE6" s="21">
        <v>16</v>
      </c>
      <c r="ALF6" s="21">
        <v>104309</v>
      </c>
      <c r="ALG6" s="21" t="s">
        <v>206</v>
      </c>
      <c r="ALH6" s="21">
        <v>72971</v>
      </c>
      <c r="ALI6" s="21" t="s">
        <v>206</v>
      </c>
      <c r="ALJ6" s="21" t="s">
        <v>206</v>
      </c>
      <c r="ALK6" s="21" t="s">
        <v>206</v>
      </c>
      <c r="ALL6" s="21">
        <v>10142</v>
      </c>
      <c r="ALM6" s="21" t="s">
        <v>206</v>
      </c>
      <c r="ALN6" s="21">
        <v>298759</v>
      </c>
      <c r="ALO6" s="21">
        <v>13768912</v>
      </c>
      <c r="ALP6" s="21">
        <v>46932</v>
      </c>
      <c r="ALQ6" s="21" t="s">
        <v>206</v>
      </c>
      <c r="ALR6" s="21">
        <v>31533</v>
      </c>
      <c r="ALS6" s="21" t="s">
        <v>206</v>
      </c>
      <c r="ALT6" s="21">
        <v>1092790</v>
      </c>
      <c r="ALU6" s="21">
        <v>822007</v>
      </c>
      <c r="ALV6" s="21">
        <v>4868968</v>
      </c>
      <c r="ALW6" s="21">
        <v>7015607</v>
      </c>
      <c r="ALX6" s="21" t="s">
        <v>206</v>
      </c>
      <c r="ALY6" s="21">
        <v>586878</v>
      </c>
      <c r="ALZ6" s="21">
        <v>837931</v>
      </c>
      <c r="AMA6" s="21">
        <v>360097</v>
      </c>
      <c r="AMB6" s="21">
        <v>1138680</v>
      </c>
      <c r="AMC6" s="21" t="s">
        <v>206</v>
      </c>
      <c r="AMD6" s="21">
        <v>31</v>
      </c>
      <c r="AME6" s="21">
        <v>4190385</v>
      </c>
      <c r="AMF6" s="21">
        <v>10091601</v>
      </c>
      <c r="AMG6" s="21">
        <v>2911065</v>
      </c>
      <c r="AMH6" s="21" t="s">
        <v>206</v>
      </c>
      <c r="AMI6" s="21">
        <v>464236</v>
      </c>
      <c r="AMJ6" s="21">
        <v>8036</v>
      </c>
      <c r="AMK6" s="21">
        <v>103971</v>
      </c>
      <c r="AML6" s="21">
        <v>295924</v>
      </c>
      <c r="AMM6" s="21">
        <v>10</v>
      </c>
      <c r="AMN6" s="21" t="s">
        <v>206</v>
      </c>
      <c r="AMO6" s="21">
        <v>1878140</v>
      </c>
      <c r="AMP6" s="21">
        <v>362652</v>
      </c>
      <c r="AMQ6" s="21" t="s">
        <v>206</v>
      </c>
      <c r="AMR6" s="21">
        <v>28685</v>
      </c>
      <c r="AMS6" s="21">
        <v>164458</v>
      </c>
      <c r="AMT6" s="21">
        <v>12491</v>
      </c>
      <c r="AMU6" s="21">
        <v>93742</v>
      </c>
      <c r="AMV6" s="21">
        <v>689971</v>
      </c>
      <c r="AMW6" s="21">
        <v>45596</v>
      </c>
      <c r="AMX6" s="21">
        <v>3341</v>
      </c>
      <c r="AMY6" s="21">
        <v>7115</v>
      </c>
      <c r="AMZ6" s="21">
        <v>80740</v>
      </c>
      <c r="ANA6" s="21" t="s">
        <v>206</v>
      </c>
      <c r="ANB6" s="21">
        <v>941541</v>
      </c>
      <c r="ANC6" s="21">
        <v>853087</v>
      </c>
      <c r="AND6" s="21">
        <v>58371</v>
      </c>
      <c r="ANE6" s="21">
        <v>181012</v>
      </c>
      <c r="ANF6" s="21">
        <v>35822</v>
      </c>
      <c r="ANG6" s="21">
        <v>2630</v>
      </c>
      <c r="ANH6" s="21" t="s">
        <v>206</v>
      </c>
      <c r="ANI6" s="21">
        <v>34008</v>
      </c>
      <c r="ANJ6" s="21">
        <v>55909</v>
      </c>
      <c r="ANK6" s="21">
        <v>5132636</v>
      </c>
      <c r="ANL6" s="21">
        <v>69480</v>
      </c>
      <c r="ANM6" s="21">
        <v>14541460</v>
      </c>
      <c r="ANN6" s="21">
        <v>6971257</v>
      </c>
      <c r="ANO6" s="21">
        <v>161221</v>
      </c>
      <c r="ANP6" s="21">
        <v>520839</v>
      </c>
      <c r="ANQ6" s="21">
        <v>5223926</v>
      </c>
      <c r="ANR6" s="21">
        <v>5677</v>
      </c>
      <c r="ANS6" s="21" t="s">
        <v>206</v>
      </c>
      <c r="ANT6" s="21">
        <v>17002</v>
      </c>
      <c r="ANU6" s="21" t="s">
        <v>206</v>
      </c>
      <c r="ANV6" s="21">
        <v>524159</v>
      </c>
      <c r="ANW6" s="21">
        <v>3513960</v>
      </c>
      <c r="ANX6" s="21">
        <v>49510176</v>
      </c>
      <c r="ANY6" s="21">
        <v>63375372</v>
      </c>
      <c r="ANZ6" s="21">
        <v>6422</v>
      </c>
      <c r="AOA6" s="21">
        <v>4190193</v>
      </c>
      <c r="AOB6" s="21">
        <v>897426</v>
      </c>
      <c r="AOC6" s="21" t="s">
        <v>206</v>
      </c>
      <c r="AOD6" s="21">
        <v>11694607</v>
      </c>
      <c r="AOE6" s="21">
        <v>12855</v>
      </c>
      <c r="AOF6" s="21" t="s">
        <v>206</v>
      </c>
      <c r="AOG6" s="21" t="s">
        <v>206</v>
      </c>
      <c r="AOH6" s="21">
        <v>3953105</v>
      </c>
      <c r="AOI6" s="21">
        <v>10326</v>
      </c>
      <c r="AOJ6" s="21">
        <v>38778</v>
      </c>
      <c r="AOK6" s="21">
        <v>624844</v>
      </c>
      <c r="AOL6" s="21">
        <v>1404290</v>
      </c>
      <c r="AOM6" s="21">
        <v>6</v>
      </c>
      <c r="AON6" s="21" t="s">
        <v>206</v>
      </c>
      <c r="AOO6" s="21" t="s">
        <v>206</v>
      </c>
      <c r="AOP6" s="21" t="s">
        <v>206</v>
      </c>
      <c r="AOQ6" s="21" t="s">
        <v>206</v>
      </c>
      <c r="AOR6" s="21" t="s">
        <v>206</v>
      </c>
      <c r="AOS6" s="21" t="s">
        <v>206</v>
      </c>
      <c r="AOT6" s="21">
        <v>2</v>
      </c>
      <c r="AOU6" s="21" t="s">
        <v>206</v>
      </c>
      <c r="AOV6" s="21">
        <v>1158586</v>
      </c>
      <c r="AOW6" s="21" t="s">
        <v>206</v>
      </c>
      <c r="AOX6" s="21" t="s">
        <v>206</v>
      </c>
      <c r="AOY6" s="21">
        <v>17911562</v>
      </c>
      <c r="AOZ6" s="21">
        <v>206142</v>
      </c>
      <c r="APA6" s="21" t="s">
        <v>206</v>
      </c>
      <c r="APB6" s="21">
        <v>1488153</v>
      </c>
      <c r="APC6" s="21" t="s">
        <v>206</v>
      </c>
      <c r="APD6" s="21" t="s">
        <v>206</v>
      </c>
      <c r="APE6" s="21">
        <v>6011</v>
      </c>
      <c r="APF6" s="21">
        <v>59880</v>
      </c>
      <c r="APG6" s="21">
        <v>50240</v>
      </c>
      <c r="APH6" s="21">
        <v>57</v>
      </c>
      <c r="API6" s="21" t="s">
        <v>206</v>
      </c>
      <c r="APJ6" s="21">
        <v>875</v>
      </c>
      <c r="APK6" s="21" t="s">
        <v>206</v>
      </c>
      <c r="APL6" s="21">
        <v>13512</v>
      </c>
      <c r="APM6" s="21" t="s">
        <v>206</v>
      </c>
      <c r="APN6" s="21" t="s">
        <v>206</v>
      </c>
      <c r="APO6" s="21">
        <v>8</v>
      </c>
      <c r="APP6" s="21">
        <v>24477526</v>
      </c>
      <c r="APQ6" s="21">
        <v>5082299</v>
      </c>
      <c r="APR6" s="21" t="s">
        <v>206</v>
      </c>
      <c r="APS6" s="21">
        <v>3871539</v>
      </c>
      <c r="APT6" s="21">
        <v>1275386</v>
      </c>
      <c r="APU6" s="21">
        <v>41772</v>
      </c>
      <c r="APV6" s="21">
        <v>643246</v>
      </c>
      <c r="APW6" s="21" t="s">
        <v>206</v>
      </c>
      <c r="APX6" s="21" t="s">
        <v>206</v>
      </c>
      <c r="APY6" s="21">
        <v>147391</v>
      </c>
      <c r="APZ6" s="21">
        <v>392083</v>
      </c>
      <c r="AQA6" s="21">
        <v>904385</v>
      </c>
      <c r="AQB6" s="21">
        <v>883748</v>
      </c>
      <c r="AQC6" s="21">
        <v>127102</v>
      </c>
      <c r="AQD6" s="21" t="s">
        <v>206</v>
      </c>
      <c r="AQE6" s="21">
        <v>121656</v>
      </c>
      <c r="AQF6" s="21" t="s">
        <v>206</v>
      </c>
      <c r="AQG6" s="21">
        <v>4982</v>
      </c>
      <c r="AQH6" s="21" t="s">
        <v>206</v>
      </c>
      <c r="AQI6" s="21">
        <v>1116</v>
      </c>
      <c r="AQJ6" s="21">
        <v>7305</v>
      </c>
      <c r="AQK6" s="21" t="s">
        <v>206</v>
      </c>
      <c r="AQL6" s="21" t="s">
        <v>206</v>
      </c>
      <c r="AQM6" s="21">
        <v>194504</v>
      </c>
      <c r="AQN6" s="21">
        <v>370</v>
      </c>
      <c r="AQO6" s="21">
        <v>1204057</v>
      </c>
      <c r="AQP6" s="21">
        <v>783783</v>
      </c>
      <c r="AQQ6" s="21" t="s">
        <v>206</v>
      </c>
      <c r="AQR6" s="21">
        <v>257805</v>
      </c>
      <c r="AQS6" s="21">
        <v>18764</v>
      </c>
      <c r="AQT6" s="21">
        <v>1341</v>
      </c>
      <c r="AQU6" s="21" t="s">
        <v>206</v>
      </c>
      <c r="AQV6" s="21">
        <v>3399809</v>
      </c>
      <c r="AQW6" s="21">
        <v>4669098</v>
      </c>
      <c r="AQX6" s="21">
        <v>56788</v>
      </c>
      <c r="AQY6" s="21">
        <v>48970</v>
      </c>
      <c r="AQZ6" s="21">
        <v>1100</v>
      </c>
      <c r="ARA6" s="21">
        <v>768</v>
      </c>
      <c r="ARB6" s="21">
        <v>1080</v>
      </c>
      <c r="ARC6" s="21">
        <v>34517</v>
      </c>
      <c r="ARD6" s="21">
        <v>4249</v>
      </c>
      <c r="ARE6" s="21">
        <v>4985865</v>
      </c>
      <c r="ARF6" s="21">
        <v>2129</v>
      </c>
      <c r="ARG6" s="21">
        <v>7519704</v>
      </c>
      <c r="ARH6" s="21">
        <v>1698828</v>
      </c>
      <c r="ARI6" s="21">
        <v>11702</v>
      </c>
      <c r="ARJ6" s="21" t="s">
        <v>206</v>
      </c>
      <c r="ARK6" s="21">
        <v>377648</v>
      </c>
      <c r="ARL6" s="21" t="s">
        <v>206</v>
      </c>
      <c r="ARM6" s="21">
        <v>32041</v>
      </c>
      <c r="ARN6" s="21" t="s">
        <v>206</v>
      </c>
      <c r="ARO6" s="21">
        <v>22088</v>
      </c>
      <c r="ARP6" s="21">
        <v>1899940</v>
      </c>
      <c r="ARQ6" s="21">
        <v>639231</v>
      </c>
      <c r="ARR6" s="21">
        <v>7471836</v>
      </c>
      <c r="ARS6" s="21">
        <v>9243241</v>
      </c>
      <c r="ART6" s="21" t="s">
        <v>206</v>
      </c>
      <c r="ARU6" s="21">
        <v>2034484</v>
      </c>
      <c r="ARV6" s="21" t="s">
        <v>206</v>
      </c>
      <c r="ARW6" s="21" t="s">
        <v>206</v>
      </c>
      <c r="ARX6" s="21">
        <v>672321</v>
      </c>
      <c r="ARY6" s="21" t="s">
        <v>206</v>
      </c>
      <c r="ARZ6" s="21">
        <v>350</v>
      </c>
      <c r="ASA6" s="21" t="s">
        <v>206</v>
      </c>
      <c r="ASB6" s="21">
        <v>328809</v>
      </c>
      <c r="ASC6" s="21">
        <v>950</v>
      </c>
      <c r="ASD6" s="21">
        <v>2371</v>
      </c>
      <c r="ASE6" s="21" t="s">
        <v>206</v>
      </c>
      <c r="ASF6" s="21">
        <v>141894</v>
      </c>
      <c r="ASG6" s="21" t="s">
        <v>206</v>
      </c>
      <c r="ASH6" s="21" t="s">
        <v>206</v>
      </c>
      <c r="ASI6" s="21" t="s">
        <v>206</v>
      </c>
      <c r="ASJ6" s="21" t="s">
        <v>206</v>
      </c>
      <c r="ASK6" s="21" t="s">
        <v>206</v>
      </c>
      <c r="ASL6" s="21" t="s">
        <v>206</v>
      </c>
      <c r="ASM6" s="21" t="s">
        <v>206</v>
      </c>
      <c r="ASN6" s="21" t="s">
        <v>206</v>
      </c>
      <c r="ASO6" s="21" t="s">
        <v>206</v>
      </c>
      <c r="ASP6" s="21" t="s">
        <v>206</v>
      </c>
      <c r="ASQ6" s="21" t="s">
        <v>206</v>
      </c>
      <c r="ASR6" s="21" t="s">
        <v>206</v>
      </c>
      <c r="ASS6" s="21" t="s">
        <v>206</v>
      </c>
      <c r="AST6" s="21" t="s">
        <v>206</v>
      </c>
      <c r="ASU6" s="21" t="s">
        <v>206</v>
      </c>
      <c r="ASV6" s="21" t="s">
        <v>206</v>
      </c>
      <c r="ASW6" s="21" t="s">
        <v>206</v>
      </c>
      <c r="ASX6" s="21" t="s">
        <v>206</v>
      </c>
      <c r="ASY6" s="21">
        <v>6</v>
      </c>
      <c r="ASZ6" s="21" t="s">
        <v>206</v>
      </c>
      <c r="ATA6" s="21" t="s">
        <v>206</v>
      </c>
      <c r="ATB6" s="21">
        <v>1366</v>
      </c>
      <c r="ATC6" s="21">
        <v>403476</v>
      </c>
      <c r="ATD6" s="21" t="s">
        <v>206</v>
      </c>
      <c r="ATE6" s="21" t="s">
        <v>206</v>
      </c>
      <c r="ATF6" s="21" t="s">
        <v>206</v>
      </c>
      <c r="ATG6" s="21" t="s">
        <v>206</v>
      </c>
      <c r="ATH6" s="21">
        <v>27884</v>
      </c>
      <c r="ATI6" s="21" t="s">
        <v>206</v>
      </c>
      <c r="ATJ6" s="21" t="s">
        <v>206</v>
      </c>
      <c r="ATK6" s="21" t="s">
        <v>206</v>
      </c>
      <c r="ATL6" s="21" t="s">
        <v>206</v>
      </c>
      <c r="ATM6" s="21">
        <v>12598</v>
      </c>
      <c r="ATN6" s="21">
        <v>35</v>
      </c>
      <c r="ATO6" s="21">
        <v>69300</v>
      </c>
      <c r="ATP6" s="21">
        <v>4299408</v>
      </c>
      <c r="ATQ6" s="21" t="s">
        <v>206</v>
      </c>
      <c r="ATR6" s="21" t="s">
        <v>206</v>
      </c>
      <c r="ATS6" s="21">
        <v>799684</v>
      </c>
      <c r="ATT6" s="21">
        <v>435030</v>
      </c>
      <c r="ATU6" s="21">
        <v>330532</v>
      </c>
      <c r="ATV6" s="21" t="s">
        <v>206</v>
      </c>
      <c r="ATW6" s="21" t="s">
        <v>206</v>
      </c>
      <c r="ATX6" s="21" t="s">
        <v>206</v>
      </c>
      <c r="ATY6" s="21">
        <v>5402</v>
      </c>
      <c r="ATZ6" s="21">
        <v>529</v>
      </c>
      <c r="AUA6" s="21" t="s">
        <v>206</v>
      </c>
      <c r="AUB6" s="21" t="s">
        <v>206</v>
      </c>
      <c r="AUC6" s="21">
        <v>24797</v>
      </c>
      <c r="AUD6" s="21">
        <v>6944</v>
      </c>
      <c r="AUE6" s="21" t="s">
        <v>206</v>
      </c>
      <c r="AUF6" s="21" t="s">
        <v>206</v>
      </c>
      <c r="AUG6" s="21" t="s">
        <v>206</v>
      </c>
      <c r="AUH6" s="21" t="s">
        <v>206</v>
      </c>
      <c r="AUI6" s="21" t="s">
        <v>206</v>
      </c>
      <c r="AUJ6" s="21" t="s">
        <v>206</v>
      </c>
      <c r="AUK6" s="21" t="s">
        <v>206</v>
      </c>
      <c r="AUL6" s="21" t="s">
        <v>206</v>
      </c>
      <c r="AUM6" s="21">
        <v>1633</v>
      </c>
      <c r="AUN6" s="21">
        <v>1164</v>
      </c>
      <c r="AUO6" s="21" t="s">
        <v>206</v>
      </c>
      <c r="AUP6" s="21">
        <v>135</v>
      </c>
      <c r="AUQ6" s="21" t="s">
        <v>206</v>
      </c>
      <c r="AUR6" s="21">
        <v>2879</v>
      </c>
      <c r="AUS6" s="21" t="s">
        <v>206</v>
      </c>
      <c r="AUT6" s="21">
        <v>338</v>
      </c>
      <c r="AUU6" s="21" t="s">
        <v>206</v>
      </c>
      <c r="AUV6" s="21" t="s">
        <v>206</v>
      </c>
      <c r="AUW6" s="21">
        <v>2694</v>
      </c>
      <c r="AUX6" s="21" t="s">
        <v>206</v>
      </c>
      <c r="AUY6" s="21">
        <v>8232</v>
      </c>
      <c r="AUZ6" s="21">
        <v>5400</v>
      </c>
      <c r="AVA6" s="21">
        <v>7</v>
      </c>
      <c r="AVB6" s="21">
        <v>1603789</v>
      </c>
      <c r="AVC6" s="21">
        <v>26721</v>
      </c>
      <c r="AVD6" s="21">
        <v>19476</v>
      </c>
      <c r="AVE6" s="21">
        <v>22219</v>
      </c>
      <c r="AVF6" s="21" t="s">
        <v>206</v>
      </c>
      <c r="AVG6" s="21" t="s">
        <v>206</v>
      </c>
      <c r="AVH6" s="21" t="s">
        <v>206</v>
      </c>
      <c r="AVI6" s="21" t="s">
        <v>206</v>
      </c>
      <c r="AVJ6" s="21">
        <v>3283794</v>
      </c>
      <c r="AVK6" s="21">
        <v>175384</v>
      </c>
      <c r="AVL6" s="21">
        <v>32306905</v>
      </c>
      <c r="AVM6" s="21">
        <v>81761769</v>
      </c>
      <c r="AVN6" s="21">
        <v>4349</v>
      </c>
      <c r="AVO6" s="21">
        <v>1127050</v>
      </c>
      <c r="AVP6" s="21" t="s">
        <v>206</v>
      </c>
      <c r="AVQ6" s="21" t="s">
        <v>206</v>
      </c>
      <c r="AVR6" s="21">
        <v>6616571</v>
      </c>
      <c r="AVS6" s="21">
        <v>7419</v>
      </c>
      <c r="AVT6" s="21" t="s">
        <v>206</v>
      </c>
      <c r="AVU6" s="21" t="s">
        <v>206</v>
      </c>
      <c r="AVV6" s="21">
        <v>127526</v>
      </c>
      <c r="AVW6" s="21" t="s">
        <v>206</v>
      </c>
      <c r="AVX6" s="21">
        <v>767</v>
      </c>
      <c r="AVY6" s="21" t="s">
        <v>206</v>
      </c>
      <c r="AVZ6" s="21">
        <v>4000</v>
      </c>
      <c r="AWA6" s="21" t="s">
        <v>206</v>
      </c>
      <c r="AWB6" s="21" t="s">
        <v>206</v>
      </c>
      <c r="AWC6" s="21" t="s">
        <v>206</v>
      </c>
      <c r="AWD6" s="21" t="s">
        <v>206</v>
      </c>
      <c r="AWE6" s="21">
        <v>147565</v>
      </c>
      <c r="AWF6" s="21">
        <v>170809</v>
      </c>
      <c r="AWG6" s="21" t="s">
        <v>206</v>
      </c>
      <c r="AWH6" s="21" t="s">
        <v>206</v>
      </c>
      <c r="AWI6" s="21">
        <v>25415</v>
      </c>
      <c r="AWJ6" s="21" t="s">
        <v>206</v>
      </c>
      <c r="AWK6" s="21">
        <v>186</v>
      </c>
      <c r="AWL6" s="21" t="s">
        <v>206</v>
      </c>
      <c r="AWM6" s="21">
        <v>307</v>
      </c>
      <c r="AWN6" s="21">
        <v>1194122</v>
      </c>
      <c r="AWO6" s="21" t="s">
        <v>206</v>
      </c>
      <c r="AWP6" s="21">
        <v>304076</v>
      </c>
      <c r="AWQ6" s="21" t="s">
        <v>206</v>
      </c>
      <c r="AWR6" s="21">
        <v>23840</v>
      </c>
      <c r="AWS6" s="21">
        <v>5028699</v>
      </c>
      <c r="AWT6" s="21">
        <v>17992787</v>
      </c>
      <c r="AWU6" s="21">
        <v>320400</v>
      </c>
      <c r="AWV6" s="21">
        <v>70773</v>
      </c>
      <c r="AWW6" s="21">
        <v>751737</v>
      </c>
      <c r="AWX6" s="21">
        <v>764</v>
      </c>
      <c r="AWY6" s="21">
        <v>1051177</v>
      </c>
      <c r="AWZ6" s="21">
        <v>303316</v>
      </c>
      <c r="AXA6" s="21" t="s">
        <v>206</v>
      </c>
      <c r="AXB6" s="21">
        <v>4765</v>
      </c>
      <c r="AXC6" s="21">
        <v>5139</v>
      </c>
      <c r="AXD6" s="21">
        <v>4397755</v>
      </c>
      <c r="AXE6" s="21">
        <v>2490138</v>
      </c>
      <c r="AXF6" s="21">
        <v>3041720</v>
      </c>
      <c r="AXG6" s="21">
        <v>1473793</v>
      </c>
      <c r="AXH6" s="21">
        <v>1133608</v>
      </c>
      <c r="AXI6" s="21">
        <v>1810916</v>
      </c>
      <c r="AXJ6" s="21">
        <v>289081</v>
      </c>
      <c r="AXK6" s="21" t="s">
        <v>206</v>
      </c>
      <c r="AXL6" s="21">
        <v>21787</v>
      </c>
      <c r="AXM6" s="21">
        <v>3079452</v>
      </c>
      <c r="AXN6" s="21">
        <v>11836421</v>
      </c>
      <c r="AXO6" s="21">
        <v>2786259</v>
      </c>
      <c r="AXP6" s="21">
        <v>5885951</v>
      </c>
      <c r="AXQ6" s="21">
        <v>698804</v>
      </c>
      <c r="AXR6" s="21">
        <v>28437</v>
      </c>
      <c r="AXS6" s="21">
        <v>210611</v>
      </c>
      <c r="AXT6" s="21">
        <v>10</v>
      </c>
      <c r="AXU6" s="21">
        <v>14668</v>
      </c>
      <c r="AXV6" s="21" t="s">
        <v>206</v>
      </c>
      <c r="AXW6" s="21">
        <v>4930961</v>
      </c>
      <c r="AXX6" s="21">
        <v>248343</v>
      </c>
      <c r="AXY6" s="21">
        <v>432910</v>
      </c>
      <c r="AXZ6" s="21">
        <v>355861</v>
      </c>
      <c r="AYA6" s="21">
        <v>672697</v>
      </c>
      <c r="AYB6" s="21">
        <v>241974</v>
      </c>
      <c r="AYC6" s="21">
        <v>1226410</v>
      </c>
      <c r="AYD6" s="21">
        <v>1796343</v>
      </c>
      <c r="AYE6" s="21">
        <v>631457</v>
      </c>
      <c r="AYF6" s="21" t="s">
        <v>206</v>
      </c>
      <c r="AYG6" s="21">
        <v>381609</v>
      </c>
      <c r="AYH6" s="21">
        <v>522673</v>
      </c>
      <c r="AYI6" s="21">
        <v>733934</v>
      </c>
      <c r="AYJ6" s="21">
        <v>3665818</v>
      </c>
      <c r="AYK6" s="21">
        <v>4329758</v>
      </c>
      <c r="AYL6" s="21">
        <v>199375</v>
      </c>
      <c r="AYM6" s="21">
        <v>8054971</v>
      </c>
      <c r="AYN6" s="21">
        <v>2049336</v>
      </c>
      <c r="AYO6" s="21">
        <v>106306</v>
      </c>
      <c r="AYP6" s="21" t="s">
        <v>206</v>
      </c>
      <c r="AYQ6" s="21">
        <v>2819241</v>
      </c>
      <c r="AYR6" s="21">
        <v>2898853</v>
      </c>
      <c r="AYS6" s="21">
        <v>568994</v>
      </c>
      <c r="AYT6" s="21">
        <v>3544872</v>
      </c>
      <c r="AYU6" s="21">
        <v>2613241</v>
      </c>
      <c r="AYV6" s="21">
        <v>5324116</v>
      </c>
      <c r="AYW6" s="21">
        <v>482579</v>
      </c>
      <c r="AYX6" s="21">
        <v>6771</v>
      </c>
      <c r="AYY6" s="21">
        <v>688984</v>
      </c>
      <c r="AYZ6" s="21" t="s">
        <v>206</v>
      </c>
      <c r="AZA6" s="21">
        <v>14121</v>
      </c>
      <c r="AZB6" s="21" t="s">
        <v>206</v>
      </c>
      <c r="AZC6" s="21">
        <v>27282</v>
      </c>
      <c r="AZD6" s="21">
        <v>1230072</v>
      </c>
      <c r="AZE6" s="21">
        <v>3007133</v>
      </c>
      <c r="AZF6" s="21">
        <v>139996072</v>
      </c>
      <c r="AZG6" s="21">
        <v>33717950</v>
      </c>
      <c r="AZH6" s="21">
        <v>954843</v>
      </c>
      <c r="AZI6" s="21">
        <v>19440790</v>
      </c>
      <c r="AZJ6" s="21">
        <v>1750</v>
      </c>
      <c r="AZK6" s="21" t="s">
        <v>206</v>
      </c>
      <c r="AZL6" s="21">
        <v>10231075</v>
      </c>
      <c r="AZM6" s="21">
        <v>47674</v>
      </c>
      <c r="AZN6" s="21" t="s">
        <v>206</v>
      </c>
      <c r="AZO6" s="21">
        <v>694</v>
      </c>
      <c r="AZP6" s="21">
        <v>4922403</v>
      </c>
      <c r="AZQ6" s="21">
        <v>451523</v>
      </c>
      <c r="AZR6" s="21">
        <v>306362</v>
      </c>
      <c r="AZS6" s="21">
        <v>35268</v>
      </c>
      <c r="AZT6" s="21">
        <v>116356</v>
      </c>
      <c r="AZU6" s="21">
        <v>7092</v>
      </c>
      <c r="AZV6" s="21" t="s">
        <v>206</v>
      </c>
      <c r="AZW6" s="21" t="s">
        <v>206</v>
      </c>
      <c r="AZX6" s="21" t="s">
        <v>206</v>
      </c>
      <c r="AZY6" s="21" t="s">
        <v>206</v>
      </c>
      <c r="AZZ6" s="21" t="s">
        <v>206</v>
      </c>
      <c r="BAA6" s="21" t="s">
        <v>206</v>
      </c>
      <c r="BAB6" s="21" t="s">
        <v>206</v>
      </c>
      <c r="BAC6" s="21" t="s">
        <v>206</v>
      </c>
      <c r="BAD6" s="21">
        <v>465</v>
      </c>
      <c r="BAE6" s="21" t="s">
        <v>206</v>
      </c>
      <c r="BAF6" s="21">
        <v>5537</v>
      </c>
      <c r="BAG6" s="21">
        <v>341408</v>
      </c>
      <c r="BAH6" s="21">
        <v>68314</v>
      </c>
      <c r="BAI6" s="21" t="s">
        <v>206</v>
      </c>
      <c r="BAJ6" s="21">
        <v>46713</v>
      </c>
      <c r="BAK6" s="21">
        <v>8</v>
      </c>
      <c r="BAL6" s="21">
        <v>5336</v>
      </c>
      <c r="BAM6" s="21" t="s">
        <v>206</v>
      </c>
      <c r="BAN6" s="21" t="s">
        <v>206</v>
      </c>
      <c r="BAO6" s="21" t="s">
        <v>206</v>
      </c>
      <c r="BAP6" s="21">
        <v>1039446</v>
      </c>
      <c r="BAQ6" s="21" t="s">
        <v>206</v>
      </c>
      <c r="BAR6" s="21" t="s">
        <v>206</v>
      </c>
      <c r="BAS6" s="21" t="s">
        <v>206</v>
      </c>
      <c r="BAT6" s="21">
        <v>6978</v>
      </c>
      <c r="BAU6" s="21" t="s">
        <v>206</v>
      </c>
      <c r="BAV6" s="21">
        <v>1255</v>
      </c>
      <c r="BAW6" s="21">
        <v>374219</v>
      </c>
      <c r="BAX6" s="21">
        <v>5230238</v>
      </c>
      <c r="BAY6" s="21" t="s">
        <v>206</v>
      </c>
      <c r="BAZ6" s="21" t="s">
        <v>206</v>
      </c>
      <c r="BBA6" s="21">
        <v>327298</v>
      </c>
      <c r="BBB6" s="21">
        <v>207270</v>
      </c>
      <c r="BBC6" s="21">
        <v>22237</v>
      </c>
      <c r="BBD6" s="21">
        <v>135711</v>
      </c>
      <c r="BBE6" s="21" t="s">
        <v>206</v>
      </c>
      <c r="BBF6" s="21">
        <v>2046846</v>
      </c>
      <c r="BBG6" s="21">
        <v>4947019</v>
      </c>
      <c r="BBH6" s="21">
        <v>11835574</v>
      </c>
      <c r="BBI6" s="21">
        <v>3282651</v>
      </c>
      <c r="BBJ6" s="21" t="s">
        <v>206</v>
      </c>
      <c r="BBK6" s="21">
        <v>968</v>
      </c>
      <c r="BBL6" s="21" t="s">
        <v>206</v>
      </c>
      <c r="BBM6" s="21">
        <v>63140</v>
      </c>
      <c r="BBN6" s="21" t="s">
        <v>206</v>
      </c>
      <c r="BBO6" s="21" t="s">
        <v>206</v>
      </c>
      <c r="BBP6" s="21" t="s">
        <v>206</v>
      </c>
      <c r="BBQ6" s="21">
        <v>118703</v>
      </c>
      <c r="BBR6" s="21">
        <v>113991</v>
      </c>
      <c r="BBS6" s="21" t="s">
        <v>206</v>
      </c>
      <c r="BBT6" s="21">
        <v>4448</v>
      </c>
      <c r="BBU6" s="21" t="s">
        <v>206</v>
      </c>
      <c r="BBV6" s="21" t="s">
        <v>206</v>
      </c>
      <c r="BBW6" s="21">
        <v>34314</v>
      </c>
      <c r="BBX6" s="21">
        <v>604445</v>
      </c>
      <c r="BBY6" s="21">
        <v>65213</v>
      </c>
      <c r="BBZ6" s="21" t="s">
        <v>206</v>
      </c>
      <c r="BCA6" s="21">
        <v>1004362</v>
      </c>
      <c r="BCB6" s="21">
        <v>653700</v>
      </c>
      <c r="BCC6" s="21" t="s">
        <v>206</v>
      </c>
      <c r="BCD6" s="21">
        <v>360</v>
      </c>
      <c r="BCE6" s="21">
        <v>7833</v>
      </c>
      <c r="BCF6" s="21">
        <v>6427</v>
      </c>
      <c r="BCG6" s="21">
        <v>1</v>
      </c>
      <c r="BCH6" s="21">
        <v>942</v>
      </c>
      <c r="BCI6" s="21" t="s">
        <v>206</v>
      </c>
      <c r="BCJ6" s="21" t="s">
        <v>206</v>
      </c>
      <c r="BCK6" s="21">
        <v>177197</v>
      </c>
      <c r="BCL6" s="21">
        <v>125284</v>
      </c>
      <c r="BCM6" s="21">
        <v>53206</v>
      </c>
      <c r="BCN6" s="21">
        <v>4363935</v>
      </c>
      <c r="BCO6" s="21">
        <v>71191109</v>
      </c>
      <c r="BCP6" s="21">
        <v>12708650</v>
      </c>
      <c r="BCQ6" s="21">
        <v>3126206</v>
      </c>
      <c r="BCR6" s="21">
        <v>1704</v>
      </c>
      <c r="BCS6" s="21">
        <v>1124152</v>
      </c>
      <c r="BCT6" s="21" t="s">
        <v>206</v>
      </c>
      <c r="BCU6" s="21">
        <v>4712</v>
      </c>
      <c r="BCV6" s="21" t="s">
        <v>206</v>
      </c>
      <c r="BCW6" s="21">
        <v>56174</v>
      </c>
      <c r="BCX6" s="21">
        <v>1083669</v>
      </c>
      <c r="BCY6" s="21">
        <v>2406070</v>
      </c>
      <c r="BCZ6" s="21">
        <v>234608125</v>
      </c>
      <c r="BDA6" s="21">
        <v>47754220</v>
      </c>
      <c r="BDB6" s="21" t="s">
        <v>206</v>
      </c>
      <c r="BDC6" s="21">
        <v>52504377</v>
      </c>
      <c r="BDD6" s="21">
        <v>38148</v>
      </c>
      <c r="BDE6" s="21">
        <v>2059600</v>
      </c>
      <c r="BDF6" s="21">
        <v>18445385</v>
      </c>
      <c r="BDG6" s="21">
        <v>29713</v>
      </c>
      <c r="BDH6" s="21" t="s">
        <v>206</v>
      </c>
      <c r="BDI6" s="21" t="s">
        <v>206</v>
      </c>
      <c r="BDJ6" s="21">
        <v>79394378</v>
      </c>
      <c r="BDK6" s="21">
        <v>17180916</v>
      </c>
      <c r="BDL6" s="21">
        <v>856605</v>
      </c>
      <c r="BDM6" s="21" t="s">
        <v>206</v>
      </c>
      <c r="BDN6" s="21">
        <v>16873874</v>
      </c>
      <c r="BDO6" s="21">
        <v>730</v>
      </c>
      <c r="BDP6" s="21" t="s">
        <v>206</v>
      </c>
      <c r="BDQ6" s="21" t="s">
        <v>206</v>
      </c>
      <c r="BDR6" s="21" t="s">
        <v>206</v>
      </c>
      <c r="BDS6" s="21">
        <v>115521</v>
      </c>
      <c r="BDT6" s="21" t="s">
        <v>206</v>
      </c>
      <c r="BDU6" s="21" t="s">
        <v>206</v>
      </c>
      <c r="BDV6" s="21" t="s">
        <v>206</v>
      </c>
      <c r="BDW6" s="21" t="s">
        <v>206</v>
      </c>
      <c r="BDX6" s="21">
        <v>3697</v>
      </c>
      <c r="BDY6" s="21">
        <v>10477173</v>
      </c>
      <c r="BDZ6" s="21" t="s">
        <v>206</v>
      </c>
      <c r="BEA6" s="21">
        <v>21696531</v>
      </c>
      <c r="BEB6" s="21" t="s">
        <v>206</v>
      </c>
      <c r="BEC6" s="21" t="s">
        <v>206</v>
      </c>
      <c r="BED6" s="21">
        <v>7490355</v>
      </c>
      <c r="BEE6" s="21" t="s">
        <v>206</v>
      </c>
      <c r="BEF6" s="21">
        <v>14851751</v>
      </c>
      <c r="BEG6" s="21">
        <v>135330</v>
      </c>
      <c r="BEH6" s="21">
        <v>10805</v>
      </c>
      <c r="BEI6" s="21">
        <v>157123</v>
      </c>
      <c r="BEJ6" s="21">
        <v>674961</v>
      </c>
      <c r="BEK6" s="21">
        <v>20234095</v>
      </c>
      <c r="BEL6" s="21">
        <v>8061</v>
      </c>
      <c r="BEM6" s="21" t="s">
        <v>206</v>
      </c>
      <c r="BEN6" s="21">
        <v>3523</v>
      </c>
      <c r="BEO6" s="21" t="s">
        <v>206</v>
      </c>
      <c r="BEP6" s="21">
        <v>31649531</v>
      </c>
      <c r="BEQ6" s="21">
        <v>157064</v>
      </c>
      <c r="BER6" s="21">
        <v>367936</v>
      </c>
      <c r="BES6" s="21">
        <v>1581918</v>
      </c>
      <c r="BET6" s="21">
        <v>286034</v>
      </c>
      <c r="BEU6" s="21">
        <v>1804006</v>
      </c>
      <c r="BEV6" s="21">
        <v>26042</v>
      </c>
      <c r="BEW6" s="21">
        <v>192337</v>
      </c>
      <c r="BEX6" s="21">
        <v>151718</v>
      </c>
      <c r="BEY6" s="21" t="s">
        <v>206</v>
      </c>
      <c r="BEZ6" s="21" t="s">
        <v>206</v>
      </c>
      <c r="BFA6" s="21">
        <v>3191267</v>
      </c>
      <c r="BFB6" s="21">
        <v>16375260</v>
      </c>
      <c r="BFC6" s="21">
        <v>5617584</v>
      </c>
      <c r="BFD6" s="21" t="s">
        <v>206</v>
      </c>
      <c r="BFE6" s="21">
        <v>291</v>
      </c>
      <c r="BFF6" s="21" t="s">
        <v>206</v>
      </c>
      <c r="BFG6" s="21">
        <v>29471</v>
      </c>
      <c r="BFH6" s="21" t="s">
        <v>206</v>
      </c>
      <c r="BFI6" s="21" t="s">
        <v>206</v>
      </c>
      <c r="BFJ6" s="21">
        <v>904686</v>
      </c>
      <c r="BFK6" s="21">
        <v>799780</v>
      </c>
      <c r="BFL6" s="21">
        <v>349123</v>
      </c>
      <c r="BFM6" s="21" t="s">
        <v>206</v>
      </c>
      <c r="BFN6" s="21" t="s">
        <v>206</v>
      </c>
      <c r="BFO6" s="21">
        <v>26791</v>
      </c>
      <c r="BFP6" s="21" t="s">
        <v>206</v>
      </c>
      <c r="BFQ6" s="21">
        <v>10830</v>
      </c>
      <c r="BFR6" s="21" t="s">
        <v>206</v>
      </c>
      <c r="BFS6" s="21">
        <v>3036</v>
      </c>
      <c r="BFT6" s="21">
        <v>352728</v>
      </c>
      <c r="BFU6" s="21">
        <v>42164</v>
      </c>
      <c r="BFV6" s="21">
        <v>758446</v>
      </c>
      <c r="BFW6" s="21" t="s">
        <v>206</v>
      </c>
      <c r="BFX6" s="21">
        <v>2652</v>
      </c>
      <c r="BFY6" s="21">
        <v>6204</v>
      </c>
      <c r="BFZ6" s="21">
        <v>36906</v>
      </c>
      <c r="BGA6" s="21" t="s">
        <v>206</v>
      </c>
      <c r="BGB6" s="21" t="s">
        <v>206</v>
      </c>
      <c r="BGC6" s="21" t="s">
        <v>206</v>
      </c>
      <c r="BGD6" s="21" t="s">
        <v>206</v>
      </c>
      <c r="BGE6" s="21">
        <v>917948</v>
      </c>
      <c r="BGF6" s="21">
        <v>722978</v>
      </c>
      <c r="BGG6" s="21">
        <v>1302833</v>
      </c>
      <c r="BGH6" s="21">
        <v>56735</v>
      </c>
      <c r="BGI6" s="21">
        <v>86945326</v>
      </c>
      <c r="BGJ6" s="21">
        <v>8350539</v>
      </c>
      <c r="BGK6" s="21">
        <v>55493</v>
      </c>
      <c r="BGL6" s="21">
        <v>42030</v>
      </c>
      <c r="BGM6" s="21">
        <v>485394</v>
      </c>
      <c r="BGN6" s="21">
        <v>6223</v>
      </c>
      <c r="BGO6" s="21">
        <v>43561</v>
      </c>
      <c r="BGP6" s="21">
        <v>355958</v>
      </c>
      <c r="BGQ6" s="21" t="s">
        <v>206</v>
      </c>
      <c r="BGR6" s="21">
        <v>715824</v>
      </c>
      <c r="BGS6" s="21">
        <v>4529493</v>
      </c>
      <c r="BGT6" s="21">
        <v>135400377</v>
      </c>
      <c r="BGU6" s="21">
        <v>133217864</v>
      </c>
      <c r="BGV6" s="21" t="s">
        <v>206</v>
      </c>
      <c r="BGW6" s="21">
        <v>110027058</v>
      </c>
      <c r="BGX6" s="21" t="s">
        <v>206</v>
      </c>
      <c r="BGY6" s="21" t="s">
        <v>206</v>
      </c>
      <c r="BGZ6" s="21">
        <v>18323413</v>
      </c>
      <c r="BHA6" s="21">
        <v>15450</v>
      </c>
      <c r="BHB6" s="21" t="s">
        <v>206</v>
      </c>
      <c r="BHC6" s="21" t="s">
        <v>206</v>
      </c>
      <c r="BHD6" s="21">
        <v>31866750</v>
      </c>
      <c r="BHE6" s="21">
        <v>129335</v>
      </c>
      <c r="BHF6" s="21">
        <v>61754</v>
      </c>
      <c r="BHG6" s="21" t="s">
        <v>206</v>
      </c>
      <c r="BHH6" s="21">
        <v>34305195</v>
      </c>
      <c r="BHI6" s="21">
        <v>4624</v>
      </c>
      <c r="BHJ6" s="21" t="s">
        <v>206</v>
      </c>
      <c r="BHK6" s="21">
        <v>1459475</v>
      </c>
      <c r="BHL6" s="21" t="s">
        <v>206</v>
      </c>
      <c r="BHM6" s="21">
        <v>132383313</v>
      </c>
      <c r="BHN6" s="21">
        <v>15300</v>
      </c>
      <c r="BHO6" s="21">
        <v>6413</v>
      </c>
      <c r="BHP6" s="21" t="s">
        <v>206</v>
      </c>
      <c r="BHQ6" s="21" t="s">
        <v>206</v>
      </c>
      <c r="BHR6" s="21" t="s">
        <v>206</v>
      </c>
      <c r="BHS6" s="21" t="s">
        <v>206</v>
      </c>
      <c r="BHT6" s="21" t="s">
        <v>206</v>
      </c>
      <c r="BHU6" s="21" t="s">
        <v>206</v>
      </c>
      <c r="BHV6" s="21">
        <v>19855</v>
      </c>
      <c r="BHW6" s="21" t="s">
        <v>206</v>
      </c>
      <c r="BHX6" s="21" t="s">
        <v>206</v>
      </c>
      <c r="BHY6" s="21" t="s">
        <v>206</v>
      </c>
      <c r="BHZ6" s="21" t="s">
        <v>206</v>
      </c>
      <c r="BIA6" s="21" t="s">
        <v>206</v>
      </c>
      <c r="BIB6" s="21">
        <v>32</v>
      </c>
      <c r="BIC6" s="21">
        <v>5</v>
      </c>
      <c r="BID6" s="21" t="s">
        <v>206</v>
      </c>
      <c r="BIE6" s="21" t="s">
        <v>206</v>
      </c>
      <c r="BIF6" s="21" t="s">
        <v>206</v>
      </c>
      <c r="BIG6" s="21" t="s">
        <v>206</v>
      </c>
      <c r="BIH6" s="21" t="s">
        <v>206</v>
      </c>
      <c r="BII6" s="21" t="s">
        <v>206</v>
      </c>
      <c r="BIJ6" s="21" t="s">
        <v>206</v>
      </c>
      <c r="BIK6" s="21" t="s">
        <v>206</v>
      </c>
      <c r="BIL6" s="21" t="s">
        <v>206</v>
      </c>
      <c r="BIM6" s="21" t="s">
        <v>206</v>
      </c>
      <c r="BIN6" s="21" t="s">
        <v>206</v>
      </c>
      <c r="BIO6" s="21" t="s">
        <v>206</v>
      </c>
      <c r="BIP6" s="21">
        <v>943</v>
      </c>
      <c r="BIQ6" s="21" t="s">
        <v>206</v>
      </c>
      <c r="BIR6" s="21">
        <v>2487217</v>
      </c>
      <c r="BIS6" s="21" t="s">
        <v>206</v>
      </c>
      <c r="BIT6" s="21" t="s">
        <v>206</v>
      </c>
      <c r="BIU6" s="21" t="s">
        <v>206</v>
      </c>
      <c r="BIV6" s="21">
        <v>197424</v>
      </c>
      <c r="BIW6" s="21">
        <v>2617</v>
      </c>
      <c r="BIX6" s="21" t="s">
        <v>206</v>
      </c>
      <c r="BIY6" s="21" t="s">
        <v>206</v>
      </c>
      <c r="BIZ6" s="21" t="s">
        <v>206</v>
      </c>
      <c r="BJA6" s="21" t="s">
        <v>206</v>
      </c>
      <c r="BJB6" s="21" t="s">
        <v>206</v>
      </c>
      <c r="BJC6" s="21" t="s">
        <v>206</v>
      </c>
      <c r="BJD6" s="21" t="s">
        <v>206</v>
      </c>
      <c r="BJE6" s="21" t="s">
        <v>206</v>
      </c>
      <c r="BJF6" s="21">
        <v>4374</v>
      </c>
      <c r="BJG6" s="21" t="s">
        <v>206</v>
      </c>
      <c r="BJH6" s="21">
        <v>371508</v>
      </c>
      <c r="BJI6" s="21" t="s">
        <v>206</v>
      </c>
      <c r="BJJ6" s="21" t="s">
        <v>206</v>
      </c>
      <c r="BJK6" s="21" t="s">
        <v>206</v>
      </c>
      <c r="BJL6" s="21" t="s">
        <v>206</v>
      </c>
      <c r="BJM6" s="21" t="s">
        <v>206</v>
      </c>
      <c r="BJN6" s="21" t="s">
        <v>206</v>
      </c>
      <c r="BJO6" s="21" t="s">
        <v>206</v>
      </c>
      <c r="BJP6" s="21" t="s">
        <v>206</v>
      </c>
      <c r="BJQ6" s="21" t="s">
        <v>206</v>
      </c>
      <c r="BJR6" s="21" t="s">
        <v>206</v>
      </c>
      <c r="BJS6" s="21" t="s">
        <v>206</v>
      </c>
      <c r="BJT6" s="21" t="s">
        <v>206</v>
      </c>
      <c r="BJU6" s="21" t="s">
        <v>206</v>
      </c>
      <c r="BJV6" s="21" t="s">
        <v>206</v>
      </c>
      <c r="BJW6" s="21" t="s">
        <v>206</v>
      </c>
      <c r="BJX6" s="21" t="s">
        <v>206</v>
      </c>
      <c r="BJY6" s="21" t="s">
        <v>206</v>
      </c>
      <c r="BJZ6" s="21" t="s">
        <v>206</v>
      </c>
      <c r="BKA6" s="21" t="s">
        <v>206</v>
      </c>
      <c r="BKB6" s="21" t="s">
        <v>206</v>
      </c>
      <c r="BKC6" s="21" t="s">
        <v>206</v>
      </c>
      <c r="BKD6" s="21">
        <v>26843</v>
      </c>
      <c r="BKE6" s="21">
        <v>17</v>
      </c>
      <c r="BKF6" s="21" t="s">
        <v>206</v>
      </c>
      <c r="BKG6" s="21">
        <v>3971</v>
      </c>
      <c r="BKH6" s="21" t="s">
        <v>206</v>
      </c>
      <c r="BKI6" s="21" t="s">
        <v>206</v>
      </c>
      <c r="BKJ6" s="21" t="s">
        <v>206</v>
      </c>
      <c r="BKK6" s="21" t="s">
        <v>206</v>
      </c>
      <c r="BKL6" s="21">
        <v>6324</v>
      </c>
      <c r="BKM6" s="21">
        <v>155</v>
      </c>
      <c r="BKN6" s="21">
        <v>1577717</v>
      </c>
      <c r="BKO6" s="21">
        <v>2149698</v>
      </c>
      <c r="BKP6" s="21" t="s">
        <v>206</v>
      </c>
      <c r="BKQ6" s="21" t="s">
        <v>206</v>
      </c>
      <c r="BKR6" s="21" t="s">
        <v>206</v>
      </c>
      <c r="BKS6" s="21" t="s">
        <v>206</v>
      </c>
      <c r="BKT6" s="21">
        <v>167923</v>
      </c>
      <c r="BKU6" s="21" t="s">
        <v>206</v>
      </c>
      <c r="BKV6" s="21" t="s">
        <v>206</v>
      </c>
      <c r="BKW6" s="21" t="s">
        <v>206</v>
      </c>
      <c r="BKX6" s="21" t="s">
        <v>206</v>
      </c>
      <c r="BKY6" s="21" t="s">
        <v>206</v>
      </c>
      <c r="BKZ6" s="21">
        <v>95</v>
      </c>
      <c r="BLA6" s="21">
        <v>1255</v>
      </c>
      <c r="BLB6" s="21">
        <v>2020722</v>
      </c>
      <c r="BLC6" s="21" t="s">
        <v>206</v>
      </c>
      <c r="BLD6" s="21" t="s">
        <v>206</v>
      </c>
      <c r="BLE6" s="21" t="s">
        <v>206</v>
      </c>
      <c r="BLF6" s="21" t="s">
        <v>206</v>
      </c>
      <c r="BLG6" s="21">
        <v>12405376</v>
      </c>
      <c r="BLH6" s="21">
        <v>340489</v>
      </c>
      <c r="BLI6" s="21" t="s">
        <v>206</v>
      </c>
      <c r="BLJ6" s="21" t="s">
        <v>206</v>
      </c>
      <c r="BLK6" s="21" t="s">
        <v>206</v>
      </c>
      <c r="BLL6" s="21" t="s">
        <v>206</v>
      </c>
      <c r="BLM6" s="21" t="s">
        <v>206</v>
      </c>
      <c r="BLN6" s="21">
        <v>5177118</v>
      </c>
      <c r="BLO6" s="21">
        <v>5039102</v>
      </c>
      <c r="BLP6" s="21">
        <v>5402</v>
      </c>
      <c r="BLQ6" s="21" t="s">
        <v>206</v>
      </c>
      <c r="BLR6" s="21">
        <v>26993560</v>
      </c>
      <c r="BLS6" s="21" t="s">
        <v>206</v>
      </c>
      <c r="BLT6" s="21">
        <v>735048</v>
      </c>
      <c r="BLU6" s="21">
        <v>1286750</v>
      </c>
      <c r="BLV6" s="21">
        <v>7329324</v>
      </c>
      <c r="BLW6" s="21" t="s">
        <v>206</v>
      </c>
      <c r="BLX6" s="21">
        <v>1797340</v>
      </c>
      <c r="BLY6" s="21">
        <v>378722</v>
      </c>
      <c r="BLZ6" s="21">
        <v>23765</v>
      </c>
      <c r="BMA6" s="21" t="s">
        <v>206</v>
      </c>
      <c r="BMB6" s="21">
        <v>60</v>
      </c>
      <c r="BMC6" s="21" t="s">
        <v>206</v>
      </c>
      <c r="BMD6" s="21">
        <v>104418</v>
      </c>
      <c r="BME6" s="21">
        <v>3275270</v>
      </c>
      <c r="BMF6" s="21">
        <v>9957422</v>
      </c>
      <c r="BMG6" s="21">
        <v>22313</v>
      </c>
      <c r="BMH6" s="21">
        <v>1502595</v>
      </c>
      <c r="BMI6" s="21">
        <v>5161188</v>
      </c>
      <c r="BMJ6" s="21">
        <v>2230315</v>
      </c>
      <c r="BMK6" s="21">
        <v>121615</v>
      </c>
      <c r="BML6" s="21">
        <v>3340748</v>
      </c>
      <c r="BMM6" s="21" t="s">
        <v>206</v>
      </c>
      <c r="BMN6" s="21">
        <v>450571</v>
      </c>
      <c r="BMO6" s="21">
        <v>3399699</v>
      </c>
      <c r="BMP6" s="21">
        <v>3941008</v>
      </c>
      <c r="BMQ6" s="21">
        <v>376113</v>
      </c>
      <c r="BMR6" s="21">
        <v>189125</v>
      </c>
      <c r="BMS6" s="21">
        <v>45921</v>
      </c>
      <c r="BMT6" s="21" t="s">
        <v>206</v>
      </c>
      <c r="BMU6" s="21">
        <v>50480</v>
      </c>
      <c r="BMV6" s="21" t="s">
        <v>206</v>
      </c>
      <c r="BMW6" s="21" t="s">
        <v>206</v>
      </c>
      <c r="BMX6" s="21" t="s">
        <v>206</v>
      </c>
      <c r="BMY6" s="21">
        <v>51847</v>
      </c>
      <c r="BMZ6" s="21">
        <v>152945</v>
      </c>
      <c r="BNA6" s="21" t="s">
        <v>206</v>
      </c>
      <c r="BNB6" s="21" t="s">
        <v>206</v>
      </c>
      <c r="BNC6" s="21" t="s">
        <v>206</v>
      </c>
      <c r="BND6" s="21" t="s">
        <v>206</v>
      </c>
      <c r="BNE6" s="21">
        <v>73455</v>
      </c>
      <c r="BNF6" s="21" t="s">
        <v>206</v>
      </c>
      <c r="BNG6" s="21">
        <v>370283</v>
      </c>
      <c r="BNH6" s="21">
        <v>132450</v>
      </c>
      <c r="BNI6" s="21" t="s">
        <v>206</v>
      </c>
      <c r="BNJ6" s="21">
        <v>23186</v>
      </c>
      <c r="BNK6" s="21">
        <v>2219</v>
      </c>
      <c r="BNL6" s="21">
        <v>975</v>
      </c>
      <c r="BNM6" s="21">
        <v>63</v>
      </c>
      <c r="BNN6" s="21">
        <v>279314</v>
      </c>
      <c r="BNO6" s="21">
        <v>126488</v>
      </c>
      <c r="BNP6" s="21">
        <v>52</v>
      </c>
      <c r="BNQ6" s="21">
        <v>63279</v>
      </c>
      <c r="BNR6" s="21" t="s">
        <v>206</v>
      </c>
      <c r="BNS6" s="21">
        <v>171990</v>
      </c>
      <c r="BNT6" s="21">
        <v>448716</v>
      </c>
      <c r="BNU6" s="21">
        <v>554426</v>
      </c>
      <c r="BNV6" s="21">
        <v>1968685</v>
      </c>
      <c r="BNW6" s="21">
        <v>100342</v>
      </c>
      <c r="BNX6" s="21">
        <v>1372621</v>
      </c>
      <c r="BNY6" s="21">
        <v>2302188</v>
      </c>
      <c r="BNZ6" s="21" t="s">
        <v>206</v>
      </c>
      <c r="BOA6" s="21">
        <v>647709</v>
      </c>
      <c r="BOB6" s="21" t="s">
        <v>206</v>
      </c>
      <c r="BOC6" s="21" t="s">
        <v>206</v>
      </c>
      <c r="BOD6" s="21">
        <v>62378</v>
      </c>
      <c r="BOE6" s="21">
        <v>36</v>
      </c>
      <c r="BOF6" s="21">
        <v>247093</v>
      </c>
      <c r="BOG6" s="21">
        <v>259435</v>
      </c>
      <c r="BOH6" s="21">
        <v>63391136</v>
      </c>
      <c r="BOI6" s="21">
        <v>6929998</v>
      </c>
      <c r="BOJ6" s="21">
        <v>4742</v>
      </c>
      <c r="BOK6" s="21">
        <v>1499371</v>
      </c>
      <c r="BOL6" s="21">
        <v>1248</v>
      </c>
      <c r="BOM6" s="21" t="s">
        <v>206</v>
      </c>
      <c r="BON6" s="21">
        <v>2855546</v>
      </c>
      <c r="BOO6" s="21">
        <v>29</v>
      </c>
      <c r="BOP6" s="21" t="s">
        <v>206</v>
      </c>
      <c r="BOQ6" s="21" t="s">
        <v>206</v>
      </c>
      <c r="BOR6" s="21">
        <v>9082</v>
      </c>
      <c r="BOS6" s="21">
        <v>20</v>
      </c>
      <c r="BOT6" s="21">
        <v>94407</v>
      </c>
      <c r="BOU6" s="21" t="s">
        <v>206</v>
      </c>
      <c r="BOV6" s="21">
        <v>14602352</v>
      </c>
      <c r="BOW6" s="21">
        <v>578</v>
      </c>
      <c r="BOX6" s="21" t="s">
        <v>206</v>
      </c>
      <c r="BOY6" s="21" t="s">
        <v>206</v>
      </c>
      <c r="BOZ6" s="21" t="s">
        <v>206</v>
      </c>
      <c r="BPA6" s="21" t="s">
        <v>206</v>
      </c>
      <c r="BPB6" s="21" t="s">
        <v>206</v>
      </c>
      <c r="BPC6" s="21" t="s">
        <v>206</v>
      </c>
      <c r="BPD6" s="21" t="s">
        <v>206</v>
      </c>
      <c r="BPE6" s="21" t="s">
        <v>206</v>
      </c>
      <c r="BPF6" s="21">
        <v>130201</v>
      </c>
      <c r="BPG6" s="21" t="s">
        <v>206</v>
      </c>
      <c r="BPH6" s="21" t="s">
        <v>206</v>
      </c>
      <c r="BPI6" s="21" t="s">
        <v>206</v>
      </c>
      <c r="BPJ6" s="21" t="s">
        <v>206</v>
      </c>
      <c r="BPK6" s="21" t="s">
        <v>206</v>
      </c>
      <c r="BPL6" s="21" t="s">
        <v>206</v>
      </c>
      <c r="BPM6" s="21" t="s">
        <v>206</v>
      </c>
      <c r="BPN6" s="21">
        <v>44311</v>
      </c>
      <c r="BPO6" s="21" t="s">
        <v>206</v>
      </c>
      <c r="BPP6" s="21">
        <v>42919</v>
      </c>
      <c r="BPQ6" s="21" t="s">
        <v>206</v>
      </c>
      <c r="BPR6" s="21" t="s">
        <v>206</v>
      </c>
      <c r="BPS6" s="21" t="s">
        <v>206</v>
      </c>
      <c r="BPT6" s="21" t="s">
        <v>206</v>
      </c>
      <c r="BPU6" s="21" t="s">
        <v>206</v>
      </c>
      <c r="BPV6" s="21">
        <v>610</v>
      </c>
      <c r="BPW6" s="21" t="s">
        <v>206</v>
      </c>
      <c r="BPX6" s="21" t="s">
        <v>206</v>
      </c>
      <c r="BPY6" s="21" t="s">
        <v>206</v>
      </c>
      <c r="BPZ6" s="21" t="s">
        <v>206</v>
      </c>
      <c r="BQA6" s="21" t="s">
        <v>206</v>
      </c>
      <c r="BQB6" s="21" t="s">
        <v>206</v>
      </c>
      <c r="BQC6" s="21">
        <v>2</v>
      </c>
      <c r="BQD6" s="21" t="s">
        <v>206</v>
      </c>
      <c r="BQE6" s="21">
        <v>2</v>
      </c>
      <c r="BQF6" s="21" t="s">
        <v>206</v>
      </c>
      <c r="BQG6" s="21" t="s">
        <v>206</v>
      </c>
      <c r="BQH6" s="21" t="s">
        <v>206</v>
      </c>
      <c r="BQI6" s="21" t="s">
        <v>206</v>
      </c>
      <c r="BQJ6" s="21" t="s">
        <v>206</v>
      </c>
      <c r="BQK6" s="21" t="s">
        <v>206</v>
      </c>
      <c r="BQL6" s="21">
        <v>1462036</v>
      </c>
      <c r="BQM6" s="21">
        <v>50144</v>
      </c>
      <c r="BQN6" s="21" t="s">
        <v>206</v>
      </c>
      <c r="BQO6" s="21" t="s">
        <v>206</v>
      </c>
      <c r="BQP6" s="21" t="s">
        <v>206</v>
      </c>
      <c r="BQQ6" s="21" t="s">
        <v>206</v>
      </c>
      <c r="BQR6" s="21" t="s">
        <v>206</v>
      </c>
      <c r="BQS6" s="21" t="s">
        <v>206</v>
      </c>
      <c r="BQT6" s="21" t="s">
        <v>206</v>
      </c>
      <c r="BQU6" s="21" t="s">
        <v>206</v>
      </c>
      <c r="BQV6" s="21" t="s">
        <v>206</v>
      </c>
      <c r="BQW6" s="21">
        <v>63072</v>
      </c>
      <c r="BQX6" s="21" t="s">
        <v>206</v>
      </c>
      <c r="BQY6" s="21" t="s">
        <v>206</v>
      </c>
      <c r="BQZ6" s="21">
        <v>597491</v>
      </c>
      <c r="BRA6" s="21" t="s">
        <v>206</v>
      </c>
      <c r="BRB6" s="21" t="s">
        <v>206</v>
      </c>
      <c r="BRC6" s="21" t="s">
        <v>206</v>
      </c>
      <c r="BRD6" s="21" t="s">
        <v>206</v>
      </c>
      <c r="BRE6" s="21" t="s">
        <v>206</v>
      </c>
      <c r="BRF6" s="21">
        <v>1219756</v>
      </c>
      <c r="BRG6" s="21" t="s">
        <v>206</v>
      </c>
      <c r="BRH6" s="21" t="s">
        <v>206</v>
      </c>
      <c r="BRI6" s="21" t="s">
        <v>206</v>
      </c>
      <c r="BRJ6" s="21" t="s">
        <v>206</v>
      </c>
      <c r="BRK6" s="21" t="s">
        <v>206</v>
      </c>
      <c r="BRL6" s="21" t="s">
        <v>206</v>
      </c>
      <c r="BRM6" s="21" t="s">
        <v>206</v>
      </c>
      <c r="BRN6" s="21" t="s">
        <v>206</v>
      </c>
      <c r="BRO6" s="21" t="s">
        <v>206</v>
      </c>
      <c r="BRP6" s="21" t="s">
        <v>206</v>
      </c>
      <c r="BRQ6" s="21" t="s">
        <v>206</v>
      </c>
      <c r="BRR6" s="21">
        <v>108</v>
      </c>
      <c r="BRS6" s="21">
        <v>70</v>
      </c>
      <c r="BRT6" s="21" t="s">
        <v>206</v>
      </c>
      <c r="BRU6" s="21" t="s">
        <v>206</v>
      </c>
      <c r="BRV6" s="21" t="s">
        <v>206</v>
      </c>
      <c r="BRW6" s="21" t="s">
        <v>206</v>
      </c>
      <c r="BRX6" s="21" t="s">
        <v>206</v>
      </c>
      <c r="BRY6" s="21" t="s">
        <v>206</v>
      </c>
      <c r="BRZ6" s="21">
        <v>607465</v>
      </c>
      <c r="BSA6" s="21" t="s">
        <v>206</v>
      </c>
      <c r="BSB6" s="21" t="s">
        <v>206</v>
      </c>
      <c r="BSC6" s="21" t="s">
        <v>206</v>
      </c>
      <c r="BSD6" s="21" t="s">
        <v>206</v>
      </c>
      <c r="BSE6" s="21" t="s">
        <v>206</v>
      </c>
      <c r="BSF6" s="21" t="s">
        <v>206</v>
      </c>
      <c r="BSG6" s="21" t="s">
        <v>206</v>
      </c>
      <c r="BSH6" s="21" t="s">
        <v>206</v>
      </c>
      <c r="BSI6" s="21" t="s">
        <v>206</v>
      </c>
      <c r="BSJ6" s="21" t="s">
        <v>206</v>
      </c>
      <c r="BSK6" s="21" t="s">
        <v>206</v>
      </c>
      <c r="BSL6" s="21" t="s">
        <v>206</v>
      </c>
      <c r="BSM6" s="21">
        <v>300660</v>
      </c>
      <c r="BSN6" s="21" t="s">
        <v>206</v>
      </c>
      <c r="BSO6" s="21" t="s">
        <v>206</v>
      </c>
      <c r="BSP6" s="21">
        <v>144493</v>
      </c>
      <c r="BSQ6" s="21" t="s">
        <v>206</v>
      </c>
      <c r="BSR6" s="21" t="s">
        <v>206</v>
      </c>
      <c r="BSS6" s="21" t="s">
        <v>206</v>
      </c>
      <c r="BST6" s="21" t="s">
        <v>206</v>
      </c>
      <c r="BSU6" s="21">
        <v>590978</v>
      </c>
      <c r="BSV6" s="21">
        <v>447</v>
      </c>
      <c r="BSW6" s="21" t="s">
        <v>206</v>
      </c>
      <c r="BSX6" s="21" t="s">
        <v>206</v>
      </c>
      <c r="BSY6" s="21" t="s">
        <v>206</v>
      </c>
      <c r="BSZ6" s="21" t="s">
        <v>206</v>
      </c>
      <c r="BTA6" s="21" t="s">
        <v>206</v>
      </c>
      <c r="BTB6" s="21">
        <v>4823</v>
      </c>
      <c r="BTC6" s="21">
        <v>1052</v>
      </c>
      <c r="BTD6" s="21">
        <v>2</v>
      </c>
      <c r="BTE6" s="21" t="s">
        <v>206</v>
      </c>
      <c r="BTF6" s="21">
        <v>7112</v>
      </c>
      <c r="BTG6" s="21">
        <v>3040</v>
      </c>
      <c r="BTH6" s="21">
        <v>355463</v>
      </c>
      <c r="BTI6" s="21">
        <v>681</v>
      </c>
      <c r="BTJ6" s="21">
        <v>17840</v>
      </c>
      <c r="BTK6" s="21">
        <v>7830</v>
      </c>
      <c r="BTL6" s="21">
        <v>152551</v>
      </c>
      <c r="BTM6" s="21">
        <v>19316111</v>
      </c>
      <c r="BTN6" s="21">
        <v>60400</v>
      </c>
      <c r="BTO6" s="21" t="s">
        <v>206</v>
      </c>
      <c r="BTP6" s="21">
        <v>106</v>
      </c>
      <c r="BTQ6" s="21">
        <v>1746</v>
      </c>
      <c r="BTR6" s="21">
        <v>394630</v>
      </c>
      <c r="BTS6" s="21">
        <v>1421790</v>
      </c>
      <c r="BTT6" s="21">
        <v>3993009</v>
      </c>
      <c r="BTU6" s="21">
        <v>401233</v>
      </c>
      <c r="BTV6" s="21">
        <v>290021</v>
      </c>
      <c r="BTW6" s="21">
        <v>672173</v>
      </c>
      <c r="BTX6" s="21">
        <v>484516</v>
      </c>
      <c r="BTY6" s="21">
        <v>17802</v>
      </c>
      <c r="BTZ6" s="21">
        <v>19272</v>
      </c>
      <c r="BUA6" s="21" t="s">
        <v>206</v>
      </c>
      <c r="BUB6" s="21">
        <v>72751</v>
      </c>
      <c r="BUC6" s="21">
        <v>2641378</v>
      </c>
      <c r="BUD6" s="21">
        <v>6539742</v>
      </c>
      <c r="BUE6" s="21">
        <v>714725</v>
      </c>
      <c r="BUF6" s="21">
        <v>2835243</v>
      </c>
      <c r="BUG6" s="21">
        <v>31301</v>
      </c>
      <c r="BUH6" s="21" t="s">
        <v>206</v>
      </c>
      <c r="BUI6" s="21">
        <v>65361</v>
      </c>
      <c r="BUJ6" s="21">
        <v>416</v>
      </c>
      <c r="BUK6" s="21">
        <v>4121</v>
      </c>
      <c r="BUL6" s="21" t="s">
        <v>206</v>
      </c>
      <c r="BUM6" s="21">
        <v>3155674</v>
      </c>
      <c r="BUN6" s="21">
        <v>1606822</v>
      </c>
      <c r="BUO6" s="21" t="s">
        <v>206</v>
      </c>
      <c r="BUP6" s="21">
        <v>35541</v>
      </c>
      <c r="BUQ6" s="21" t="s">
        <v>206</v>
      </c>
      <c r="BUR6" s="21" t="s">
        <v>206</v>
      </c>
      <c r="BUS6" s="21" t="s">
        <v>206</v>
      </c>
      <c r="BUT6" s="21">
        <v>2762</v>
      </c>
      <c r="BUU6" s="21">
        <v>25</v>
      </c>
      <c r="BUV6" s="21">
        <v>27886</v>
      </c>
      <c r="BUW6" s="21">
        <v>5228</v>
      </c>
      <c r="BUX6" s="21">
        <v>5850</v>
      </c>
      <c r="BUY6" s="21">
        <v>44685</v>
      </c>
      <c r="BUZ6" s="21">
        <v>590207</v>
      </c>
      <c r="BVA6" s="21">
        <v>15352</v>
      </c>
      <c r="BVB6" s="21">
        <v>41686</v>
      </c>
      <c r="BVC6" s="21">
        <v>1293</v>
      </c>
      <c r="BVD6" s="21">
        <v>150719</v>
      </c>
      <c r="BVE6" s="21">
        <v>957</v>
      </c>
      <c r="BVF6" s="21" t="s">
        <v>206</v>
      </c>
      <c r="BVG6" s="21">
        <v>226738</v>
      </c>
      <c r="BVH6" s="21">
        <v>417428</v>
      </c>
      <c r="BVI6" s="21">
        <v>344517</v>
      </c>
      <c r="BVJ6" s="21">
        <v>78187</v>
      </c>
      <c r="BVK6" s="21">
        <v>3320080</v>
      </c>
      <c r="BVL6" s="21">
        <v>1610738</v>
      </c>
      <c r="BVM6" s="21">
        <v>28887</v>
      </c>
      <c r="BVN6" s="21">
        <v>1770</v>
      </c>
      <c r="BVO6" s="21">
        <v>477075</v>
      </c>
      <c r="BVP6" s="21" t="s">
        <v>206</v>
      </c>
      <c r="BVQ6" s="21">
        <v>25565</v>
      </c>
      <c r="BVR6" s="21" t="s">
        <v>206</v>
      </c>
      <c r="BVS6" s="21">
        <v>617</v>
      </c>
      <c r="BVT6" s="21">
        <v>139340</v>
      </c>
      <c r="BVU6" s="21">
        <v>4965967</v>
      </c>
      <c r="BVV6" s="21">
        <v>57833124</v>
      </c>
      <c r="BVW6" s="21">
        <v>18931316</v>
      </c>
      <c r="BVX6" s="21" t="s">
        <v>206</v>
      </c>
      <c r="BVY6" s="21">
        <v>1756457</v>
      </c>
      <c r="BVZ6" s="21">
        <v>677423</v>
      </c>
      <c r="BWA6" s="21" t="s">
        <v>206</v>
      </c>
      <c r="BWB6" s="21">
        <v>6625670</v>
      </c>
      <c r="BWC6" s="21">
        <v>1519</v>
      </c>
      <c r="BWD6" s="21" t="s">
        <v>206</v>
      </c>
      <c r="BWE6" s="21">
        <v>131495</v>
      </c>
      <c r="BWF6" s="21">
        <v>180100</v>
      </c>
      <c r="BWG6" s="21">
        <v>2595180</v>
      </c>
      <c r="BWH6" s="21">
        <v>26847</v>
      </c>
      <c r="BWI6" s="21">
        <v>74614</v>
      </c>
      <c r="BWJ6" s="21">
        <v>5689632</v>
      </c>
      <c r="BWK6" s="21">
        <v>171</v>
      </c>
      <c r="BWL6" s="21" t="s">
        <v>206</v>
      </c>
      <c r="BWM6" s="21" t="s">
        <v>206</v>
      </c>
      <c r="BWN6" s="21" t="s">
        <v>206</v>
      </c>
      <c r="BWO6" s="21" t="s">
        <v>206</v>
      </c>
      <c r="BWP6" s="21" t="s">
        <v>206</v>
      </c>
      <c r="BWQ6" s="21" t="s">
        <v>206</v>
      </c>
      <c r="BWR6" s="21" t="s">
        <v>206</v>
      </c>
      <c r="BWS6" s="21" t="s">
        <v>206</v>
      </c>
      <c r="BWT6" s="21" t="s">
        <v>206</v>
      </c>
      <c r="BWU6" s="21" t="s">
        <v>206</v>
      </c>
      <c r="BWV6" s="21" t="s">
        <v>206</v>
      </c>
      <c r="BWW6" s="21" t="s">
        <v>206</v>
      </c>
      <c r="BWX6" s="21">
        <v>19</v>
      </c>
      <c r="BWY6" s="21" t="s">
        <v>206</v>
      </c>
      <c r="BWZ6" s="21" t="s">
        <v>206</v>
      </c>
      <c r="BXA6" s="21" t="s">
        <v>206</v>
      </c>
      <c r="BXB6" s="21" t="s">
        <v>206</v>
      </c>
      <c r="BXC6" s="21" t="s">
        <v>206</v>
      </c>
      <c r="BXD6" s="21" t="s">
        <v>206</v>
      </c>
      <c r="BXE6" s="21" t="s">
        <v>206</v>
      </c>
      <c r="BXF6" s="21" t="s">
        <v>206</v>
      </c>
      <c r="BXG6" s="21" t="s">
        <v>206</v>
      </c>
      <c r="BXH6" s="21" t="s">
        <v>206</v>
      </c>
      <c r="BXI6" s="21" t="s">
        <v>206</v>
      </c>
      <c r="BXJ6" s="21">
        <v>37883</v>
      </c>
      <c r="BXK6" s="21" t="s">
        <v>206</v>
      </c>
      <c r="BXL6" s="21" t="s">
        <v>206</v>
      </c>
      <c r="BXM6" s="21">
        <v>50510</v>
      </c>
      <c r="BXN6" s="21">
        <v>468411</v>
      </c>
      <c r="BXO6" s="21">
        <v>15667</v>
      </c>
      <c r="BXP6" s="21" t="s">
        <v>206</v>
      </c>
      <c r="BXQ6" s="21">
        <v>16000</v>
      </c>
      <c r="BXR6" s="21" t="s">
        <v>206</v>
      </c>
      <c r="BXS6" s="21">
        <v>53770</v>
      </c>
      <c r="BXT6" s="21" t="s">
        <v>206</v>
      </c>
      <c r="BXU6" s="21" t="s">
        <v>206</v>
      </c>
      <c r="BXV6" s="21" t="s">
        <v>206</v>
      </c>
      <c r="BXW6" s="21" t="s">
        <v>206</v>
      </c>
      <c r="BXX6" s="21">
        <v>18238</v>
      </c>
      <c r="BXY6" s="21">
        <v>30714</v>
      </c>
      <c r="BXZ6" s="21" t="s">
        <v>206</v>
      </c>
      <c r="BYA6" s="21" t="s">
        <v>206</v>
      </c>
      <c r="BYB6" s="21" t="s">
        <v>206</v>
      </c>
      <c r="BYC6" s="21" t="s">
        <v>206</v>
      </c>
      <c r="BYD6" s="21">
        <v>5670</v>
      </c>
      <c r="BYE6" s="21" t="s">
        <v>206</v>
      </c>
      <c r="BYF6" s="21" t="s">
        <v>206</v>
      </c>
      <c r="BYG6" s="21">
        <v>27</v>
      </c>
      <c r="BYH6" s="21">
        <v>3630</v>
      </c>
      <c r="BYI6" s="21" t="s">
        <v>206</v>
      </c>
      <c r="BYJ6" s="21" t="s">
        <v>206</v>
      </c>
      <c r="BYK6" s="21" t="s">
        <v>206</v>
      </c>
      <c r="BYL6" s="21" t="s">
        <v>206</v>
      </c>
      <c r="BYM6" s="21" t="s">
        <v>206</v>
      </c>
      <c r="BYN6" s="21" t="s">
        <v>206</v>
      </c>
      <c r="BYO6" s="21" t="s">
        <v>206</v>
      </c>
      <c r="BYP6" s="21" t="s">
        <v>206</v>
      </c>
      <c r="BYQ6" s="21" t="s">
        <v>206</v>
      </c>
      <c r="BYR6" s="21" t="s">
        <v>206</v>
      </c>
      <c r="BYS6" s="21" t="s">
        <v>206</v>
      </c>
      <c r="BYT6" s="21" t="s">
        <v>206</v>
      </c>
      <c r="BYU6" s="21" t="s">
        <v>206</v>
      </c>
      <c r="BYV6" s="21" t="s">
        <v>206</v>
      </c>
      <c r="BYW6" s="21">
        <v>20026</v>
      </c>
      <c r="BYX6" s="21" t="s">
        <v>206</v>
      </c>
      <c r="BYY6" s="21" t="s">
        <v>206</v>
      </c>
      <c r="BYZ6" s="21" t="s">
        <v>206</v>
      </c>
      <c r="BZA6" s="21">
        <v>330466</v>
      </c>
      <c r="BZB6" s="21" t="s">
        <v>206</v>
      </c>
      <c r="BZC6" s="21">
        <v>1529456</v>
      </c>
      <c r="BZD6" s="21">
        <v>121759</v>
      </c>
      <c r="BZE6" s="21">
        <v>167339</v>
      </c>
      <c r="BZF6" s="21">
        <v>8799</v>
      </c>
      <c r="BZG6" s="21" t="s">
        <v>206</v>
      </c>
      <c r="BZH6" s="21" t="s">
        <v>206</v>
      </c>
      <c r="BZI6" s="21" t="s">
        <v>206</v>
      </c>
      <c r="BZJ6" s="21" t="s">
        <v>206</v>
      </c>
      <c r="BZK6" s="21" t="s">
        <v>206</v>
      </c>
      <c r="BZL6" s="21" t="s">
        <v>206</v>
      </c>
      <c r="BZM6" s="21" t="s">
        <v>206</v>
      </c>
      <c r="BZN6" s="21" t="s">
        <v>206</v>
      </c>
      <c r="BZO6" s="21">
        <v>18557</v>
      </c>
      <c r="BZP6" s="21">
        <v>3033851</v>
      </c>
      <c r="BZQ6" s="21">
        <v>549597</v>
      </c>
      <c r="BZR6" s="21" t="s">
        <v>206</v>
      </c>
      <c r="BZS6" s="21" t="s">
        <v>206</v>
      </c>
      <c r="BZT6" s="21" t="s">
        <v>206</v>
      </c>
      <c r="BZU6" s="21" t="s">
        <v>206</v>
      </c>
      <c r="BZV6" s="21">
        <v>14069</v>
      </c>
      <c r="BZW6" s="21" t="s">
        <v>206</v>
      </c>
      <c r="BZX6" s="21" t="s">
        <v>206</v>
      </c>
      <c r="BZY6" s="21" t="s">
        <v>206</v>
      </c>
      <c r="BZZ6" s="21">
        <v>118</v>
      </c>
      <c r="CAA6" s="21" t="s">
        <v>206</v>
      </c>
      <c r="CAB6" s="21" t="s">
        <v>206</v>
      </c>
      <c r="CAC6" s="21" t="s">
        <v>206</v>
      </c>
      <c r="CAD6" s="21">
        <v>1903</v>
      </c>
      <c r="CAE6" s="21" t="s">
        <v>206</v>
      </c>
      <c r="CAF6" s="21" t="s">
        <v>206</v>
      </c>
      <c r="CAG6" s="21" t="s">
        <v>206</v>
      </c>
      <c r="CAH6" s="21" t="s">
        <v>206</v>
      </c>
      <c r="CAI6" s="21">
        <v>5647512</v>
      </c>
      <c r="CAJ6" s="21" t="s">
        <v>206</v>
      </c>
      <c r="CAK6" s="21" t="s">
        <v>206</v>
      </c>
      <c r="CAL6" s="21" t="s">
        <v>206</v>
      </c>
      <c r="CAM6" s="21" t="s">
        <v>206</v>
      </c>
      <c r="CAN6" s="21">
        <v>125484</v>
      </c>
      <c r="CAO6" s="21" t="s">
        <v>206</v>
      </c>
      <c r="CAP6" s="21" t="s">
        <v>206</v>
      </c>
      <c r="CAQ6" s="21" t="s">
        <v>206</v>
      </c>
      <c r="CAR6" s="21">
        <v>8</v>
      </c>
      <c r="CAS6" s="21" t="s">
        <v>206</v>
      </c>
      <c r="CAT6" s="21" t="s">
        <v>206</v>
      </c>
      <c r="CAU6" s="21" t="s">
        <v>206</v>
      </c>
      <c r="CAV6" s="21" t="s">
        <v>206</v>
      </c>
      <c r="CAW6" s="21">
        <v>2731397</v>
      </c>
      <c r="CAX6" s="21" t="s">
        <v>206</v>
      </c>
      <c r="CAY6" s="21" t="s">
        <v>206</v>
      </c>
      <c r="CAZ6" s="21">
        <v>1</v>
      </c>
      <c r="CBA6" s="21" t="s">
        <v>206</v>
      </c>
      <c r="CBB6" s="21" t="s">
        <v>206</v>
      </c>
      <c r="CBC6" s="21" t="s">
        <v>206</v>
      </c>
      <c r="CBD6" s="21" t="s">
        <v>206</v>
      </c>
      <c r="CBE6" s="21" t="s">
        <v>206</v>
      </c>
      <c r="CBF6" s="21">
        <v>17237917</v>
      </c>
      <c r="CBG6" s="21" t="s">
        <v>206</v>
      </c>
      <c r="CBH6" s="21">
        <v>2585615</v>
      </c>
      <c r="CBI6" s="21" t="s">
        <v>206</v>
      </c>
      <c r="CBJ6" s="21">
        <v>72843978</v>
      </c>
      <c r="CBK6" s="21">
        <v>240888</v>
      </c>
      <c r="CBL6" s="21">
        <v>2</v>
      </c>
      <c r="CBM6" s="21">
        <v>3259</v>
      </c>
      <c r="CBN6" s="21">
        <v>10034</v>
      </c>
      <c r="CBO6" s="21" t="s">
        <v>206</v>
      </c>
      <c r="CBP6" s="21" t="s">
        <v>206</v>
      </c>
      <c r="CBQ6" s="21">
        <v>15274459</v>
      </c>
      <c r="CBR6" s="21">
        <v>1255447</v>
      </c>
      <c r="CBS6" s="21">
        <v>1244602</v>
      </c>
      <c r="CBT6" s="21">
        <v>26767</v>
      </c>
      <c r="CBU6" s="21">
        <v>2036</v>
      </c>
      <c r="CBV6" s="21" t="s">
        <v>206</v>
      </c>
      <c r="CBW6" s="21">
        <v>61799</v>
      </c>
      <c r="CBX6" s="21" t="s">
        <v>206</v>
      </c>
      <c r="CBY6" s="21" t="s">
        <v>206</v>
      </c>
      <c r="CBZ6" s="21" t="s">
        <v>206</v>
      </c>
      <c r="CCA6" s="21">
        <v>55505</v>
      </c>
      <c r="CCB6" s="21">
        <v>18169</v>
      </c>
      <c r="CCC6" s="21" t="s">
        <v>206</v>
      </c>
      <c r="CCD6" s="21" t="s">
        <v>206</v>
      </c>
      <c r="CCE6" s="21" t="s">
        <v>206</v>
      </c>
      <c r="CCF6" s="21" t="s">
        <v>206</v>
      </c>
      <c r="CCG6" s="21" t="s">
        <v>206</v>
      </c>
      <c r="CCH6" s="21" t="s">
        <v>206</v>
      </c>
      <c r="CCI6" s="21">
        <v>462443</v>
      </c>
      <c r="CCJ6" s="21">
        <v>787</v>
      </c>
      <c r="CCK6" s="21" t="s">
        <v>206</v>
      </c>
      <c r="CCL6" s="21">
        <v>5945</v>
      </c>
      <c r="CCM6" s="21" t="s">
        <v>206</v>
      </c>
      <c r="CCN6" s="21">
        <v>397705</v>
      </c>
      <c r="CCO6" s="21">
        <v>502855</v>
      </c>
      <c r="CCP6" s="21">
        <v>949</v>
      </c>
      <c r="CCQ6" s="21" t="s">
        <v>206</v>
      </c>
      <c r="CCR6" s="21">
        <v>18566</v>
      </c>
      <c r="CCS6" s="21" t="s">
        <v>206</v>
      </c>
      <c r="CCT6" s="21" t="s">
        <v>206</v>
      </c>
      <c r="CCU6" s="21">
        <v>83</v>
      </c>
      <c r="CCV6" s="21" t="s">
        <v>206</v>
      </c>
      <c r="CCW6" s="21" t="s">
        <v>206</v>
      </c>
      <c r="CCX6" s="21">
        <v>17688213</v>
      </c>
      <c r="CCY6" s="21" t="s">
        <v>206</v>
      </c>
      <c r="CCZ6" s="21">
        <v>1642873</v>
      </c>
      <c r="CDA6" s="21">
        <v>82788</v>
      </c>
      <c r="CDB6" s="21" t="s">
        <v>206</v>
      </c>
      <c r="CDC6" s="21">
        <v>2823073</v>
      </c>
      <c r="CDD6" s="21" t="s">
        <v>206</v>
      </c>
      <c r="CDE6" s="21" t="s">
        <v>206</v>
      </c>
      <c r="CDF6" s="21" t="s">
        <v>206</v>
      </c>
      <c r="CDG6" s="21" t="s">
        <v>206</v>
      </c>
      <c r="CDH6" s="21">
        <v>492972</v>
      </c>
      <c r="CDI6" s="21">
        <v>5561</v>
      </c>
      <c r="CDJ6" s="21">
        <v>981796133</v>
      </c>
      <c r="CDK6" s="21">
        <v>508083874</v>
      </c>
      <c r="CDL6" s="21" t="s">
        <v>206</v>
      </c>
      <c r="CDM6" s="21">
        <v>162610</v>
      </c>
      <c r="CDN6" s="21" t="s">
        <v>206</v>
      </c>
      <c r="CDO6" s="21" t="s">
        <v>206</v>
      </c>
      <c r="CDP6" s="21">
        <v>2088864</v>
      </c>
      <c r="CDQ6" s="21">
        <v>13125</v>
      </c>
      <c r="CDR6" s="21" t="s">
        <v>206</v>
      </c>
      <c r="CDS6" s="21" t="s">
        <v>206</v>
      </c>
      <c r="CDT6" s="21">
        <v>37797</v>
      </c>
      <c r="CDU6" s="21" t="s">
        <v>206</v>
      </c>
      <c r="CDV6" s="21">
        <v>2387</v>
      </c>
      <c r="CDW6" s="21" t="s">
        <v>206</v>
      </c>
      <c r="CDX6" s="21">
        <v>1186650</v>
      </c>
      <c r="CDY6" s="21">
        <v>331</v>
      </c>
      <c r="CDZ6" t="s">
        <v>206</v>
      </c>
      <c r="CEA6" t="s">
        <v>206</v>
      </c>
      <c r="CEB6" t="s">
        <v>206</v>
      </c>
      <c r="CEC6" t="s">
        <v>206</v>
      </c>
      <c r="CED6" t="s">
        <v>206</v>
      </c>
      <c r="CEE6" t="s">
        <v>206</v>
      </c>
      <c r="CEF6" t="s">
        <v>206</v>
      </c>
      <c r="CEG6" t="s">
        <v>206</v>
      </c>
      <c r="CEH6" t="s">
        <v>206</v>
      </c>
      <c r="CEI6">
        <v>27</v>
      </c>
      <c r="CEJ6">
        <v>172220</v>
      </c>
      <c r="CEK6" t="s">
        <v>206</v>
      </c>
      <c r="CEL6">
        <v>5029</v>
      </c>
      <c r="CEM6" t="s">
        <v>206</v>
      </c>
      <c r="CEN6">
        <v>265340</v>
      </c>
      <c r="CEO6">
        <v>4334400</v>
      </c>
      <c r="CEP6" t="s">
        <v>206</v>
      </c>
      <c r="CEQ6" t="s">
        <v>206</v>
      </c>
      <c r="CER6" t="s">
        <v>206</v>
      </c>
      <c r="CES6">
        <v>1825277</v>
      </c>
      <c r="CET6" t="s">
        <v>206</v>
      </c>
      <c r="CEU6" t="s">
        <v>206</v>
      </c>
      <c r="CEV6">
        <v>107009</v>
      </c>
      <c r="CEW6" t="s">
        <v>206</v>
      </c>
      <c r="CEX6" t="s">
        <v>206</v>
      </c>
      <c r="CEY6" t="s">
        <v>206</v>
      </c>
      <c r="CEZ6">
        <v>1</v>
      </c>
      <c r="CFA6" t="s">
        <v>206</v>
      </c>
      <c r="CFB6">
        <v>1487139</v>
      </c>
      <c r="CFC6">
        <v>24012</v>
      </c>
      <c r="CFD6" t="s">
        <v>206</v>
      </c>
      <c r="CFE6" t="s">
        <v>206</v>
      </c>
      <c r="CFF6">
        <v>1119209</v>
      </c>
      <c r="CFG6">
        <v>20</v>
      </c>
      <c r="CFH6">
        <v>932741</v>
      </c>
      <c r="CFI6" t="s">
        <v>206</v>
      </c>
      <c r="CFJ6" t="s">
        <v>206</v>
      </c>
      <c r="CFK6">
        <v>2</v>
      </c>
      <c r="CFL6">
        <v>1352280</v>
      </c>
      <c r="CFM6">
        <v>12535329</v>
      </c>
      <c r="CFN6" t="s">
        <v>206</v>
      </c>
      <c r="CFO6">
        <v>35</v>
      </c>
      <c r="CFP6" t="s">
        <v>206</v>
      </c>
      <c r="CFQ6">
        <v>57566</v>
      </c>
      <c r="CFR6" t="s">
        <v>206</v>
      </c>
      <c r="CFS6">
        <v>3361</v>
      </c>
      <c r="CFT6" t="s">
        <v>206</v>
      </c>
      <c r="CFU6">
        <v>2488</v>
      </c>
      <c r="CFV6">
        <v>1647</v>
      </c>
      <c r="CFW6" t="s">
        <v>206</v>
      </c>
      <c r="CFX6" t="s">
        <v>206</v>
      </c>
      <c r="CFY6" t="s">
        <v>206</v>
      </c>
      <c r="CFZ6" t="s">
        <v>206</v>
      </c>
      <c r="CGA6">
        <v>222041</v>
      </c>
      <c r="CGB6" t="s">
        <v>206</v>
      </c>
      <c r="CGC6">
        <v>872903</v>
      </c>
      <c r="CGD6" t="s">
        <v>206</v>
      </c>
      <c r="CGE6">
        <v>6332</v>
      </c>
      <c r="CGF6" t="s">
        <v>206</v>
      </c>
      <c r="CGG6" t="s">
        <v>206</v>
      </c>
      <c r="CGH6">
        <v>2535519</v>
      </c>
      <c r="CGI6">
        <v>2417093</v>
      </c>
      <c r="CGJ6">
        <v>830</v>
      </c>
      <c r="CGK6">
        <v>3518791</v>
      </c>
      <c r="CGL6">
        <v>1367</v>
      </c>
      <c r="CGM6">
        <v>173</v>
      </c>
      <c r="CGN6" t="s">
        <v>206</v>
      </c>
      <c r="CGO6">
        <v>4291</v>
      </c>
      <c r="CGP6">
        <v>5751</v>
      </c>
      <c r="CGQ6">
        <v>5804</v>
      </c>
      <c r="CGR6">
        <v>8387</v>
      </c>
      <c r="CGS6" t="s">
        <v>206</v>
      </c>
      <c r="CGT6">
        <v>857905</v>
      </c>
      <c r="CGU6">
        <v>62926</v>
      </c>
      <c r="CGV6" t="s">
        <v>206</v>
      </c>
      <c r="CGW6">
        <v>145111</v>
      </c>
      <c r="CGX6" t="s">
        <v>206</v>
      </c>
      <c r="CGY6" t="s">
        <v>206</v>
      </c>
      <c r="CGZ6" t="s">
        <v>206</v>
      </c>
      <c r="CHA6" t="s">
        <v>206</v>
      </c>
      <c r="CHB6" t="s">
        <v>206</v>
      </c>
      <c r="CHC6">
        <v>6160</v>
      </c>
      <c r="CHD6">
        <v>142835415</v>
      </c>
      <c r="CHE6">
        <v>69327247</v>
      </c>
      <c r="CHF6" t="s">
        <v>206</v>
      </c>
      <c r="CHG6">
        <v>1560210</v>
      </c>
      <c r="CHH6" t="s">
        <v>206</v>
      </c>
      <c r="CHI6" t="s">
        <v>206</v>
      </c>
      <c r="CHJ6">
        <v>177230</v>
      </c>
      <c r="CHK6" t="s">
        <v>206</v>
      </c>
      <c r="CHL6">
        <v>807</v>
      </c>
      <c r="CHM6" t="s">
        <v>206</v>
      </c>
      <c r="CHN6">
        <v>98593</v>
      </c>
      <c r="CHO6">
        <v>396064</v>
      </c>
      <c r="CHP6" t="s">
        <v>206</v>
      </c>
      <c r="CHQ6" t="s">
        <v>206</v>
      </c>
      <c r="CHR6">
        <v>158</v>
      </c>
      <c r="CHS6">
        <v>700</v>
      </c>
    </row>
    <row r="7" spans="1:2255" x14ac:dyDescent="0.25">
      <c r="A7" s="21">
        <v>2009</v>
      </c>
      <c r="B7" s="21" t="s">
        <v>206</v>
      </c>
      <c r="C7" s="21" t="s">
        <v>206</v>
      </c>
      <c r="D7" s="21" t="s">
        <v>206</v>
      </c>
      <c r="E7" s="21" t="s">
        <v>206</v>
      </c>
      <c r="F7" s="21">
        <v>28953</v>
      </c>
      <c r="G7" s="21" t="s">
        <v>206</v>
      </c>
      <c r="H7" s="21">
        <v>87785</v>
      </c>
      <c r="I7" s="21">
        <v>52354</v>
      </c>
      <c r="J7" s="21">
        <v>134973</v>
      </c>
      <c r="K7" s="21">
        <v>616</v>
      </c>
      <c r="L7" s="21">
        <v>4331530</v>
      </c>
      <c r="M7" s="21">
        <v>22931</v>
      </c>
      <c r="N7" s="21">
        <v>81818</v>
      </c>
      <c r="O7" s="21" t="s">
        <v>206</v>
      </c>
      <c r="P7" s="21">
        <v>417361</v>
      </c>
      <c r="Q7" s="21" t="s">
        <v>206</v>
      </c>
      <c r="R7" s="21">
        <v>2270862</v>
      </c>
      <c r="S7" s="21">
        <v>1773872</v>
      </c>
      <c r="T7" s="21">
        <v>396380</v>
      </c>
      <c r="U7" s="21">
        <v>27</v>
      </c>
      <c r="V7" s="21">
        <v>108132</v>
      </c>
      <c r="W7" s="21">
        <v>3063529</v>
      </c>
      <c r="X7" s="21">
        <v>119901</v>
      </c>
      <c r="Y7" s="21" t="s">
        <v>206</v>
      </c>
      <c r="Z7" s="21">
        <v>53663</v>
      </c>
      <c r="AA7" s="21">
        <v>654</v>
      </c>
      <c r="AB7" s="21">
        <v>2056513</v>
      </c>
      <c r="AC7" s="21">
        <v>2992443</v>
      </c>
      <c r="AD7" s="21">
        <v>19460435</v>
      </c>
      <c r="AE7" s="21">
        <v>14363556</v>
      </c>
      <c r="AF7" s="21">
        <v>3426529</v>
      </c>
      <c r="AG7" s="21">
        <v>4277062</v>
      </c>
      <c r="AH7" s="21">
        <v>1009940</v>
      </c>
      <c r="AI7" s="21">
        <v>2557673</v>
      </c>
      <c r="AJ7" s="21">
        <v>3411899</v>
      </c>
      <c r="AK7" s="21">
        <v>19491</v>
      </c>
      <c r="AL7" s="21">
        <v>1067317</v>
      </c>
      <c r="AM7" s="21">
        <v>6936427</v>
      </c>
      <c r="AN7" s="21">
        <v>19355268</v>
      </c>
      <c r="AO7" s="21">
        <v>2210324</v>
      </c>
      <c r="AP7" s="21">
        <v>1777654</v>
      </c>
      <c r="AQ7" s="21">
        <v>65747</v>
      </c>
      <c r="AR7" s="21">
        <v>4506</v>
      </c>
      <c r="AS7" s="21">
        <v>3894647</v>
      </c>
      <c r="AT7" s="21">
        <v>86683</v>
      </c>
      <c r="AU7" s="21" t="s">
        <v>206</v>
      </c>
      <c r="AV7" s="21">
        <v>15</v>
      </c>
      <c r="AW7" s="21">
        <v>5944027</v>
      </c>
      <c r="AX7" s="21">
        <v>826062</v>
      </c>
      <c r="AY7" s="21">
        <v>19756</v>
      </c>
      <c r="AZ7" s="21">
        <v>90915</v>
      </c>
      <c r="BA7" s="21">
        <v>6578</v>
      </c>
      <c r="BB7" s="21">
        <v>5606</v>
      </c>
      <c r="BC7" s="21">
        <v>56907</v>
      </c>
      <c r="BD7" s="21">
        <v>7976966</v>
      </c>
      <c r="BE7" s="21">
        <v>411896</v>
      </c>
      <c r="BF7" s="21">
        <v>384</v>
      </c>
      <c r="BG7" s="21">
        <v>21341</v>
      </c>
      <c r="BH7" s="21">
        <v>214368</v>
      </c>
      <c r="BI7" s="21">
        <v>40278</v>
      </c>
      <c r="BJ7" s="21">
        <v>143417</v>
      </c>
      <c r="BK7" s="21">
        <v>2095</v>
      </c>
      <c r="BL7" s="21">
        <v>256955</v>
      </c>
      <c r="BM7" s="21">
        <v>8369</v>
      </c>
      <c r="BN7" s="21">
        <v>12301</v>
      </c>
      <c r="BO7" s="21">
        <v>77</v>
      </c>
      <c r="BP7" s="21">
        <v>4672</v>
      </c>
      <c r="BQ7" s="21">
        <v>379509</v>
      </c>
      <c r="BR7" s="21">
        <v>796334</v>
      </c>
      <c r="BS7" s="21">
        <v>9693966</v>
      </c>
      <c r="BT7" s="21">
        <v>778238</v>
      </c>
      <c r="BU7" s="21">
        <v>16370299</v>
      </c>
      <c r="BV7" s="21">
        <v>9899645</v>
      </c>
      <c r="BW7" s="21">
        <v>758049</v>
      </c>
      <c r="BX7" s="21">
        <v>663</v>
      </c>
      <c r="BY7" s="21">
        <v>3482874</v>
      </c>
      <c r="BZ7" s="21">
        <v>3029395</v>
      </c>
      <c r="CA7" s="21">
        <v>5806</v>
      </c>
      <c r="CB7" s="21">
        <v>3467</v>
      </c>
      <c r="CC7" s="21">
        <v>52703</v>
      </c>
      <c r="CD7" s="21">
        <v>2542008</v>
      </c>
      <c r="CE7" s="21">
        <v>904627</v>
      </c>
      <c r="CF7" s="21">
        <v>209601289</v>
      </c>
      <c r="CG7" s="21">
        <v>159411147</v>
      </c>
      <c r="CH7" s="21">
        <v>125442</v>
      </c>
      <c r="CI7" s="21">
        <v>13024469</v>
      </c>
      <c r="CJ7" s="21">
        <v>400551</v>
      </c>
      <c r="CK7" s="21">
        <v>13175</v>
      </c>
      <c r="CL7" s="21">
        <v>78152803</v>
      </c>
      <c r="CM7" s="21">
        <v>46462</v>
      </c>
      <c r="CN7" s="21">
        <v>1088</v>
      </c>
      <c r="CO7" s="21" t="s">
        <v>206</v>
      </c>
      <c r="CP7" s="21">
        <v>4385873</v>
      </c>
      <c r="CQ7" s="21">
        <v>14390</v>
      </c>
      <c r="CR7" s="21">
        <v>178018</v>
      </c>
      <c r="CS7" s="21" t="s">
        <v>206</v>
      </c>
      <c r="CT7" s="21">
        <v>3893412</v>
      </c>
      <c r="CU7" s="21">
        <v>6419</v>
      </c>
      <c r="CV7" s="21" t="s">
        <v>206</v>
      </c>
      <c r="CW7" s="21">
        <v>1561458</v>
      </c>
      <c r="CX7" s="21" t="s">
        <v>206</v>
      </c>
      <c r="CY7" s="21">
        <v>4814126</v>
      </c>
      <c r="CZ7" s="21" t="s">
        <v>206</v>
      </c>
      <c r="DA7" s="21" t="s">
        <v>206</v>
      </c>
      <c r="DB7" s="21">
        <v>271055</v>
      </c>
      <c r="DC7" s="21">
        <v>1883233</v>
      </c>
      <c r="DD7" s="21">
        <v>5355</v>
      </c>
      <c r="DE7" s="21">
        <v>294480</v>
      </c>
      <c r="DF7" s="21">
        <v>1005</v>
      </c>
      <c r="DG7" s="21">
        <v>1604546</v>
      </c>
      <c r="DH7" s="21">
        <v>910</v>
      </c>
      <c r="DI7" s="21" t="s">
        <v>206</v>
      </c>
      <c r="DJ7" s="21">
        <v>15848657</v>
      </c>
      <c r="DK7" s="21" t="s">
        <v>206</v>
      </c>
      <c r="DL7" s="21" t="s">
        <v>206</v>
      </c>
      <c r="DM7" s="21">
        <v>22854417</v>
      </c>
      <c r="DN7" s="21">
        <v>111424</v>
      </c>
      <c r="DO7" s="21">
        <v>1506167</v>
      </c>
      <c r="DP7" s="21">
        <v>16757</v>
      </c>
      <c r="DQ7" s="21">
        <v>6569004</v>
      </c>
      <c r="DR7" s="21">
        <v>21008</v>
      </c>
      <c r="DS7" s="21" t="s">
        <v>206</v>
      </c>
      <c r="DT7" s="21">
        <v>40839</v>
      </c>
      <c r="DU7" s="21" t="s">
        <v>206</v>
      </c>
      <c r="DV7" s="21">
        <v>20865</v>
      </c>
      <c r="DW7" s="21">
        <v>208804</v>
      </c>
      <c r="DX7" s="21">
        <v>552374</v>
      </c>
      <c r="DY7" s="21">
        <v>252688</v>
      </c>
      <c r="DZ7" s="21">
        <v>272</v>
      </c>
      <c r="EA7" s="21">
        <v>32719</v>
      </c>
      <c r="EB7" s="21">
        <v>18489474</v>
      </c>
      <c r="EC7" s="21">
        <v>44038</v>
      </c>
      <c r="ED7" s="21">
        <v>1564597</v>
      </c>
      <c r="EE7" s="21" t="s">
        <v>206</v>
      </c>
      <c r="EF7" s="21">
        <v>50179</v>
      </c>
      <c r="EG7" s="21">
        <v>138111</v>
      </c>
      <c r="EH7" s="21">
        <v>3779439</v>
      </c>
      <c r="EI7" s="21">
        <v>108797</v>
      </c>
      <c r="EJ7" s="21">
        <v>538916</v>
      </c>
      <c r="EK7" s="21">
        <v>71</v>
      </c>
      <c r="EL7" s="21">
        <v>606</v>
      </c>
      <c r="EM7" s="21">
        <v>1523193</v>
      </c>
      <c r="EN7" s="21" t="s">
        <v>206</v>
      </c>
      <c r="EO7" s="21" t="s">
        <v>206</v>
      </c>
      <c r="EP7" s="21" t="s">
        <v>206</v>
      </c>
      <c r="EQ7" s="21">
        <v>11557</v>
      </c>
      <c r="ER7" s="21">
        <v>248694</v>
      </c>
      <c r="ES7" s="21" t="s">
        <v>206</v>
      </c>
      <c r="ET7" s="21">
        <v>6203</v>
      </c>
      <c r="EU7" s="21">
        <v>5251</v>
      </c>
      <c r="EV7" s="21" t="s">
        <v>206</v>
      </c>
      <c r="EW7" s="21">
        <v>25413</v>
      </c>
      <c r="EX7" s="21">
        <v>29363</v>
      </c>
      <c r="EY7" s="21">
        <v>7316</v>
      </c>
      <c r="EZ7" s="21" t="s">
        <v>206</v>
      </c>
      <c r="FA7" s="21" t="s">
        <v>206</v>
      </c>
      <c r="FB7" s="21">
        <v>9563</v>
      </c>
      <c r="FC7" s="21">
        <v>18599</v>
      </c>
      <c r="FD7" s="21">
        <v>3569</v>
      </c>
      <c r="FE7" s="21">
        <v>13</v>
      </c>
      <c r="FF7" s="21">
        <v>177</v>
      </c>
      <c r="FG7" s="21" t="s">
        <v>206</v>
      </c>
      <c r="FH7" s="21" t="s">
        <v>206</v>
      </c>
      <c r="FI7" s="21">
        <v>43</v>
      </c>
      <c r="FJ7" s="21" t="s">
        <v>206</v>
      </c>
      <c r="FK7" s="21">
        <v>11583</v>
      </c>
      <c r="FL7" s="21">
        <v>361</v>
      </c>
      <c r="FM7" s="21">
        <v>3358</v>
      </c>
      <c r="FN7" s="21" t="s">
        <v>206</v>
      </c>
      <c r="FO7" s="21">
        <v>2</v>
      </c>
      <c r="FP7" s="21">
        <v>129454</v>
      </c>
      <c r="FQ7" s="21">
        <v>15693</v>
      </c>
      <c r="FR7" s="21" t="s">
        <v>206</v>
      </c>
      <c r="FS7" s="21">
        <v>360383</v>
      </c>
      <c r="FT7" s="21" t="s">
        <v>206</v>
      </c>
      <c r="FU7" s="21" t="s">
        <v>206</v>
      </c>
      <c r="FV7" s="21" t="s">
        <v>206</v>
      </c>
      <c r="FW7" s="21" t="s">
        <v>206</v>
      </c>
      <c r="FX7" s="21">
        <v>175897</v>
      </c>
      <c r="FY7" s="21">
        <v>84456</v>
      </c>
      <c r="FZ7" s="21">
        <v>4007693</v>
      </c>
      <c r="GA7" s="21">
        <v>927590</v>
      </c>
      <c r="GB7" s="21" t="s">
        <v>206</v>
      </c>
      <c r="GC7" s="21">
        <v>1561247</v>
      </c>
      <c r="GD7" s="21">
        <v>22865</v>
      </c>
      <c r="GE7" s="21" t="s">
        <v>206</v>
      </c>
      <c r="GF7" s="21">
        <v>1240201</v>
      </c>
      <c r="GG7" s="21">
        <v>15071</v>
      </c>
      <c r="GH7" s="21" t="s">
        <v>206</v>
      </c>
      <c r="GI7" s="21" t="s">
        <v>206</v>
      </c>
      <c r="GJ7" s="21">
        <v>390047</v>
      </c>
      <c r="GK7" s="21">
        <v>110206</v>
      </c>
      <c r="GL7" s="21">
        <v>117750</v>
      </c>
      <c r="GM7" s="21">
        <v>325</v>
      </c>
      <c r="GN7" s="21">
        <v>229</v>
      </c>
      <c r="GO7" s="21">
        <v>2029</v>
      </c>
      <c r="GP7" s="21" t="s">
        <v>206</v>
      </c>
      <c r="GQ7" s="21" t="s">
        <v>206</v>
      </c>
      <c r="GR7" s="21" t="s">
        <v>206</v>
      </c>
      <c r="GS7" s="21" t="s">
        <v>206</v>
      </c>
      <c r="GT7" s="21" t="s">
        <v>206</v>
      </c>
      <c r="GU7" s="21" t="s">
        <v>206</v>
      </c>
      <c r="GV7" s="21">
        <v>1</v>
      </c>
      <c r="GW7" s="21">
        <v>225133</v>
      </c>
      <c r="GX7" s="21">
        <v>764819</v>
      </c>
      <c r="GY7" s="21">
        <v>2348530</v>
      </c>
      <c r="GZ7" s="21">
        <v>6601</v>
      </c>
      <c r="HA7" s="21">
        <v>1016980</v>
      </c>
      <c r="HB7" s="21">
        <v>728373</v>
      </c>
      <c r="HC7" s="21" t="s">
        <v>206</v>
      </c>
      <c r="HD7" s="21">
        <v>1082672</v>
      </c>
      <c r="HE7" s="21" t="s">
        <v>206</v>
      </c>
      <c r="HF7" s="21">
        <v>41729</v>
      </c>
      <c r="HG7" s="21">
        <v>993736</v>
      </c>
      <c r="HH7" s="21">
        <v>90762</v>
      </c>
      <c r="HI7" s="21">
        <v>478984</v>
      </c>
      <c r="HJ7" s="21">
        <v>394793</v>
      </c>
      <c r="HK7" s="21">
        <v>1609121</v>
      </c>
      <c r="HL7" s="21">
        <v>187047</v>
      </c>
      <c r="HM7" s="21" t="s">
        <v>206</v>
      </c>
      <c r="HN7" s="21">
        <v>5533214</v>
      </c>
      <c r="HO7" s="21" t="s">
        <v>206</v>
      </c>
      <c r="HP7" s="21">
        <v>542</v>
      </c>
      <c r="HQ7" s="21">
        <v>513562</v>
      </c>
      <c r="HR7" s="21">
        <v>9652773</v>
      </c>
      <c r="HS7" s="21">
        <v>1115335</v>
      </c>
      <c r="HT7" s="21">
        <v>141850</v>
      </c>
      <c r="HU7" s="21">
        <v>4098230</v>
      </c>
      <c r="HV7" s="21">
        <v>518322</v>
      </c>
      <c r="HW7" s="21">
        <v>6217316</v>
      </c>
      <c r="HX7" s="21">
        <v>526783</v>
      </c>
      <c r="HY7" s="21" t="s">
        <v>206</v>
      </c>
      <c r="HZ7" s="21">
        <v>1409849</v>
      </c>
      <c r="IA7" s="21">
        <v>2601528</v>
      </c>
      <c r="IB7" s="21">
        <v>3691221</v>
      </c>
      <c r="IC7" s="21">
        <v>4547053</v>
      </c>
      <c r="ID7" s="21">
        <v>713920</v>
      </c>
      <c r="IE7" s="21">
        <v>19</v>
      </c>
      <c r="IF7" s="21">
        <v>394</v>
      </c>
      <c r="IG7" s="21">
        <v>1447302</v>
      </c>
      <c r="IH7" s="21">
        <v>161</v>
      </c>
      <c r="II7" s="21" t="s">
        <v>206</v>
      </c>
      <c r="IJ7" s="21" t="s">
        <v>206</v>
      </c>
      <c r="IK7" s="21">
        <v>473601</v>
      </c>
      <c r="IL7" s="21">
        <v>415143</v>
      </c>
      <c r="IM7" s="21" t="s">
        <v>206</v>
      </c>
      <c r="IN7" s="21" t="s">
        <v>206</v>
      </c>
      <c r="IO7" s="21">
        <v>352045</v>
      </c>
      <c r="IP7" s="21">
        <v>38115</v>
      </c>
      <c r="IQ7" s="21">
        <v>174477</v>
      </c>
      <c r="IR7" s="21">
        <v>273675</v>
      </c>
      <c r="IS7" s="21">
        <v>76834</v>
      </c>
      <c r="IT7" s="21">
        <v>205883</v>
      </c>
      <c r="IU7" s="21">
        <v>551185</v>
      </c>
      <c r="IV7" s="21">
        <v>1298022</v>
      </c>
      <c r="IW7" s="21">
        <v>37212</v>
      </c>
      <c r="IX7" s="21">
        <v>67885</v>
      </c>
      <c r="IY7" s="21">
        <v>14497</v>
      </c>
      <c r="IZ7" s="21">
        <v>85833</v>
      </c>
      <c r="JA7" s="21">
        <v>9880748</v>
      </c>
      <c r="JB7" s="21">
        <v>840</v>
      </c>
      <c r="JC7" s="21">
        <v>1408</v>
      </c>
      <c r="JD7" s="21" t="s">
        <v>206</v>
      </c>
      <c r="JE7" s="21">
        <v>2776180</v>
      </c>
      <c r="JF7" s="21">
        <v>128672</v>
      </c>
      <c r="JG7" s="21">
        <v>550852</v>
      </c>
      <c r="JH7" s="21">
        <v>34507</v>
      </c>
      <c r="JI7" s="21">
        <v>2836364</v>
      </c>
      <c r="JJ7" s="21">
        <v>4499442</v>
      </c>
      <c r="JK7" s="21">
        <v>42509</v>
      </c>
      <c r="JL7" s="21" t="s">
        <v>206</v>
      </c>
      <c r="JM7" s="21">
        <v>313498</v>
      </c>
      <c r="JN7" s="21">
        <v>223</v>
      </c>
      <c r="JO7" s="21" t="s">
        <v>206</v>
      </c>
      <c r="JP7" s="21">
        <v>4</v>
      </c>
      <c r="JQ7" s="21" t="s">
        <v>206</v>
      </c>
      <c r="JR7" s="21">
        <v>3164033</v>
      </c>
      <c r="JS7" s="21">
        <v>390840</v>
      </c>
      <c r="JT7" s="21">
        <v>51701671</v>
      </c>
      <c r="JU7" s="21">
        <v>15968324</v>
      </c>
      <c r="JV7" s="21">
        <v>7137</v>
      </c>
      <c r="JW7" s="21">
        <v>130200061</v>
      </c>
      <c r="JX7" s="21" t="s">
        <v>206</v>
      </c>
      <c r="JY7" s="21" t="s">
        <v>206</v>
      </c>
      <c r="JZ7" s="21">
        <v>5593441</v>
      </c>
      <c r="KA7" s="21" t="s">
        <v>206</v>
      </c>
      <c r="KB7" s="21">
        <v>53676</v>
      </c>
      <c r="KC7" s="21" t="s">
        <v>206</v>
      </c>
      <c r="KD7" s="21">
        <v>578742</v>
      </c>
      <c r="KE7" s="21">
        <v>540113</v>
      </c>
      <c r="KF7" s="21">
        <v>224689</v>
      </c>
      <c r="KG7" s="21" t="s">
        <v>206</v>
      </c>
      <c r="KH7" s="21">
        <v>7695292</v>
      </c>
      <c r="KI7" s="21">
        <v>869</v>
      </c>
      <c r="KJ7" s="21">
        <v>1455953</v>
      </c>
      <c r="KK7" s="21">
        <v>3021279</v>
      </c>
      <c r="KL7" s="21" t="s">
        <v>206</v>
      </c>
      <c r="KM7" s="21">
        <v>466440</v>
      </c>
      <c r="KN7" s="21">
        <v>432083</v>
      </c>
      <c r="KO7" s="21">
        <v>87932</v>
      </c>
      <c r="KP7" s="21">
        <v>3812126</v>
      </c>
      <c r="KQ7" s="21">
        <v>71800</v>
      </c>
      <c r="KR7" s="21">
        <v>40160</v>
      </c>
      <c r="KS7" s="21">
        <v>53606287</v>
      </c>
      <c r="KT7" s="21">
        <v>149124</v>
      </c>
      <c r="KU7" s="21">
        <v>329664155</v>
      </c>
      <c r="KV7" s="21">
        <v>485</v>
      </c>
      <c r="KW7" s="21" t="s">
        <v>206</v>
      </c>
      <c r="KX7" s="21">
        <v>35761</v>
      </c>
      <c r="KY7" s="21">
        <v>1752334</v>
      </c>
      <c r="KZ7" s="21">
        <v>3940608</v>
      </c>
      <c r="LA7" s="21">
        <v>25839650</v>
      </c>
      <c r="LB7" s="21">
        <v>531099</v>
      </c>
      <c r="LC7" s="21">
        <v>4058221</v>
      </c>
      <c r="LD7" s="21">
        <v>1444440</v>
      </c>
      <c r="LE7" s="21">
        <v>4192556</v>
      </c>
      <c r="LF7" s="21">
        <v>2760096</v>
      </c>
      <c r="LG7" s="21" t="s">
        <v>206</v>
      </c>
      <c r="LH7" s="21">
        <v>3168324</v>
      </c>
      <c r="LI7" s="21">
        <v>3195881</v>
      </c>
      <c r="LJ7" s="21">
        <v>938765</v>
      </c>
      <c r="LK7" s="21">
        <v>2851139</v>
      </c>
      <c r="LL7" s="21">
        <v>6864738</v>
      </c>
      <c r="LM7" s="21">
        <v>168749</v>
      </c>
      <c r="LN7" s="21">
        <v>4327921</v>
      </c>
      <c r="LO7" s="21">
        <v>1835260</v>
      </c>
      <c r="LP7" s="21">
        <v>210876</v>
      </c>
      <c r="LQ7" s="21">
        <v>263023</v>
      </c>
      <c r="LR7" s="21">
        <v>425110</v>
      </c>
      <c r="LS7" s="21" t="s">
        <v>206</v>
      </c>
      <c r="LT7" s="21">
        <v>1900</v>
      </c>
      <c r="LU7" s="21">
        <v>52501852</v>
      </c>
      <c r="LV7" s="21">
        <v>49769635</v>
      </c>
      <c r="LW7" s="21">
        <v>579050</v>
      </c>
      <c r="LX7" s="21">
        <v>110403</v>
      </c>
      <c r="LY7" s="21">
        <v>43795</v>
      </c>
      <c r="LZ7" s="21" t="s">
        <v>206</v>
      </c>
      <c r="MA7" s="21">
        <v>988335</v>
      </c>
      <c r="MB7" s="21" t="s">
        <v>206</v>
      </c>
      <c r="MC7" s="21" t="s">
        <v>206</v>
      </c>
      <c r="MD7" s="21">
        <v>778649</v>
      </c>
      <c r="ME7" s="21">
        <v>30197936</v>
      </c>
      <c r="MF7" s="21">
        <v>961483</v>
      </c>
      <c r="MG7" s="21" t="s">
        <v>206</v>
      </c>
      <c r="MH7" s="21" t="s">
        <v>206</v>
      </c>
      <c r="MI7" s="21">
        <v>1332</v>
      </c>
      <c r="MJ7" s="21">
        <v>414531</v>
      </c>
      <c r="MK7" s="21">
        <v>1536354</v>
      </c>
      <c r="ML7" s="21">
        <v>32200</v>
      </c>
      <c r="MM7" s="21">
        <v>156110</v>
      </c>
      <c r="MN7" s="21">
        <v>320</v>
      </c>
      <c r="MO7" s="21">
        <v>999099</v>
      </c>
      <c r="MP7" s="21">
        <v>861720</v>
      </c>
      <c r="MQ7" s="21" t="s">
        <v>206</v>
      </c>
      <c r="MR7" s="21">
        <v>13469</v>
      </c>
      <c r="MS7" s="21">
        <v>148950</v>
      </c>
      <c r="MT7" s="21">
        <v>182841</v>
      </c>
      <c r="MU7" s="21">
        <v>1481</v>
      </c>
      <c r="MV7" s="21">
        <v>43506</v>
      </c>
      <c r="MW7" s="21">
        <v>68169</v>
      </c>
      <c r="MX7" s="21">
        <v>363711</v>
      </c>
      <c r="MY7" s="21">
        <v>258920</v>
      </c>
      <c r="MZ7" s="21">
        <v>26132</v>
      </c>
      <c r="NA7" s="21">
        <v>210257</v>
      </c>
      <c r="NB7" s="21">
        <v>25245</v>
      </c>
      <c r="NC7" s="21">
        <v>6576871</v>
      </c>
      <c r="ND7" s="21">
        <v>15511936</v>
      </c>
      <c r="NE7" s="21">
        <v>206383</v>
      </c>
      <c r="NF7" s="21">
        <v>135541</v>
      </c>
      <c r="NG7" s="21">
        <v>4436903</v>
      </c>
      <c r="NH7" s="21" t="s">
        <v>206</v>
      </c>
      <c r="NI7" s="21">
        <v>6168</v>
      </c>
      <c r="NJ7" s="21" t="s">
        <v>206</v>
      </c>
      <c r="NK7" s="21">
        <v>1952</v>
      </c>
      <c r="NL7" s="21">
        <v>1405787</v>
      </c>
      <c r="NM7" s="21">
        <v>5195901</v>
      </c>
      <c r="NN7" s="21">
        <v>42868294</v>
      </c>
      <c r="NO7" s="21">
        <v>573375079</v>
      </c>
      <c r="NP7" s="21">
        <v>11630</v>
      </c>
      <c r="NQ7" s="21">
        <v>4229245</v>
      </c>
      <c r="NR7" s="21">
        <v>88602</v>
      </c>
      <c r="NS7" s="21">
        <v>838094</v>
      </c>
      <c r="NT7" s="21">
        <v>37764267</v>
      </c>
      <c r="NU7" s="21">
        <v>54868</v>
      </c>
      <c r="NV7" s="21" t="s">
        <v>206</v>
      </c>
      <c r="NW7" s="21" t="s">
        <v>206</v>
      </c>
      <c r="NX7" s="21">
        <v>3666359</v>
      </c>
      <c r="NY7" s="21">
        <v>19559143</v>
      </c>
      <c r="NZ7" s="21">
        <v>10626</v>
      </c>
      <c r="OA7" s="21">
        <v>25217</v>
      </c>
      <c r="OB7" s="21">
        <v>2996457</v>
      </c>
      <c r="OC7" s="21">
        <v>1264</v>
      </c>
      <c r="OD7" s="21" t="s">
        <v>206</v>
      </c>
      <c r="OE7" s="21">
        <v>14795575</v>
      </c>
      <c r="OF7" s="21">
        <v>5032162</v>
      </c>
      <c r="OG7" s="21">
        <v>3845731</v>
      </c>
      <c r="OH7" s="21">
        <v>415953</v>
      </c>
      <c r="OI7" s="21" t="s">
        <v>206</v>
      </c>
      <c r="OJ7" s="21">
        <v>710028</v>
      </c>
      <c r="OK7" s="21">
        <v>14159474</v>
      </c>
      <c r="OL7" s="21">
        <v>732847</v>
      </c>
      <c r="OM7" s="21">
        <v>9278</v>
      </c>
      <c r="ON7" s="21">
        <v>611703</v>
      </c>
      <c r="OO7" s="21">
        <v>150721</v>
      </c>
      <c r="OP7" s="21">
        <v>4149779</v>
      </c>
      <c r="OQ7" s="21" t="s">
        <v>206</v>
      </c>
      <c r="OR7" s="21">
        <v>215876</v>
      </c>
      <c r="OS7" s="21">
        <v>292226</v>
      </c>
      <c r="OT7" s="21">
        <v>71376</v>
      </c>
      <c r="OU7" s="21">
        <v>665530</v>
      </c>
      <c r="OV7" s="21">
        <v>716213</v>
      </c>
      <c r="OW7" s="21">
        <v>15318108</v>
      </c>
      <c r="OX7" s="21">
        <v>43735</v>
      </c>
      <c r="OY7" s="21">
        <v>4402907</v>
      </c>
      <c r="OZ7" s="21">
        <v>3647300</v>
      </c>
      <c r="PA7" s="21" t="s">
        <v>206</v>
      </c>
      <c r="PB7" s="21">
        <v>211445</v>
      </c>
      <c r="PC7" s="21" t="s">
        <v>206</v>
      </c>
      <c r="PD7" s="21">
        <v>10</v>
      </c>
      <c r="PE7" s="21">
        <v>4786007</v>
      </c>
      <c r="PF7" s="21">
        <v>1704233</v>
      </c>
      <c r="PG7" s="21" t="s">
        <v>206</v>
      </c>
      <c r="PH7" s="21">
        <v>54855687</v>
      </c>
      <c r="PI7" s="21">
        <v>146828</v>
      </c>
      <c r="PJ7" s="21">
        <v>57</v>
      </c>
      <c r="PK7" s="21">
        <v>22737</v>
      </c>
      <c r="PL7" s="21">
        <v>2</v>
      </c>
      <c r="PM7" s="21">
        <v>468275</v>
      </c>
      <c r="PN7" s="21">
        <v>89126</v>
      </c>
      <c r="PO7" s="21">
        <v>557838</v>
      </c>
      <c r="PP7" s="21">
        <v>9181909</v>
      </c>
      <c r="PQ7" s="21">
        <v>7473</v>
      </c>
      <c r="PR7" s="21" t="s">
        <v>206</v>
      </c>
      <c r="PS7" s="21">
        <v>9</v>
      </c>
      <c r="PT7" s="21" t="s">
        <v>206</v>
      </c>
      <c r="PU7" s="21">
        <v>96938262</v>
      </c>
      <c r="PV7" s="21">
        <v>36</v>
      </c>
      <c r="PW7" s="21" t="s">
        <v>206</v>
      </c>
      <c r="PX7" s="21" t="s">
        <v>206</v>
      </c>
      <c r="PY7" s="21">
        <v>8264215</v>
      </c>
      <c r="PZ7" s="21">
        <v>21361</v>
      </c>
      <c r="QA7" s="21" t="s">
        <v>206</v>
      </c>
      <c r="QB7" s="21" t="s">
        <v>206</v>
      </c>
      <c r="QC7" s="21" t="s">
        <v>206</v>
      </c>
      <c r="QD7" s="21" t="s">
        <v>206</v>
      </c>
      <c r="QE7" s="21">
        <v>7918</v>
      </c>
      <c r="QF7" s="21">
        <v>256558</v>
      </c>
      <c r="QG7" s="21">
        <v>1</v>
      </c>
      <c r="QH7" s="21" t="s">
        <v>206</v>
      </c>
      <c r="QI7" s="21">
        <v>254</v>
      </c>
      <c r="QJ7" s="21">
        <v>165</v>
      </c>
      <c r="QK7" s="21">
        <v>65306</v>
      </c>
      <c r="QL7" s="21">
        <v>88017</v>
      </c>
      <c r="QM7" s="21">
        <v>140683</v>
      </c>
      <c r="QN7" s="21">
        <v>140428</v>
      </c>
      <c r="QO7" s="21" t="s">
        <v>206</v>
      </c>
      <c r="QP7" s="21">
        <v>184</v>
      </c>
      <c r="QQ7" s="21" t="s">
        <v>206</v>
      </c>
      <c r="QR7" s="21">
        <v>136726</v>
      </c>
      <c r="QS7" s="21">
        <v>2678</v>
      </c>
      <c r="QT7" s="21">
        <v>1</v>
      </c>
      <c r="QU7" s="21">
        <v>1071675</v>
      </c>
      <c r="QV7" s="21">
        <v>11458</v>
      </c>
      <c r="QW7" s="21">
        <v>665</v>
      </c>
      <c r="QX7" s="21">
        <v>560256</v>
      </c>
      <c r="QY7" s="21">
        <v>1919405</v>
      </c>
      <c r="QZ7" s="21" t="s">
        <v>206</v>
      </c>
      <c r="RA7" s="21">
        <v>1873932</v>
      </c>
      <c r="RB7" s="21" t="s">
        <v>206</v>
      </c>
      <c r="RC7" s="21" t="s">
        <v>206</v>
      </c>
      <c r="RD7" s="21" t="s">
        <v>206</v>
      </c>
      <c r="RE7" s="21" t="s">
        <v>206</v>
      </c>
      <c r="RF7" s="21">
        <v>222354</v>
      </c>
      <c r="RG7" s="21">
        <v>96595</v>
      </c>
      <c r="RH7" s="21">
        <v>2192696</v>
      </c>
      <c r="RI7" s="21">
        <v>31775194</v>
      </c>
      <c r="RJ7" s="21" t="s">
        <v>206</v>
      </c>
      <c r="RK7" s="21">
        <v>11642</v>
      </c>
      <c r="RL7" s="21" t="s">
        <v>206</v>
      </c>
      <c r="RM7" s="21" t="s">
        <v>206</v>
      </c>
      <c r="RN7" s="21">
        <v>21063</v>
      </c>
      <c r="RO7" s="21">
        <v>140458</v>
      </c>
      <c r="RP7" s="21" t="s">
        <v>206</v>
      </c>
      <c r="RQ7" s="21" t="s">
        <v>206</v>
      </c>
      <c r="RR7" s="21">
        <v>152430</v>
      </c>
      <c r="RS7" s="21">
        <v>2142830</v>
      </c>
      <c r="RT7" s="21">
        <v>257</v>
      </c>
      <c r="RU7" s="21" t="s">
        <v>206</v>
      </c>
      <c r="RV7" s="21">
        <v>412091</v>
      </c>
      <c r="RW7" s="21" t="s">
        <v>206</v>
      </c>
      <c r="RX7" s="21" t="s">
        <v>206</v>
      </c>
      <c r="RY7" s="21" t="s">
        <v>206</v>
      </c>
      <c r="RZ7" s="21">
        <v>4923461</v>
      </c>
      <c r="SA7" s="21" t="s">
        <v>206</v>
      </c>
      <c r="SB7" s="21" t="s">
        <v>206</v>
      </c>
      <c r="SC7" s="21">
        <v>27680</v>
      </c>
      <c r="SD7" s="21">
        <v>124027</v>
      </c>
      <c r="SE7" s="21">
        <v>233223</v>
      </c>
      <c r="SF7" s="21">
        <v>5762831</v>
      </c>
      <c r="SG7" s="21" t="s">
        <v>206</v>
      </c>
      <c r="SH7" s="21">
        <v>59210</v>
      </c>
      <c r="SI7" s="21">
        <v>2360355</v>
      </c>
      <c r="SJ7" s="21">
        <v>141</v>
      </c>
      <c r="SK7" s="21" t="s">
        <v>206</v>
      </c>
      <c r="SL7" s="21" t="s">
        <v>206</v>
      </c>
      <c r="SM7" s="21">
        <v>34666</v>
      </c>
      <c r="SN7" s="21">
        <v>4685588</v>
      </c>
      <c r="SO7" s="21">
        <v>75786</v>
      </c>
      <c r="SP7" s="21">
        <v>104099</v>
      </c>
      <c r="SQ7" s="21">
        <v>3200949</v>
      </c>
      <c r="SR7" s="21">
        <v>1609116</v>
      </c>
      <c r="SS7" s="21" t="s">
        <v>206</v>
      </c>
      <c r="ST7" s="21">
        <v>1447782</v>
      </c>
      <c r="SU7" s="21" t="s">
        <v>206</v>
      </c>
      <c r="SV7" s="21">
        <v>110354</v>
      </c>
      <c r="SW7" s="21" t="s">
        <v>206</v>
      </c>
      <c r="SX7" s="21">
        <v>2387894</v>
      </c>
      <c r="SY7" s="21">
        <v>3931858</v>
      </c>
      <c r="SZ7" s="21">
        <v>30159527</v>
      </c>
      <c r="TA7" s="21">
        <v>1549311</v>
      </c>
      <c r="TB7" s="21">
        <v>3265132</v>
      </c>
      <c r="TC7" s="21">
        <v>4673573</v>
      </c>
      <c r="TD7" s="21">
        <v>398271</v>
      </c>
      <c r="TE7" s="21">
        <v>87818</v>
      </c>
      <c r="TF7" s="21">
        <v>383771</v>
      </c>
      <c r="TG7" s="21" t="s">
        <v>206</v>
      </c>
      <c r="TH7" s="21">
        <v>54331</v>
      </c>
      <c r="TI7" s="21">
        <v>5615350</v>
      </c>
      <c r="TJ7" s="21">
        <v>20110977</v>
      </c>
      <c r="TK7" s="21">
        <v>15511559</v>
      </c>
      <c r="TL7" s="21">
        <v>118290</v>
      </c>
      <c r="TM7" s="21">
        <v>3536278</v>
      </c>
      <c r="TN7" s="21">
        <v>16603</v>
      </c>
      <c r="TO7" s="21">
        <v>5022618</v>
      </c>
      <c r="TP7" s="21">
        <v>681</v>
      </c>
      <c r="TQ7" s="21">
        <v>54954</v>
      </c>
      <c r="TR7" s="21" t="s">
        <v>206</v>
      </c>
      <c r="TS7" s="21">
        <v>2679004</v>
      </c>
      <c r="TT7" s="21">
        <v>198278</v>
      </c>
      <c r="TU7" s="21">
        <v>14649</v>
      </c>
      <c r="TV7" s="21" t="s">
        <v>206</v>
      </c>
      <c r="TW7" s="21">
        <v>1517261</v>
      </c>
      <c r="TX7" s="21">
        <v>95980</v>
      </c>
      <c r="TY7" s="21">
        <v>1937601</v>
      </c>
      <c r="TZ7" s="21">
        <v>5563256</v>
      </c>
      <c r="UA7" s="21">
        <v>2205292</v>
      </c>
      <c r="UB7" s="21">
        <v>126540</v>
      </c>
      <c r="UC7" s="21">
        <v>2135600</v>
      </c>
      <c r="UD7" s="21">
        <v>1379567</v>
      </c>
      <c r="UE7" s="21">
        <v>2017949</v>
      </c>
      <c r="UF7" s="21">
        <v>78974</v>
      </c>
      <c r="UG7" s="21">
        <v>231617</v>
      </c>
      <c r="UH7" s="21">
        <v>769638</v>
      </c>
      <c r="UI7" s="21">
        <v>279417</v>
      </c>
      <c r="UJ7" s="21">
        <v>669067</v>
      </c>
      <c r="UK7" s="21">
        <v>92101</v>
      </c>
      <c r="UL7" s="21">
        <v>187039</v>
      </c>
      <c r="UM7" s="21">
        <v>547362</v>
      </c>
      <c r="UN7" s="21">
        <v>2423865</v>
      </c>
      <c r="UO7" s="21">
        <v>1780827</v>
      </c>
      <c r="UP7" s="21">
        <v>728603</v>
      </c>
      <c r="UQ7" s="21">
        <v>1666972</v>
      </c>
      <c r="UR7" s="21">
        <v>18360282</v>
      </c>
      <c r="US7" s="21">
        <v>322957</v>
      </c>
      <c r="UT7" s="21">
        <v>375</v>
      </c>
      <c r="UU7" s="21">
        <v>18605779</v>
      </c>
      <c r="UV7" s="21">
        <v>13340</v>
      </c>
      <c r="UW7" s="21">
        <v>659880</v>
      </c>
      <c r="UX7" s="21">
        <v>460</v>
      </c>
      <c r="UY7" s="21">
        <v>27309</v>
      </c>
      <c r="UZ7" s="21">
        <v>3701589</v>
      </c>
      <c r="VA7" s="21">
        <v>7763691</v>
      </c>
      <c r="VB7" s="21">
        <v>194925389</v>
      </c>
      <c r="VC7" s="21">
        <v>475901300</v>
      </c>
      <c r="VD7" s="21">
        <v>460613</v>
      </c>
      <c r="VE7" s="21">
        <v>26152107</v>
      </c>
      <c r="VF7" s="21">
        <v>139344</v>
      </c>
      <c r="VG7" s="21">
        <v>1000</v>
      </c>
      <c r="VH7" s="21">
        <v>23115906</v>
      </c>
      <c r="VI7" s="21">
        <v>236624</v>
      </c>
      <c r="VJ7" s="21">
        <v>1215452</v>
      </c>
      <c r="VK7" s="21" t="s">
        <v>206</v>
      </c>
      <c r="VL7" s="21">
        <v>24191597</v>
      </c>
      <c r="VM7" s="21">
        <v>8228570</v>
      </c>
      <c r="VN7" s="21">
        <v>4609228</v>
      </c>
      <c r="VO7" s="21">
        <v>70967</v>
      </c>
      <c r="VP7" s="21">
        <v>10487422</v>
      </c>
      <c r="VQ7" s="21">
        <v>4511</v>
      </c>
      <c r="VR7" s="21" t="s">
        <v>206</v>
      </c>
      <c r="VS7" s="21" t="s">
        <v>206</v>
      </c>
      <c r="VT7" s="21" t="s">
        <v>206</v>
      </c>
      <c r="VU7" s="21" t="s">
        <v>206</v>
      </c>
      <c r="VV7" s="21" t="s">
        <v>206</v>
      </c>
      <c r="VW7" s="21">
        <v>10930</v>
      </c>
      <c r="VX7" s="21" t="s">
        <v>206</v>
      </c>
      <c r="VY7" s="21" t="s">
        <v>206</v>
      </c>
      <c r="VZ7" s="21" t="s">
        <v>206</v>
      </c>
      <c r="WA7" s="21" t="s">
        <v>206</v>
      </c>
      <c r="WB7" s="21" t="s">
        <v>206</v>
      </c>
      <c r="WC7" s="21" t="s">
        <v>206</v>
      </c>
      <c r="WD7" s="21">
        <v>2</v>
      </c>
      <c r="WE7" s="21" t="s">
        <v>206</v>
      </c>
      <c r="WF7" s="21" t="s">
        <v>206</v>
      </c>
      <c r="WG7" s="21" t="s">
        <v>206</v>
      </c>
      <c r="WH7" s="21">
        <v>673795</v>
      </c>
      <c r="WI7" s="21" t="s">
        <v>206</v>
      </c>
      <c r="WJ7" s="21" t="s">
        <v>206</v>
      </c>
      <c r="WK7" s="21" t="s">
        <v>206</v>
      </c>
      <c r="WL7" s="21">
        <v>9</v>
      </c>
      <c r="WM7" s="21">
        <v>11</v>
      </c>
      <c r="WN7" s="21" t="s">
        <v>206</v>
      </c>
      <c r="WO7" s="21" t="s">
        <v>206</v>
      </c>
      <c r="WP7" s="21" t="s">
        <v>206</v>
      </c>
      <c r="WQ7" s="21" t="s">
        <v>206</v>
      </c>
      <c r="WR7" s="21">
        <v>194640</v>
      </c>
      <c r="WS7" s="21">
        <v>3157996</v>
      </c>
      <c r="WT7" s="21">
        <v>1277478</v>
      </c>
      <c r="WU7" s="21">
        <v>2993860</v>
      </c>
      <c r="WV7" s="21" t="s">
        <v>206</v>
      </c>
      <c r="WW7" s="21">
        <v>1281587</v>
      </c>
      <c r="WX7" s="21">
        <v>32573</v>
      </c>
      <c r="WY7" s="21">
        <v>395</v>
      </c>
      <c r="WZ7" s="21">
        <v>1456512</v>
      </c>
      <c r="XA7" s="21" t="s">
        <v>206</v>
      </c>
      <c r="XB7" s="21">
        <v>454418</v>
      </c>
      <c r="XC7" s="21">
        <v>9257982</v>
      </c>
      <c r="XD7" s="21">
        <v>7978998</v>
      </c>
      <c r="XE7" s="21">
        <v>13553643</v>
      </c>
      <c r="XF7" s="21" t="s">
        <v>206</v>
      </c>
      <c r="XG7" s="21">
        <v>2496600</v>
      </c>
      <c r="XH7" s="21">
        <v>3900</v>
      </c>
      <c r="XI7" s="21">
        <v>15</v>
      </c>
      <c r="XJ7" s="21" t="s">
        <v>206</v>
      </c>
      <c r="XK7" s="21">
        <v>1</v>
      </c>
      <c r="XL7" s="21" t="s">
        <v>206</v>
      </c>
      <c r="XM7" s="21">
        <v>186758</v>
      </c>
      <c r="XN7" s="21">
        <v>115860</v>
      </c>
      <c r="XO7" s="21" t="s">
        <v>206</v>
      </c>
      <c r="XP7" s="21" t="s">
        <v>206</v>
      </c>
      <c r="XQ7" s="21">
        <v>42968</v>
      </c>
      <c r="XR7" s="21">
        <v>14495</v>
      </c>
      <c r="XS7" s="21">
        <v>4427991</v>
      </c>
      <c r="XT7" s="21">
        <v>555321</v>
      </c>
      <c r="XU7" s="21">
        <v>77886</v>
      </c>
      <c r="XV7" s="21" t="s">
        <v>206</v>
      </c>
      <c r="XW7" s="21">
        <v>10571</v>
      </c>
      <c r="XX7" s="21">
        <v>164109</v>
      </c>
      <c r="XY7" s="21">
        <v>227997</v>
      </c>
      <c r="XZ7" s="21">
        <v>663238</v>
      </c>
      <c r="YA7" s="21">
        <v>746121</v>
      </c>
      <c r="YB7" s="21">
        <v>202662</v>
      </c>
      <c r="YC7" s="21">
        <v>15504318</v>
      </c>
      <c r="YD7" s="21">
        <v>100</v>
      </c>
      <c r="YE7" s="21" t="s">
        <v>206</v>
      </c>
      <c r="YF7" s="21">
        <v>214865</v>
      </c>
      <c r="YG7" s="21">
        <v>190405</v>
      </c>
      <c r="YH7" s="21">
        <v>33937</v>
      </c>
      <c r="YI7" s="21">
        <v>111378</v>
      </c>
      <c r="YJ7" s="21">
        <v>153949</v>
      </c>
      <c r="YK7" s="21">
        <v>4318104</v>
      </c>
      <c r="YL7" s="21">
        <v>2452938</v>
      </c>
      <c r="YM7" s="21">
        <v>234162</v>
      </c>
      <c r="YN7" s="21" t="s">
        <v>206</v>
      </c>
      <c r="YO7" s="21">
        <v>1658780</v>
      </c>
      <c r="YP7" s="21" t="s">
        <v>206</v>
      </c>
      <c r="YQ7" s="21" t="s">
        <v>206</v>
      </c>
      <c r="YR7" s="21" t="s">
        <v>206</v>
      </c>
      <c r="YS7" s="21" t="s">
        <v>206</v>
      </c>
      <c r="YT7" s="21">
        <v>590622</v>
      </c>
      <c r="YU7" s="21">
        <v>66405</v>
      </c>
      <c r="YV7" s="21">
        <v>24096570</v>
      </c>
      <c r="YW7" s="21">
        <v>775811192</v>
      </c>
      <c r="YX7" s="21" t="s">
        <v>206</v>
      </c>
      <c r="YY7" s="21">
        <v>45783</v>
      </c>
      <c r="YZ7" s="21" t="s">
        <v>206</v>
      </c>
      <c r="ZA7" s="21" t="s">
        <v>206</v>
      </c>
      <c r="ZB7" s="21">
        <v>25157359</v>
      </c>
      <c r="ZC7" s="21">
        <v>1028647</v>
      </c>
      <c r="ZD7" s="21">
        <v>40340</v>
      </c>
      <c r="ZE7" s="21" t="s">
        <v>206</v>
      </c>
      <c r="ZF7" s="21">
        <v>282520</v>
      </c>
      <c r="ZG7" s="21">
        <v>43392</v>
      </c>
      <c r="ZH7" s="21">
        <v>85030</v>
      </c>
      <c r="ZI7" s="21" t="s">
        <v>206</v>
      </c>
      <c r="ZJ7" s="21">
        <v>10189500</v>
      </c>
      <c r="ZK7" s="21">
        <v>3800</v>
      </c>
      <c r="ZL7" s="21" t="s">
        <v>206</v>
      </c>
      <c r="ZM7" s="21">
        <v>238170</v>
      </c>
      <c r="ZN7" s="21" t="s">
        <v>206</v>
      </c>
      <c r="ZO7" s="21">
        <v>138655</v>
      </c>
      <c r="ZP7" s="21">
        <v>102780</v>
      </c>
      <c r="ZQ7" s="21">
        <v>15555</v>
      </c>
      <c r="ZR7" s="21" t="s">
        <v>206</v>
      </c>
      <c r="ZS7" s="21" t="s">
        <v>206</v>
      </c>
      <c r="ZT7" s="21">
        <v>149564</v>
      </c>
      <c r="ZU7" s="21" t="s">
        <v>206</v>
      </c>
      <c r="ZV7" s="21" t="s">
        <v>206</v>
      </c>
      <c r="ZW7" s="21" t="s">
        <v>206</v>
      </c>
      <c r="ZX7" s="21">
        <v>2544076</v>
      </c>
      <c r="ZY7" s="21" t="s">
        <v>206</v>
      </c>
      <c r="ZZ7" s="21">
        <v>481781</v>
      </c>
      <c r="AAA7" s="21">
        <v>112023</v>
      </c>
      <c r="AAB7" s="21">
        <v>1751434</v>
      </c>
      <c r="AAC7" s="21">
        <v>320967</v>
      </c>
      <c r="AAD7" s="21">
        <v>54248</v>
      </c>
      <c r="AAE7" s="21">
        <v>3227375</v>
      </c>
      <c r="AAF7" s="21">
        <v>2339694</v>
      </c>
      <c r="AAG7" s="21">
        <v>29013883</v>
      </c>
      <c r="AAH7" s="21">
        <v>40509</v>
      </c>
      <c r="AAI7" s="21" t="s">
        <v>206</v>
      </c>
      <c r="AAJ7" s="21">
        <v>156304</v>
      </c>
      <c r="AAK7" s="21">
        <v>128</v>
      </c>
      <c r="AAL7" s="21">
        <v>111136</v>
      </c>
      <c r="AAM7" s="21">
        <v>854169</v>
      </c>
      <c r="AAN7" s="21">
        <v>11472275</v>
      </c>
      <c r="AAO7" s="21">
        <v>9102444</v>
      </c>
      <c r="AAP7" s="21">
        <v>1136752</v>
      </c>
      <c r="AAQ7" s="21">
        <v>6017569</v>
      </c>
      <c r="AAR7" s="21">
        <v>6598892</v>
      </c>
      <c r="AAS7" s="21">
        <v>989783</v>
      </c>
      <c r="AAT7" s="21">
        <v>188706</v>
      </c>
      <c r="AAU7" s="21" t="s">
        <v>206</v>
      </c>
      <c r="AAV7" s="21">
        <v>709</v>
      </c>
      <c r="AAW7" s="21">
        <v>19131533</v>
      </c>
      <c r="AAX7" s="21">
        <v>9124246</v>
      </c>
      <c r="AAY7" s="21">
        <v>2312896</v>
      </c>
      <c r="AAZ7" s="21">
        <v>819805</v>
      </c>
      <c r="ABA7" s="21">
        <v>5877629</v>
      </c>
      <c r="ABB7" s="21">
        <v>141427</v>
      </c>
      <c r="ABC7" s="21">
        <v>1379364</v>
      </c>
      <c r="ABD7" s="21">
        <v>105583</v>
      </c>
      <c r="ABE7" s="21">
        <v>27643</v>
      </c>
      <c r="ABF7" s="21" t="s">
        <v>206</v>
      </c>
      <c r="ABG7" s="21">
        <v>1849736</v>
      </c>
      <c r="ABH7" s="21">
        <v>2401190</v>
      </c>
      <c r="ABI7" s="21">
        <v>1764</v>
      </c>
      <c r="ABJ7" s="21">
        <v>30876</v>
      </c>
      <c r="ABK7" s="21">
        <v>2548314</v>
      </c>
      <c r="ABL7" s="21">
        <v>470298</v>
      </c>
      <c r="ABM7" s="21">
        <v>3088510</v>
      </c>
      <c r="ABN7" s="21">
        <v>1801020</v>
      </c>
      <c r="ABO7" s="21">
        <v>326794</v>
      </c>
      <c r="ABP7" s="21">
        <v>131862</v>
      </c>
      <c r="ABQ7" s="21">
        <v>613015</v>
      </c>
      <c r="ABR7" s="21">
        <v>297812</v>
      </c>
      <c r="ABS7" s="21">
        <v>660158</v>
      </c>
      <c r="ABT7" s="21">
        <v>94628379</v>
      </c>
      <c r="ABU7" s="21">
        <v>139744129</v>
      </c>
      <c r="ABV7" s="21">
        <v>399457</v>
      </c>
      <c r="ABW7" s="21">
        <v>3716306</v>
      </c>
      <c r="ABX7" s="21">
        <v>1002842</v>
      </c>
      <c r="ABY7" s="21">
        <v>50101</v>
      </c>
      <c r="ABZ7" s="21">
        <v>13780</v>
      </c>
      <c r="ACA7" s="21">
        <v>3244338</v>
      </c>
      <c r="ACB7" s="21">
        <v>6505331</v>
      </c>
      <c r="ACC7" s="21">
        <v>386721</v>
      </c>
      <c r="ACD7" s="21">
        <v>1928942</v>
      </c>
      <c r="ACE7" s="21">
        <v>3067695</v>
      </c>
      <c r="ACF7" s="21">
        <v>5430576</v>
      </c>
      <c r="ACG7" s="21">
        <v>507719</v>
      </c>
      <c r="ACH7" s="21">
        <v>62129</v>
      </c>
      <c r="ACI7" s="21">
        <v>2600338</v>
      </c>
      <c r="ACJ7" s="21">
        <v>43515</v>
      </c>
      <c r="ACK7" s="21">
        <v>237</v>
      </c>
      <c r="ACL7" s="21">
        <v>2757</v>
      </c>
      <c r="ACM7" s="21">
        <v>46214</v>
      </c>
      <c r="ACN7" s="21">
        <v>1852225</v>
      </c>
      <c r="ACO7" s="21">
        <v>6466806</v>
      </c>
      <c r="ACP7" s="21">
        <v>50138133</v>
      </c>
      <c r="ACQ7" s="21">
        <v>16229841</v>
      </c>
      <c r="ACR7" s="21">
        <v>105504</v>
      </c>
      <c r="ACS7" s="21">
        <v>1836397</v>
      </c>
      <c r="ACT7" s="21" t="s">
        <v>206</v>
      </c>
      <c r="ACU7" s="21" t="s">
        <v>206</v>
      </c>
      <c r="ACV7" s="21">
        <v>8441619</v>
      </c>
      <c r="ACW7" s="21">
        <v>140652</v>
      </c>
      <c r="ACX7" s="21">
        <v>1854</v>
      </c>
      <c r="ACY7" s="21" t="s">
        <v>206</v>
      </c>
      <c r="ACZ7" s="21">
        <v>8653608</v>
      </c>
      <c r="ADA7" s="21">
        <v>533363</v>
      </c>
      <c r="ADB7" s="21">
        <v>347125</v>
      </c>
      <c r="ADC7" s="21">
        <v>11463</v>
      </c>
      <c r="ADD7" s="21">
        <v>1223163</v>
      </c>
      <c r="ADE7" s="21">
        <v>3623</v>
      </c>
      <c r="ADF7" s="21">
        <v>5890266</v>
      </c>
      <c r="ADG7" s="21">
        <v>142122155</v>
      </c>
      <c r="ADH7" s="21">
        <v>395254</v>
      </c>
      <c r="ADI7" s="21">
        <v>37985589</v>
      </c>
      <c r="ADJ7" s="21">
        <v>16794735</v>
      </c>
      <c r="ADK7" s="21">
        <v>4763214</v>
      </c>
      <c r="ADL7" s="21">
        <v>15915634</v>
      </c>
      <c r="ADM7" s="21">
        <v>56803482</v>
      </c>
      <c r="ADN7" s="21">
        <v>1876943</v>
      </c>
      <c r="ADO7" s="21">
        <v>416905404</v>
      </c>
      <c r="ADP7" s="21">
        <v>68362754</v>
      </c>
      <c r="ADQ7" s="21">
        <v>282563507</v>
      </c>
      <c r="ADR7" s="21">
        <v>3881548</v>
      </c>
      <c r="ADS7" s="21">
        <v>48576</v>
      </c>
      <c r="ADT7" s="21">
        <v>169359429</v>
      </c>
      <c r="ADU7" s="21">
        <v>10308986</v>
      </c>
      <c r="ADV7" s="21">
        <v>195068287</v>
      </c>
      <c r="ADW7" s="21">
        <v>44725494</v>
      </c>
      <c r="ADX7" s="21">
        <v>32794740</v>
      </c>
      <c r="ADY7" s="21">
        <v>46722958</v>
      </c>
      <c r="ADZ7" s="21">
        <v>106707869</v>
      </c>
      <c r="AEA7" s="21">
        <v>47687672</v>
      </c>
      <c r="AEB7" s="21">
        <v>102106267</v>
      </c>
      <c r="AEC7" s="21" t="s">
        <v>206</v>
      </c>
      <c r="AED7" s="21">
        <v>5490468</v>
      </c>
      <c r="AEE7" s="21">
        <v>7415481</v>
      </c>
      <c r="AEF7" s="21">
        <v>304404465</v>
      </c>
      <c r="AEG7" s="21">
        <v>186343286</v>
      </c>
      <c r="AEH7" s="21">
        <v>636010940</v>
      </c>
      <c r="AEI7" s="21">
        <v>27104208</v>
      </c>
      <c r="AEJ7" s="21">
        <v>117010422</v>
      </c>
      <c r="AEK7" s="21">
        <v>83760727</v>
      </c>
      <c r="AEL7" s="21">
        <v>50476319</v>
      </c>
      <c r="AEM7" s="21">
        <v>35872653</v>
      </c>
      <c r="AEN7" s="21">
        <v>53380990</v>
      </c>
      <c r="AEO7" s="21">
        <v>61523923</v>
      </c>
      <c r="AEP7" s="21">
        <v>243980354</v>
      </c>
      <c r="AEQ7" s="21">
        <v>237220321</v>
      </c>
      <c r="AER7" s="21">
        <v>1024449756</v>
      </c>
      <c r="AES7" s="21">
        <v>163225595</v>
      </c>
      <c r="AET7" s="21">
        <v>6686653</v>
      </c>
      <c r="AEU7" s="21">
        <v>14174687</v>
      </c>
      <c r="AEV7" s="21">
        <v>4009</v>
      </c>
      <c r="AEW7" s="21">
        <v>39114933</v>
      </c>
      <c r="AEX7" s="21">
        <v>464226</v>
      </c>
      <c r="AEY7" s="21">
        <v>32352</v>
      </c>
      <c r="AEZ7" s="21">
        <v>84248458</v>
      </c>
      <c r="AFA7" s="21">
        <v>389828201</v>
      </c>
      <c r="AFB7" s="21">
        <v>59891805</v>
      </c>
      <c r="AFC7" s="21">
        <v>442793</v>
      </c>
      <c r="AFD7" s="21">
        <v>129791</v>
      </c>
      <c r="AFE7" s="21">
        <v>7597959</v>
      </c>
      <c r="AFF7" s="21">
        <v>176298</v>
      </c>
      <c r="AFG7" s="21">
        <v>15683800</v>
      </c>
      <c r="AFH7" s="21">
        <v>20422084</v>
      </c>
      <c r="AFI7" s="21">
        <v>26168800</v>
      </c>
      <c r="AFJ7" s="21">
        <v>8349784</v>
      </c>
      <c r="AFK7" s="21">
        <v>6807630</v>
      </c>
      <c r="AFL7" s="21">
        <v>73752674</v>
      </c>
      <c r="AFM7" s="21">
        <v>32107547</v>
      </c>
      <c r="AFN7" s="21">
        <v>24029413</v>
      </c>
      <c r="AFO7" s="21">
        <v>30732885</v>
      </c>
      <c r="AFP7" s="21">
        <v>23579368</v>
      </c>
      <c r="AFQ7" s="21">
        <v>7627329</v>
      </c>
      <c r="AFR7" s="21">
        <v>1062792</v>
      </c>
      <c r="AFS7" s="21">
        <v>208856</v>
      </c>
      <c r="AFT7" s="21">
        <v>1354992</v>
      </c>
      <c r="AFU7" s="21">
        <v>19167913</v>
      </c>
      <c r="AFV7" s="21">
        <v>5015901</v>
      </c>
      <c r="AFW7" s="21">
        <v>20418006</v>
      </c>
      <c r="AFX7" s="21">
        <v>11183693</v>
      </c>
      <c r="AFY7" s="21">
        <v>308268507</v>
      </c>
      <c r="AFZ7" s="21">
        <v>276923264</v>
      </c>
      <c r="AGA7" s="21">
        <v>99426743</v>
      </c>
      <c r="AGB7" s="21">
        <v>9927685</v>
      </c>
      <c r="AGC7" s="21">
        <v>376257773</v>
      </c>
      <c r="AGD7" s="21">
        <v>633391</v>
      </c>
      <c r="AGE7" s="21">
        <v>1664539</v>
      </c>
      <c r="AGF7" s="21">
        <v>11000736</v>
      </c>
      <c r="AGG7" s="21">
        <v>65193999</v>
      </c>
      <c r="AGH7" s="21">
        <v>32229859</v>
      </c>
      <c r="AGI7" s="21">
        <v>62339978</v>
      </c>
      <c r="AGJ7" s="21">
        <v>2094662137</v>
      </c>
      <c r="AGK7" s="21">
        <v>4102760677</v>
      </c>
      <c r="AGL7" s="21">
        <v>7683402</v>
      </c>
      <c r="AGM7" s="21">
        <v>589025093</v>
      </c>
      <c r="AGN7" s="21">
        <v>10875343</v>
      </c>
      <c r="AGO7" s="21">
        <v>3896344</v>
      </c>
      <c r="AGP7" s="21">
        <v>373320620</v>
      </c>
      <c r="AGQ7" s="21">
        <v>3998411</v>
      </c>
      <c r="AGR7" s="21">
        <v>936514</v>
      </c>
      <c r="AGS7" s="21">
        <v>4414</v>
      </c>
      <c r="AGT7" s="21">
        <v>90191165</v>
      </c>
      <c r="AGU7" s="21">
        <v>150051517</v>
      </c>
      <c r="AGV7" s="21">
        <v>17553684</v>
      </c>
      <c r="AGW7" s="21">
        <v>282049</v>
      </c>
      <c r="AGX7" s="21">
        <v>123362004</v>
      </c>
      <c r="AGY7" s="21">
        <v>220874</v>
      </c>
      <c r="AGZ7" s="21" t="s">
        <v>206</v>
      </c>
      <c r="AHA7" s="21" t="s">
        <v>206</v>
      </c>
      <c r="AHB7" s="21" t="s">
        <v>206</v>
      </c>
      <c r="AHC7" s="21" t="s">
        <v>206</v>
      </c>
      <c r="AHD7" s="21" t="s">
        <v>206</v>
      </c>
      <c r="AHE7" s="21" t="s">
        <v>206</v>
      </c>
      <c r="AHF7" s="21" t="s">
        <v>206</v>
      </c>
      <c r="AHG7" s="21" t="s">
        <v>206</v>
      </c>
      <c r="AHH7" s="21" t="s">
        <v>206</v>
      </c>
      <c r="AHI7" s="21" t="s">
        <v>206</v>
      </c>
      <c r="AHJ7" s="21" t="s">
        <v>206</v>
      </c>
      <c r="AHK7" s="21" t="s">
        <v>206</v>
      </c>
      <c r="AHL7" s="21" t="s">
        <v>206</v>
      </c>
      <c r="AHM7" s="21" t="s">
        <v>206</v>
      </c>
      <c r="AHN7" s="21" t="s">
        <v>206</v>
      </c>
      <c r="AHO7" s="21" t="s">
        <v>206</v>
      </c>
      <c r="AHP7" s="21" t="s">
        <v>206</v>
      </c>
      <c r="AHQ7" s="21" t="s">
        <v>206</v>
      </c>
      <c r="AHR7" s="21" t="s">
        <v>206</v>
      </c>
      <c r="AHS7" s="21" t="s">
        <v>206</v>
      </c>
      <c r="AHT7" s="21" t="s">
        <v>206</v>
      </c>
      <c r="AHU7" s="21" t="s">
        <v>206</v>
      </c>
      <c r="AHV7" s="21" t="s">
        <v>206</v>
      </c>
      <c r="AHW7" s="21" t="s">
        <v>206</v>
      </c>
      <c r="AHX7" s="21" t="s">
        <v>206</v>
      </c>
      <c r="AHY7" s="21" t="s">
        <v>206</v>
      </c>
      <c r="AHZ7" s="21" t="s">
        <v>206</v>
      </c>
      <c r="AIA7" s="21" t="s">
        <v>206</v>
      </c>
      <c r="AIB7" s="21" t="s">
        <v>206</v>
      </c>
      <c r="AIC7" s="21" t="s">
        <v>206</v>
      </c>
      <c r="AID7" s="21" t="s">
        <v>206</v>
      </c>
      <c r="AIE7" s="21" t="s">
        <v>206</v>
      </c>
      <c r="AIF7" s="21" t="s">
        <v>206</v>
      </c>
      <c r="AIG7" s="21" t="s">
        <v>206</v>
      </c>
      <c r="AIH7" s="21" t="s">
        <v>206</v>
      </c>
      <c r="AII7" s="21" t="s">
        <v>206</v>
      </c>
      <c r="AIJ7" s="21" t="s">
        <v>206</v>
      </c>
      <c r="AIK7" s="21" t="s">
        <v>206</v>
      </c>
      <c r="AIL7" s="21" t="s">
        <v>206</v>
      </c>
      <c r="AIM7" s="21">
        <v>314</v>
      </c>
      <c r="AIN7" s="21" t="s">
        <v>206</v>
      </c>
      <c r="AIO7" s="21" t="s">
        <v>206</v>
      </c>
      <c r="AIP7" s="21" t="s">
        <v>206</v>
      </c>
      <c r="AIQ7" s="21" t="s">
        <v>206</v>
      </c>
      <c r="AIR7" s="21" t="s">
        <v>206</v>
      </c>
      <c r="AIS7" s="21" t="s">
        <v>206</v>
      </c>
      <c r="AIT7" s="21" t="s">
        <v>206</v>
      </c>
      <c r="AIU7" s="21" t="s">
        <v>206</v>
      </c>
      <c r="AIV7" s="21" t="s">
        <v>206</v>
      </c>
      <c r="AIW7" s="21" t="s">
        <v>206</v>
      </c>
      <c r="AIX7" s="21" t="s">
        <v>206</v>
      </c>
      <c r="AIY7" s="21" t="s">
        <v>206</v>
      </c>
      <c r="AIZ7" s="21" t="s">
        <v>206</v>
      </c>
      <c r="AJA7" s="21" t="s">
        <v>206</v>
      </c>
      <c r="AJB7" s="21" t="s">
        <v>206</v>
      </c>
      <c r="AJC7" s="21" t="s">
        <v>206</v>
      </c>
      <c r="AJD7" s="21" t="s">
        <v>206</v>
      </c>
      <c r="AJE7" s="21" t="s">
        <v>206</v>
      </c>
      <c r="AJF7" s="21" t="s">
        <v>206</v>
      </c>
      <c r="AJG7" s="21" t="s">
        <v>206</v>
      </c>
      <c r="AJH7" s="21" t="s">
        <v>206</v>
      </c>
      <c r="AJI7" s="21" t="s">
        <v>206</v>
      </c>
      <c r="AJJ7" s="21" t="s">
        <v>206</v>
      </c>
      <c r="AJK7" s="21" t="s">
        <v>206</v>
      </c>
      <c r="AJL7" s="21" t="s">
        <v>206</v>
      </c>
      <c r="AJM7" s="21" t="s">
        <v>206</v>
      </c>
      <c r="AJN7" s="21" t="s">
        <v>206</v>
      </c>
      <c r="AJO7" s="21" t="s">
        <v>206</v>
      </c>
      <c r="AJP7" s="21" t="s">
        <v>206</v>
      </c>
      <c r="AJQ7" s="21" t="s">
        <v>206</v>
      </c>
      <c r="AJR7" s="21" t="s">
        <v>206</v>
      </c>
      <c r="AJS7" s="21" t="s">
        <v>206</v>
      </c>
      <c r="AJT7" s="21" t="s">
        <v>206</v>
      </c>
      <c r="AJU7" s="21" t="s">
        <v>206</v>
      </c>
      <c r="AJV7" s="21" t="s">
        <v>206</v>
      </c>
      <c r="AJW7" s="21" t="s">
        <v>206</v>
      </c>
      <c r="AJX7" s="21" t="s">
        <v>206</v>
      </c>
      <c r="AJY7" s="21" t="s">
        <v>206</v>
      </c>
      <c r="AJZ7" s="21" t="s">
        <v>206</v>
      </c>
      <c r="AKA7" s="21" t="s">
        <v>206</v>
      </c>
      <c r="AKB7" s="21" t="s">
        <v>206</v>
      </c>
      <c r="AKC7" s="21" t="s">
        <v>206</v>
      </c>
      <c r="AKD7" s="21">
        <v>133</v>
      </c>
      <c r="AKE7" s="21">
        <v>200</v>
      </c>
      <c r="AKF7" s="21" t="s">
        <v>206</v>
      </c>
      <c r="AKG7" s="21" t="s">
        <v>206</v>
      </c>
      <c r="AKH7" s="21" t="s">
        <v>206</v>
      </c>
      <c r="AKI7" s="21" t="s">
        <v>206</v>
      </c>
      <c r="AKJ7" s="21" t="s">
        <v>206</v>
      </c>
      <c r="AKK7" s="21" t="s">
        <v>206</v>
      </c>
      <c r="AKL7" s="21" t="s">
        <v>206</v>
      </c>
      <c r="AKM7" s="21" t="s">
        <v>206</v>
      </c>
      <c r="AKN7" s="21" t="s">
        <v>206</v>
      </c>
      <c r="AKO7" s="21" t="s">
        <v>206</v>
      </c>
      <c r="AKP7" s="21" t="s">
        <v>206</v>
      </c>
      <c r="AKQ7" s="21" t="s">
        <v>206</v>
      </c>
      <c r="AKR7" s="21" t="s">
        <v>206</v>
      </c>
      <c r="AKS7" s="21" t="s">
        <v>206</v>
      </c>
      <c r="AKT7" s="21" t="s">
        <v>206</v>
      </c>
      <c r="AKU7" s="21" t="s">
        <v>206</v>
      </c>
      <c r="AKV7" s="21">
        <v>26627</v>
      </c>
      <c r="AKW7" s="21">
        <v>211144</v>
      </c>
      <c r="AKX7" s="21">
        <v>191295</v>
      </c>
      <c r="AKY7" s="21">
        <v>7830</v>
      </c>
      <c r="AKZ7" s="21" t="s">
        <v>206</v>
      </c>
      <c r="ALA7" s="21">
        <v>903964</v>
      </c>
      <c r="ALB7" s="21">
        <v>108</v>
      </c>
      <c r="ALC7" s="21">
        <v>2830</v>
      </c>
      <c r="ALD7" s="21">
        <v>111004</v>
      </c>
      <c r="ALE7" s="21" t="s">
        <v>206</v>
      </c>
      <c r="ALF7" s="21">
        <v>145005</v>
      </c>
      <c r="ALG7" s="21">
        <v>90877</v>
      </c>
      <c r="ALH7" s="21">
        <v>51676</v>
      </c>
      <c r="ALI7" s="21">
        <v>86882</v>
      </c>
      <c r="ALJ7" s="21" t="s">
        <v>206</v>
      </c>
      <c r="ALK7" s="21">
        <v>24876</v>
      </c>
      <c r="ALL7" s="21">
        <v>3047</v>
      </c>
      <c r="ALM7" s="21" t="s">
        <v>206</v>
      </c>
      <c r="ALN7" s="21">
        <v>381987</v>
      </c>
      <c r="ALO7" s="21">
        <v>12316430</v>
      </c>
      <c r="ALP7" s="21">
        <v>552168</v>
      </c>
      <c r="ALQ7" s="21" t="s">
        <v>206</v>
      </c>
      <c r="ALR7" s="21">
        <v>44109</v>
      </c>
      <c r="ALS7" s="21" t="s">
        <v>206</v>
      </c>
      <c r="ALT7" s="21">
        <v>988914</v>
      </c>
      <c r="ALU7" s="21">
        <v>164201</v>
      </c>
      <c r="ALV7" s="21">
        <v>13992442</v>
      </c>
      <c r="ALW7" s="21">
        <v>9050081</v>
      </c>
      <c r="ALX7" s="21">
        <v>4097016</v>
      </c>
      <c r="ALY7" s="21">
        <v>697687</v>
      </c>
      <c r="ALZ7" s="21">
        <v>1141288</v>
      </c>
      <c r="AMA7" s="21">
        <v>466223</v>
      </c>
      <c r="AMB7" s="21">
        <v>2200718</v>
      </c>
      <c r="AMC7" s="21" t="s">
        <v>206</v>
      </c>
      <c r="AMD7" s="21">
        <v>349</v>
      </c>
      <c r="AME7" s="21">
        <v>3314846</v>
      </c>
      <c r="AMF7" s="21">
        <v>7459050</v>
      </c>
      <c r="AMG7" s="21">
        <v>2628799</v>
      </c>
      <c r="AMH7" s="21" t="s">
        <v>206</v>
      </c>
      <c r="AMI7" s="21">
        <v>311204</v>
      </c>
      <c r="AMJ7" s="21" t="s">
        <v>206</v>
      </c>
      <c r="AMK7" s="21">
        <v>478011</v>
      </c>
      <c r="AML7" s="21">
        <v>523891</v>
      </c>
      <c r="AMM7" s="21">
        <v>168</v>
      </c>
      <c r="AMN7" s="21" t="s">
        <v>206</v>
      </c>
      <c r="AMO7" s="21">
        <v>1714772</v>
      </c>
      <c r="AMP7" s="21">
        <v>87604</v>
      </c>
      <c r="AMQ7" s="21" t="s">
        <v>206</v>
      </c>
      <c r="AMR7" s="21">
        <v>6505</v>
      </c>
      <c r="AMS7" s="21">
        <v>35</v>
      </c>
      <c r="AMT7" s="21">
        <v>11421</v>
      </c>
      <c r="AMU7" s="21">
        <v>264</v>
      </c>
      <c r="AMV7" s="21">
        <v>229577</v>
      </c>
      <c r="AMW7" s="21">
        <v>147892</v>
      </c>
      <c r="AMX7" s="21">
        <v>9242</v>
      </c>
      <c r="AMY7" s="21">
        <v>8325</v>
      </c>
      <c r="AMZ7" s="21">
        <v>75286</v>
      </c>
      <c r="ANA7" s="21" t="s">
        <v>206</v>
      </c>
      <c r="ANB7" s="21">
        <v>765198</v>
      </c>
      <c r="ANC7" s="21">
        <v>446104</v>
      </c>
      <c r="AND7" s="21">
        <v>85730</v>
      </c>
      <c r="ANE7" s="21">
        <v>69562</v>
      </c>
      <c r="ANF7" s="21">
        <v>36927</v>
      </c>
      <c r="ANG7" s="21">
        <v>29</v>
      </c>
      <c r="ANH7" s="21">
        <v>24</v>
      </c>
      <c r="ANI7" s="21">
        <v>91364</v>
      </c>
      <c r="ANJ7" s="21">
        <v>27687</v>
      </c>
      <c r="ANK7" s="21">
        <v>3634749</v>
      </c>
      <c r="ANL7" s="21">
        <v>15909</v>
      </c>
      <c r="ANM7" s="21">
        <v>3179714</v>
      </c>
      <c r="ANN7" s="21">
        <v>3852125</v>
      </c>
      <c r="ANO7" s="21">
        <v>85302</v>
      </c>
      <c r="ANP7" s="21" t="s">
        <v>206</v>
      </c>
      <c r="ANQ7" s="21">
        <v>4355121</v>
      </c>
      <c r="ANR7" s="21">
        <v>4448</v>
      </c>
      <c r="ANS7" s="21" t="s">
        <v>206</v>
      </c>
      <c r="ANT7" s="21">
        <v>10073</v>
      </c>
      <c r="ANU7" s="21" t="s">
        <v>206</v>
      </c>
      <c r="ANV7" s="21">
        <v>432364</v>
      </c>
      <c r="ANW7" s="21">
        <v>1521078</v>
      </c>
      <c r="ANX7" s="21">
        <v>39587837</v>
      </c>
      <c r="ANY7" s="21">
        <v>46715626</v>
      </c>
      <c r="ANZ7" s="21">
        <v>5094</v>
      </c>
      <c r="AOA7" s="21">
        <v>789421</v>
      </c>
      <c r="AOB7" s="21">
        <v>4574579</v>
      </c>
      <c r="AOC7" s="21" t="s">
        <v>206</v>
      </c>
      <c r="AOD7" s="21">
        <v>10101846</v>
      </c>
      <c r="AOE7" s="21">
        <v>39404</v>
      </c>
      <c r="AOF7" s="21" t="s">
        <v>206</v>
      </c>
      <c r="AOG7" s="21" t="s">
        <v>206</v>
      </c>
      <c r="AOH7" s="21">
        <v>5141864</v>
      </c>
      <c r="AOI7" s="21">
        <v>32524</v>
      </c>
      <c r="AOJ7" s="21">
        <v>58239</v>
      </c>
      <c r="AOK7" s="21">
        <v>359152</v>
      </c>
      <c r="AOL7" s="21">
        <v>1793136</v>
      </c>
      <c r="AOM7" s="21">
        <v>41</v>
      </c>
      <c r="AON7" s="21" t="s">
        <v>206</v>
      </c>
      <c r="AOO7" s="21" t="s">
        <v>206</v>
      </c>
      <c r="AOP7" s="21" t="s">
        <v>206</v>
      </c>
      <c r="AOQ7" s="21" t="s">
        <v>206</v>
      </c>
      <c r="AOR7" s="21" t="s">
        <v>206</v>
      </c>
      <c r="AOS7" s="21" t="s">
        <v>206</v>
      </c>
      <c r="AOT7" s="21">
        <v>8230</v>
      </c>
      <c r="AOU7" s="21" t="s">
        <v>206</v>
      </c>
      <c r="AOV7" s="21">
        <v>667816</v>
      </c>
      <c r="AOW7" s="21" t="s">
        <v>206</v>
      </c>
      <c r="AOX7" s="21" t="s">
        <v>206</v>
      </c>
      <c r="AOY7" s="21">
        <v>7802780</v>
      </c>
      <c r="AOZ7" s="21">
        <v>125222</v>
      </c>
      <c r="APA7" s="21">
        <v>26612</v>
      </c>
      <c r="APB7" s="21">
        <v>1681649</v>
      </c>
      <c r="APC7" s="21" t="s">
        <v>206</v>
      </c>
      <c r="APD7" s="21" t="s">
        <v>206</v>
      </c>
      <c r="APE7" s="21" t="s">
        <v>206</v>
      </c>
      <c r="APF7" s="21">
        <v>5</v>
      </c>
      <c r="APG7" s="21" t="s">
        <v>206</v>
      </c>
      <c r="APH7" s="21">
        <v>62273</v>
      </c>
      <c r="API7" s="21" t="s">
        <v>206</v>
      </c>
      <c r="APJ7" s="21">
        <v>591</v>
      </c>
      <c r="APK7" s="21" t="s">
        <v>206</v>
      </c>
      <c r="APL7" s="21">
        <v>73291</v>
      </c>
      <c r="APM7" s="21" t="s">
        <v>206</v>
      </c>
      <c r="APN7" s="21">
        <v>19987</v>
      </c>
      <c r="APO7" s="21">
        <v>4816</v>
      </c>
      <c r="APP7" s="21">
        <v>23531727</v>
      </c>
      <c r="APQ7" s="21">
        <v>3973079</v>
      </c>
      <c r="APR7" s="21">
        <v>1</v>
      </c>
      <c r="APS7" s="21">
        <v>1850202</v>
      </c>
      <c r="APT7" s="21">
        <v>2046508</v>
      </c>
      <c r="APU7" s="21">
        <v>49916</v>
      </c>
      <c r="APV7" s="21">
        <v>280496</v>
      </c>
      <c r="APW7" s="21" t="s">
        <v>206</v>
      </c>
      <c r="APX7" s="21" t="s">
        <v>206</v>
      </c>
      <c r="APY7" s="21">
        <v>977879</v>
      </c>
      <c r="APZ7" s="21">
        <v>246222</v>
      </c>
      <c r="AQA7" s="21">
        <v>1023644</v>
      </c>
      <c r="AQB7" s="21">
        <v>501778</v>
      </c>
      <c r="AQC7" s="21">
        <v>33033</v>
      </c>
      <c r="AQD7" s="21" t="s">
        <v>206</v>
      </c>
      <c r="AQE7" s="21">
        <v>34896</v>
      </c>
      <c r="AQF7" s="21" t="s">
        <v>206</v>
      </c>
      <c r="AQG7" s="21" t="s">
        <v>206</v>
      </c>
      <c r="AQH7" s="21" t="s">
        <v>206</v>
      </c>
      <c r="AQI7" s="21">
        <v>1063</v>
      </c>
      <c r="AQJ7" s="21">
        <v>13866</v>
      </c>
      <c r="AQK7" s="21" t="s">
        <v>206</v>
      </c>
      <c r="AQL7" s="21" t="s">
        <v>206</v>
      </c>
      <c r="AQM7" s="21">
        <v>202581</v>
      </c>
      <c r="AQN7" s="21" t="s">
        <v>206</v>
      </c>
      <c r="AQO7" s="21">
        <v>522686</v>
      </c>
      <c r="AQP7" s="21">
        <v>587351</v>
      </c>
      <c r="AQQ7" s="21">
        <v>58363</v>
      </c>
      <c r="AQR7" s="21">
        <v>254421</v>
      </c>
      <c r="AQS7" s="21">
        <v>71</v>
      </c>
      <c r="AQT7" s="21">
        <v>3835</v>
      </c>
      <c r="AQU7" s="21" t="s">
        <v>206</v>
      </c>
      <c r="AQV7" s="21">
        <v>3222596</v>
      </c>
      <c r="AQW7" s="21">
        <v>5855783</v>
      </c>
      <c r="AQX7" s="21">
        <v>30331</v>
      </c>
      <c r="AQY7" s="21">
        <v>30686</v>
      </c>
      <c r="AQZ7" s="21" t="s">
        <v>206</v>
      </c>
      <c r="ARA7" s="21" t="s">
        <v>206</v>
      </c>
      <c r="ARB7" s="21" t="s">
        <v>206</v>
      </c>
      <c r="ARC7" s="21">
        <v>61564</v>
      </c>
      <c r="ARD7" s="21" t="s">
        <v>206</v>
      </c>
      <c r="ARE7" s="21">
        <v>3398274</v>
      </c>
      <c r="ARF7" s="21">
        <v>52466</v>
      </c>
      <c r="ARG7" s="21">
        <v>4273977</v>
      </c>
      <c r="ARH7" s="21">
        <v>766580</v>
      </c>
      <c r="ARI7" s="21">
        <v>985</v>
      </c>
      <c r="ARJ7" s="21" t="s">
        <v>206</v>
      </c>
      <c r="ARK7" s="21">
        <v>264483</v>
      </c>
      <c r="ARL7" s="21" t="s">
        <v>206</v>
      </c>
      <c r="ARM7" s="21">
        <v>1</v>
      </c>
      <c r="ARN7" s="21" t="s">
        <v>206</v>
      </c>
      <c r="ARO7" s="21" t="s">
        <v>206</v>
      </c>
      <c r="ARP7" s="21">
        <v>698652</v>
      </c>
      <c r="ARQ7" s="21">
        <v>463488</v>
      </c>
      <c r="ARR7" s="21">
        <v>7550713</v>
      </c>
      <c r="ARS7" s="21">
        <v>8248127</v>
      </c>
      <c r="ART7" s="21" t="s">
        <v>206</v>
      </c>
      <c r="ARU7" s="21">
        <v>618346</v>
      </c>
      <c r="ARV7" s="21" t="s">
        <v>206</v>
      </c>
      <c r="ARW7" s="21" t="s">
        <v>206</v>
      </c>
      <c r="ARX7" s="21">
        <v>899563</v>
      </c>
      <c r="ARY7" s="21">
        <v>1897</v>
      </c>
      <c r="ARZ7" s="21">
        <v>10615</v>
      </c>
      <c r="ASA7" s="21" t="s">
        <v>206</v>
      </c>
      <c r="ASB7" s="21">
        <v>171895</v>
      </c>
      <c r="ASC7" s="21">
        <v>101</v>
      </c>
      <c r="ASD7" s="21">
        <v>3741</v>
      </c>
      <c r="ASE7" s="21" t="s">
        <v>206</v>
      </c>
      <c r="ASF7" s="21">
        <v>576616</v>
      </c>
      <c r="ASG7" s="21">
        <v>960</v>
      </c>
      <c r="ASH7" s="21" t="s">
        <v>206</v>
      </c>
      <c r="ASI7" s="21" t="s">
        <v>206</v>
      </c>
      <c r="ASJ7" s="21" t="s">
        <v>206</v>
      </c>
      <c r="ASK7" s="21">
        <v>306000</v>
      </c>
      <c r="ASL7" s="21" t="s">
        <v>206</v>
      </c>
      <c r="ASM7" s="21" t="s">
        <v>206</v>
      </c>
      <c r="ASN7" s="21" t="s">
        <v>206</v>
      </c>
      <c r="ASO7" s="21" t="s">
        <v>206</v>
      </c>
      <c r="ASP7" s="21" t="s">
        <v>206</v>
      </c>
      <c r="ASQ7" s="21" t="s">
        <v>206</v>
      </c>
      <c r="ASR7" s="21" t="s">
        <v>206</v>
      </c>
      <c r="ASS7" s="21" t="s">
        <v>206</v>
      </c>
      <c r="AST7" s="21" t="s">
        <v>206</v>
      </c>
      <c r="ASU7" s="21" t="s">
        <v>206</v>
      </c>
      <c r="ASV7" s="21" t="s">
        <v>206</v>
      </c>
      <c r="ASW7" s="21" t="s">
        <v>206</v>
      </c>
      <c r="ASX7" s="21" t="s">
        <v>206</v>
      </c>
      <c r="ASY7" s="21" t="s">
        <v>206</v>
      </c>
      <c r="ASZ7" s="21" t="s">
        <v>206</v>
      </c>
      <c r="ATA7" s="21" t="s">
        <v>206</v>
      </c>
      <c r="ATB7" s="21" t="s">
        <v>206</v>
      </c>
      <c r="ATC7" s="21">
        <v>687633</v>
      </c>
      <c r="ATD7" s="21" t="s">
        <v>206</v>
      </c>
      <c r="ATE7" s="21" t="s">
        <v>206</v>
      </c>
      <c r="ATF7" s="21" t="s">
        <v>206</v>
      </c>
      <c r="ATG7" s="21" t="s">
        <v>206</v>
      </c>
      <c r="ATH7" s="21">
        <v>34989</v>
      </c>
      <c r="ATI7" s="21">
        <v>11</v>
      </c>
      <c r="ATJ7" s="21">
        <v>6</v>
      </c>
      <c r="ATK7" s="21">
        <v>27185</v>
      </c>
      <c r="ATL7" s="21" t="s">
        <v>206</v>
      </c>
      <c r="ATM7" s="21">
        <v>10045</v>
      </c>
      <c r="ATN7" s="21">
        <v>71</v>
      </c>
      <c r="ATO7" s="21">
        <v>163652</v>
      </c>
      <c r="ATP7" s="21">
        <v>3640552</v>
      </c>
      <c r="ATQ7" s="21" t="s">
        <v>206</v>
      </c>
      <c r="ATR7" s="21" t="s">
        <v>206</v>
      </c>
      <c r="ATS7" s="21">
        <v>1964580</v>
      </c>
      <c r="ATT7" s="21">
        <v>412057</v>
      </c>
      <c r="ATU7" s="21">
        <v>418822</v>
      </c>
      <c r="ATV7" s="21" t="s">
        <v>206</v>
      </c>
      <c r="ATW7" s="21" t="s">
        <v>206</v>
      </c>
      <c r="ATX7" s="21" t="s">
        <v>206</v>
      </c>
      <c r="ATY7" s="21">
        <v>7378</v>
      </c>
      <c r="ATZ7" s="21">
        <v>1547</v>
      </c>
      <c r="AUA7" s="21" t="s">
        <v>206</v>
      </c>
      <c r="AUB7" s="21" t="s">
        <v>206</v>
      </c>
      <c r="AUC7" s="21">
        <v>15984</v>
      </c>
      <c r="AUD7" s="21">
        <v>13428</v>
      </c>
      <c r="AUE7" s="21" t="s">
        <v>206</v>
      </c>
      <c r="AUF7" s="21">
        <v>122848</v>
      </c>
      <c r="AUG7" s="21" t="s">
        <v>206</v>
      </c>
      <c r="AUH7" s="21">
        <v>80</v>
      </c>
      <c r="AUI7" s="21" t="s">
        <v>206</v>
      </c>
      <c r="AUJ7" s="21" t="s">
        <v>206</v>
      </c>
      <c r="AUK7" s="21">
        <v>29870</v>
      </c>
      <c r="AUL7" s="21" t="s">
        <v>206</v>
      </c>
      <c r="AUM7" s="21">
        <v>1635</v>
      </c>
      <c r="AUN7" s="21">
        <v>804</v>
      </c>
      <c r="AUO7" s="21" t="s">
        <v>206</v>
      </c>
      <c r="AUP7" s="21">
        <v>15403</v>
      </c>
      <c r="AUQ7" s="21">
        <v>15</v>
      </c>
      <c r="AUR7" s="21">
        <v>4184</v>
      </c>
      <c r="AUS7" s="21" t="s">
        <v>206</v>
      </c>
      <c r="AUT7" s="21">
        <v>13</v>
      </c>
      <c r="AUU7" s="21" t="s">
        <v>206</v>
      </c>
      <c r="AUV7" s="21" t="s">
        <v>206</v>
      </c>
      <c r="AUW7" s="21">
        <v>4952</v>
      </c>
      <c r="AUX7" s="21" t="s">
        <v>206</v>
      </c>
      <c r="AUY7" s="21">
        <v>13379</v>
      </c>
      <c r="AUZ7" s="21" t="s">
        <v>206</v>
      </c>
      <c r="AVA7" s="21">
        <v>7612</v>
      </c>
      <c r="AVB7" s="21">
        <v>1502675</v>
      </c>
      <c r="AVC7" s="21">
        <v>26273</v>
      </c>
      <c r="AVD7" s="21">
        <v>14224</v>
      </c>
      <c r="AVE7" s="21">
        <v>20419</v>
      </c>
      <c r="AVF7" s="21" t="s">
        <v>206</v>
      </c>
      <c r="AVG7" s="21" t="s">
        <v>206</v>
      </c>
      <c r="AVH7" s="21" t="s">
        <v>206</v>
      </c>
      <c r="AVI7" s="21" t="s">
        <v>206</v>
      </c>
      <c r="AVJ7" s="21">
        <v>3765671</v>
      </c>
      <c r="AVK7" s="21">
        <v>93329</v>
      </c>
      <c r="AVL7" s="21">
        <v>29073643</v>
      </c>
      <c r="AVM7" s="21">
        <v>51456011</v>
      </c>
      <c r="AVN7" s="21">
        <v>21239</v>
      </c>
      <c r="AVO7" s="21">
        <v>772282</v>
      </c>
      <c r="AVP7" s="21" t="s">
        <v>206</v>
      </c>
      <c r="AVQ7" s="21" t="s">
        <v>206</v>
      </c>
      <c r="AVR7" s="21">
        <v>5849691</v>
      </c>
      <c r="AVS7" s="21">
        <v>6343</v>
      </c>
      <c r="AVT7" s="21" t="s">
        <v>206</v>
      </c>
      <c r="AVU7" s="21" t="s">
        <v>206</v>
      </c>
      <c r="AVV7" s="21">
        <v>92878</v>
      </c>
      <c r="AVW7" s="21" t="s">
        <v>206</v>
      </c>
      <c r="AVX7" s="21">
        <v>30275</v>
      </c>
      <c r="AVY7" s="21" t="s">
        <v>206</v>
      </c>
      <c r="AVZ7" s="21">
        <v>77673</v>
      </c>
      <c r="AWA7" s="21" t="s">
        <v>206</v>
      </c>
      <c r="AWB7" s="21" t="s">
        <v>206</v>
      </c>
      <c r="AWC7" s="21" t="s">
        <v>206</v>
      </c>
      <c r="AWD7" s="21" t="s">
        <v>206</v>
      </c>
      <c r="AWE7" s="21">
        <v>130603</v>
      </c>
      <c r="AWF7" s="21">
        <v>165036</v>
      </c>
      <c r="AWG7" s="21" t="s">
        <v>206</v>
      </c>
      <c r="AWH7" s="21">
        <v>12590</v>
      </c>
      <c r="AWI7" s="21">
        <v>74880</v>
      </c>
      <c r="AWJ7" s="21" t="s">
        <v>206</v>
      </c>
      <c r="AWK7" s="21">
        <v>318</v>
      </c>
      <c r="AWL7" s="21">
        <v>176</v>
      </c>
      <c r="AWM7" s="21" t="s">
        <v>206</v>
      </c>
      <c r="AWN7" s="21">
        <v>1348394</v>
      </c>
      <c r="AWO7" s="21" t="s">
        <v>206</v>
      </c>
      <c r="AWP7" s="21">
        <v>2691759</v>
      </c>
      <c r="AWQ7" s="21">
        <v>9141</v>
      </c>
      <c r="AWR7" s="21">
        <v>131</v>
      </c>
      <c r="AWS7" s="21">
        <v>3948441</v>
      </c>
      <c r="AWT7" s="21">
        <v>18033086</v>
      </c>
      <c r="AWU7" s="21">
        <v>340702</v>
      </c>
      <c r="AWV7" s="21">
        <v>55883</v>
      </c>
      <c r="AWW7" s="21">
        <v>1300682</v>
      </c>
      <c r="AWX7" s="21">
        <v>27</v>
      </c>
      <c r="AWY7" s="21" t="s">
        <v>206</v>
      </c>
      <c r="AWZ7" s="21">
        <v>186564</v>
      </c>
      <c r="AXA7" s="21" t="s">
        <v>206</v>
      </c>
      <c r="AXB7" s="21">
        <v>270</v>
      </c>
      <c r="AXC7" s="21">
        <v>71641</v>
      </c>
      <c r="AXD7" s="21">
        <v>3802203</v>
      </c>
      <c r="AXE7" s="21">
        <v>2356962</v>
      </c>
      <c r="AXF7" s="21">
        <v>2006263</v>
      </c>
      <c r="AXG7" s="21">
        <v>1096103</v>
      </c>
      <c r="AXH7" s="21">
        <v>806408</v>
      </c>
      <c r="AXI7" s="21">
        <v>1310090</v>
      </c>
      <c r="AXJ7" s="21">
        <v>431828</v>
      </c>
      <c r="AXK7" s="21" t="s">
        <v>206</v>
      </c>
      <c r="AXL7" s="21" t="s">
        <v>206</v>
      </c>
      <c r="AXM7" s="21">
        <v>2662599</v>
      </c>
      <c r="AXN7" s="21">
        <v>8896461</v>
      </c>
      <c r="AXO7" s="21">
        <v>1871962</v>
      </c>
      <c r="AXP7" s="21">
        <v>5538418</v>
      </c>
      <c r="AXQ7" s="21">
        <v>499275</v>
      </c>
      <c r="AXR7" s="21">
        <v>1750</v>
      </c>
      <c r="AXS7" s="21">
        <v>200456</v>
      </c>
      <c r="AXT7" s="21">
        <v>5442</v>
      </c>
      <c r="AXU7" s="21">
        <v>1942</v>
      </c>
      <c r="AXV7" s="21" t="s">
        <v>206</v>
      </c>
      <c r="AXW7" s="21">
        <v>4357520</v>
      </c>
      <c r="AXX7" s="21">
        <v>188332</v>
      </c>
      <c r="AXY7" s="21">
        <v>40754</v>
      </c>
      <c r="AXZ7" s="21">
        <v>38247</v>
      </c>
      <c r="AYA7" s="21">
        <v>101278</v>
      </c>
      <c r="AYB7" s="21">
        <v>94765</v>
      </c>
      <c r="AYC7" s="21">
        <v>436707</v>
      </c>
      <c r="AYD7" s="21">
        <v>459646</v>
      </c>
      <c r="AYE7" s="21">
        <v>620101</v>
      </c>
      <c r="AYF7" s="21">
        <v>11</v>
      </c>
      <c r="AYG7" s="21">
        <v>327228</v>
      </c>
      <c r="AYH7" s="21">
        <v>778993</v>
      </c>
      <c r="AYI7" s="21">
        <v>186985</v>
      </c>
      <c r="AYJ7" s="21">
        <v>2763655</v>
      </c>
      <c r="AYK7" s="21">
        <v>3411458</v>
      </c>
      <c r="AYL7" s="21">
        <v>180770</v>
      </c>
      <c r="AYM7" s="21">
        <v>4488089</v>
      </c>
      <c r="AYN7" s="21">
        <v>1038306</v>
      </c>
      <c r="AYO7" s="21">
        <v>14985</v>
      </c>
      <c r="AYP7" s="21" t="s">
        <v>206</v>
      </c>
      <c r="AYQ7" s="21">
        <v>3113370</v>
      </c>
      <c r="AYR7" s="21">
        <v>2297543</v>
      </c>
      <c r="AYS7" s="21">
        <v>315514</v>
      </c>
      <c r="AYT7" s="21">
        <v>2503917</v>
      </c>
      <c r="AYU7" s="21">
        <v>1448814</v>
      </c>
      <c r="AYV7" s="21">
        <v>2965410</v>
      </c>
      <c r="AYW7" s="21">
        <v>594115</v>
      </c>
      <c r="AYX7" s="21">
        <v>1010</v>
      </c>
      <c r="AYY7" s="21">
        <v>1933068</v>
      </c>
      <c r="AYZ7" s="21" t="s">
        <v>206</v>
      </c>
      <c r="AZA7" s="21">
        <v>11440</v>
      </c>
      <c r="AZB7" s="21" t="s">
        <v>206</v>
      </c>
      <c r="AZC7" s="21">
        <v>9778</v>
      </c>
      <c r="AZD7" s="21">
        <v>851527</v>
      </c>
      <c r="AZE7" s="21">
        <v>2704932</v>
      </c>
      <c r="AZF7" s="21">
        <v>86004759</v>
      </c>
      <c r="AZG7" s="21">
        <v>20351949</v>
      </c>
      <c r="AZH7" s="21">
        <v>701739</v>
      </c>
      <c r="AZI7" s="21">
        <v>17761173</v>
      </c>
      <c r="AZJ7" s="21">
        <v>409</v>
      </c>
      <c r="AZK7" s="21" t="s">
        <v>206</v>
      </c>
      <c r="AZL7" s="21">
        <v>6416759</v>
      </c>
      <c r="AZM7" s="21">
        <v>36580</v>
      </c>
      <c r="AZN7" s="21">
        <v>5237</v>
      </c>
      <c r="AZO7" s="21" t="s">
        <v>206</v>
      </c>
      <c r="AZP7" s="21">
        <v>4852432</v>
      </c>
      <c r="AZQ7" s="21">
        <v>110346</v>
      </c>
      <c r="AZR7" s="21">
        <v>215082</v>
      </c>
      <c r="AZS7" s="21">
        <v>15036</v>
      </c>
      <c r="AZT7" s="21">
        <v>8906685</v>
      </c>
      <c r="AZU7" s="21">
        <v>9130</v>
      </c>
      <c r="AZV7" s="21" t="s">
        <v>206</v>
      </c>
      <c r="AZW7" s="21" t="s">
        <v>206</v>
      </c>
      <c r="AZX7" s="21" t="s">
        <v>206</v>
      </c>
      <c r="AZY7" s="21" t="s">
        <v>206</v>
      </c>
      <c r="AZZ7" s="21" t="s">
        <v>206</v>
      </c>
      <c r="BAA7" s="21" t="s">
        <v>206</v>
      </c>
      <c r="BAB7" s="21" t="s">
        <v>206</v>
      </c>
      <c r="BAC7" s="21" t="s">
        <v>206</v>
      </c>
      <c r="BAD7" s="21" t="s">
        <v>206</v>
      </c>
      <c r="BAE7" s="21" t="s">
        <v>206</v>
      </c>
      <c r="BAF7" s="21">
        <v>1623</v>
      </c>
      <c r="BAG7" s="21">
        <v>324588</v>
      </c>
      <c r="BAH7" s="21">
        <v>16532</v>
      </c>
      <c r="BAI7" s="21" t="s">
        <v>206</v>
      </c>
      <c r="BAJ7" s="21">
        <v>6783</v>
      </c>
      <c r="BAK7" s="21" t="s">
        <v>206</v>
      </c>
      <c r="BAL7" s="21">
        <v>1419</v>
      </c>
      <c r="BAM7" s="21" t="s">
        <v>206</v>
      </c>
      <c r="BAN7" s="21" t="s">
        <v>206</v>
      </c>
      <c r="BAO7" s="21" t="s">
        <v>206</v>
      </c>
      <c r="BAP7" s="21">
        <v>1193731</v>
      </c>
      <c r="BAQ7" s="21">
        <v>43255</v>
      </c>
      <c r="BAR7" s="21" t="s">
        <v>206</v>
      </c>
      <c r="BAS7" s="21" t="s">
        <v>206</v>
      </c>
      <c r="BAT7" s="21">
        <v>6593</v>
      </c>
      <c r="BAU7" s="21">
        <v>3189</v>
      </c>
      <c r="BAV7" s="21">
        <v>3605</v>
      </c>
      <c r="BAW7" s="21">
        <v>206319</v>
      </c>
      <c r="BAX7" s="21">
        <v>7637746</v>
      </c>
      <c r="BAY7" s="21" t="s">
        <v>206</v>
      </c>
      <c r="BAZ7" s="21" t="s">
        <v>206</v>
      </c>
      <c r="BBA7" s="21">
        <v>360683</v>
      </c>
      <c r="BBB7" s="21">
        <v>188691</v>
      </c>
      <c r="BBC7" s="21">
        <v>13955</v>
      </c>
      <c r="BBD7" s="21">
        <v>4079</v>
      </c>
      <c r="BBE7" s="21" t="s">
        <v>206</v>
      </c>
      <c r="BBF7" s="21">
        <v>398202</v>
      </c>
      <c r="BBG7" s="21">
        <v>5229755</v>
      </c>
      <c r="BBH7" s="21">
        <v>6874475</v>
      </c>
      <c r="BBI7" s="21">
        <v>1686326</v>
      </c>
      <c r="BBJ7" s="21" t="s">
        <v>206</v>
      </c>
      <c r="BBK7" s="21">
        <v>823</v>
      </c>
      <c r="BBL7" s="21" t="s">
        <v>206</v>
      </c>
      <c r="BBM7" s="21">
        <v>108790</v>
      </c>
      <c r="BBN7" s="21" t="s">
        <v>206</v>
      </c>
      <c r="BBO7" s="21" t="s">
        <v>206</v>
      </c>
      <c r="BBP7" s="21" t="s">
        <v>206</v>
      </c>
      <c r="BBQ7" s="21">
        <v>122935</v>
      </c>
      <c r="BBR7" s="21">
        <v>99705</v>
      </c>
      <c r="BBS7" s="21" t="s">
        <v>206</v>
      </c>
      <c r="BBT7" s="21" t="s">
        <v>206</v>
      </c>
      <c r="BBU7" s="21" t="s">
        <v>206</v>
      </c>
      <c r="BBV7" s="21" t="s">
        <v>206</v>
      </c>
      <c r="BBW7" s="21">
        <v>1882366</v>
      </c>
      <c r="BBX7" s="21">
        <v>1386982</v>
      </c>
      <c r="BBY7" s="21">
        <v>87569</v>
      </c>
      <c r="BBZ7" s="21" t="s">
        <v>206</v>
      </c>
      <c r="BCA7" s="21">
        <v>489034</v>
      </c>
      <c r="BCB7" s="21">
        <v>365395</v>
      </c>
      <c r="BCC7" s="21" t="s">
        <v>206</v>
      </c>
      <c r="BCD7" s="21">
        <v>8920</v>
      </c>
      <c r="BCE7" s="21">
        <v>2634</v>
      </c>
      <c r="BCF7" s="21">
        <v>5691</v>
      </c>
      <c r="BCG7" s="21" t="s">
        <v>206</v>
      </c>
      <c r="BCH7" s="21">
        <v>154</v>
      </c>
      <c r="BCI7" s="21">
        <v>3</v>
      </c>
      <c r="BCJ7" s="21" t="s">
        <v>206</v>
      </c>
      <c r="BCK7" s="21">
        <v>232717</v>
      </c>
      <c r="BCL7" s="21">
        <v>30067</v>
      </c>
      <c r="BCM7" s="21">
        <v>173969</v>
      </c>
      <c r="BCN7" s="21">
        <v>3553136</v>
      </c>
      <c r="BCO7" s="21">
        <v>58851526</v>
      </c>
      <c r="BCP7" s="21">
        <v>7560693</v>
      </c>
      <c r="BCQ7" s="21">
        <v>1065017</v>
      </c>
      <c r="BCR7" s="21">
        <v>67</v>
      </c>
      <c r="BCS7" s="21">
        <v>549213</v>
      </c>
      <c r="BCT7" s="21" t="s">
        <v>206</v>
      </c>
      <c r="BCU7" s="21">
        <v>8949</v>
      </c>
      <c r="BCV7" s="21" t="s">
        <v>206</v>
      </c>
      <c r="BCW7" s="21">
        <v>144220</v>
      </c>
      <c r="BCX7" s="21">
        <v>812178</v>
      </c>
      <c r="BCY7" s="21">
        <v>1454088</v>
      </c>
      <c r="BCZ7" s="21">
        <v>155033458</v>
      </c>
      <c r="BDA7" s="21">
        <v>70915968</v>
      </c>
      <c r="BDB7" s="21">
        <v>16000</v>
      </c>
      <c r="BDC7" s="21">
        <v>19658209</v>
      </c>
      <c r="BDD7" s="21">
        <v>26584</v>
      </c>
      <c r="BDE7" s="21">
        <v>745130</v>
      </c>
      <c r="BDF7" s="21">
        <v>47286484</v>
      </c>
      <c r="BDG7" s="21">
        <v>15550</v>
      </c>
      <c r="BDH7" s="21">
        <v>63231</v>
      </c>
      <c r="BDI7" s="21" t="s">
        <v>206</v>
      </c>
      <c r="BDJ7" s="21">
        <v>57795922</v>
      </c>
      <c r="BDK7" s="21">
        <v>14104920</v>
      </c>
      <c r="BDL7" s="21">
        <v>932735</v>
      </c>
      <c r="BDM7" s="21">
        <v>30</v>
      </c>
      <c r="BDN7" s="21">
        <v>15944365</v>
      </c>
      <c r="BDO7" s="21" t="s">
        <v>206</v>
      </c>
      <c r="BDP7" s="21" t="s">
        <v>206</v>
      </c>
      <c r="BDQ7" s="21">
        <v>694770</v>
      </c>
      <c r="BDR7" s="21" t="s">
        <v>206</v>
      </c>
      <c r="BDS7" s="21">
        <v>133798</v>
      </c>
      <c r="BDT7" s="21">
        <v>368493</v>
      </c>
      <c r="BDU7" s="21" t="s">
        <v>206</v>
      </c>
      <c r="BDV7" s="21" t="s">
        <v>206</v>
      </c>
      <c r="BDW7" s="21" t="s">
        <v>206</v>
      </c>
      <c r="BDX7" s="21" t="s">
        <v>206</v>
      </c>
      <c r="BDY7" s="21" t="s">
        <v>206</v>
      </c>
      <c r="BDZ7" s="21" t="s">
        <v>206</v>
      </c>
      <c r="BEA7" s="21">
        <v>10048405</v>
      </c>
      <c r="BEB7" s="21">
        <v>3330</v>
      </c>
      <c r="BEC7" s="21">
        <v>26648</v>
      </c>
      <c r="BED7" s="21">
        <v>703</v>
      </c>
      <c r="BEE7" s="21" t="s">
        <v>206</v>
      </c>
      <c r="BEF7" s="21">
        <v>3886899</v>
      </c>
      <c r="BEG7" s="21">
        <v>737456</v>
      </c>
      <c r="BEH7" s="21">
        <v>7649</v>
      </c>
      <c r="BEI7" s="21">
        <v>41487</v>
      </c>
      <c r="BEJ7" s="21">
        <v>102918</v>
      </c>
      <c r="BEK7" s="21">
        <v>9069065</v>
      </c>
      <c r="BEL7" s="21">
        <v>5345975</v>
      </c>
      <c r="BEM7" s="21" t="s">
        <v>206</v>
      </c>
      <c r="BEN7" s="21">
        <v>100972</v>
      </c>
      <c r="BEO7" s="21" t="s">
        <v>206</v>
      </c>
      <c r="BEP7" s="21">
        <v>92178207</v>
      </c>
      <c r="BEQ7" s="21">
        <v>495113</v>
      </c>
      <c r="BER7" s="21">
        <v>168643</v>
      </c>
      <c r="BES7" s="21">
        <v>1980287</v>
      </c>
      <c r="BET7" s="21">
        <v>2443815</v>
      </c>
      <c r="BEU7" s="21">
        <v>2983086</v>
      </c>
      <c r="BEV7" s="21">
        <v>15568</v>
      </c>
      <c r="BEW7" s="21">
        <v>570285</v>
      </c>
      <c r="BEX7" s="21">
        <v>772600</v>
      </c>
      <c r="BEY7" s="21" t="s">
        <v>206</v>
      </c>
      <c r="BEZ7" s="21">
        <v>38633</v>
      </c>
      <c r="BFA7" s="21">
        <v>2348250</v>
      </c>
      <c r="BFB7" s="21">
        <v>12768334</v>
      </c>
      <c r="BFC7" s="21">
        <v>3420872</v>
      </c>
      <c r="BFD7" s="21">
        <v>1458</v>
      </c>
      <c r="BFE7" s="21">
        <v>138195</v>
      </c>
      <c r="BFF7" s="21" t="s">
        <v>206</v>
      </c>
      <c r="BFG7" s="21">
        <v>934037</v>
      </c>
      <c r="BFH7" s="21">
        <v>65</v>
      </c>
      <c r="BFI7" s="21" t="s">
        <v>206</v>
      </c>
      <c r="BFJ7" s="21">
        <v>484464</v>
      </c>
      <c r="BFK7" s="21">
        <v>2113801</v>
      </c>
      <c r="BFL7" s="21">
        <v>662423</v>
      </c>
      <c r="BFM7" s="21" t="s">
        <v>206</v>
      </c>
      <c r="BFN7" s="21">
        <v>828</v>
      </c>
      <c r="BFO7" s="21">
        <v>40181</v>
      </c>
      <c r="BFP7" s="21" t="s">
        <v>206</v>
      </c>
      <c r="BFQ7" s="21">
        <v>18752</v>
      </c>
      <c r="BFR7" s="21">
        <v>117</v>
      </c>
      <c r="BFS7" s="21">
        <v>6461</v>
      </c>
      <c r="BFT7" s="21">
        <v>246078</v>
      </c>
      <c r="BFU7" s="21">
        <v>1675</v>
      </c>
      <c r="BFV7" s="21">
        <v>1971184</v>
      </c>
      <c r="BFW7" s="21" t="s">
        <v>206</v>
      </c>
      <c r="BFX7" s="21">
        <v>3218</v>
      </c>
      <c r="BFY7" s="21">
        <v>236</v>
      </c>
      <c r="BFZ7" s="21">
        <v>76437</v>
      </c>
      <c r="BGA7" s="21">
        <v>5508</v>
      </c>
      <c r="BGB7" s="21">
        <v>262</v>
      </c>
      <c r="BGC7" s="21">
        <v>1</v>
      </c>
      <c r="BGD7" s="21" t="s">
        <v>206</v>
      </c>
      <c r="BGE7" s="21">
        <v>521021</v>
      </c>
      <c r="BGF7" s="21">
        <v>440366</v>
      </c>
      <c r="BGG7" s="21">
        <v>1673114</v>
      </c>
      <c r="BGH7" s="21">
        <v>125245</v>
      </c>
      <c r="BGI7" s="21">
        <v>50508038</v>
      </c>
      <c r="BGJ7" s="21">
        <v>7100055</v>
      </c>
      <c r="BGK7" s="21">
        <v>154939</v>
      </c>
      <c r="BGL7" s="21">
        <v>80</v>
      </c>
      <c r="BGM7" s="21">
        <v>138213</v>
      </c>
      <c r="BGN7" s="21">
        <v>4706</v>
      </c>
      <c r="BGO7" s="21">
        <v>102733</v>
      </c>
      <c r="BGP7" s="21">
        <v>141048</v>
      </c>
      <c r="BGQ7" s="21">
        <v>113070</v>
      </c>
      <c r="BGR7" s="21">
        <v>464571</v>
      </c>
      <c r="BGS7" s="21">
        <v>3903918</v>
      </c>
      <c r="BGT7" s="21">
        <v>98991757</v>
      </c>
      <c r="BGU7" s="21">
        <v>429606556</v>
      </c>
      <c r="BGV7" s="21">
        <v>4450</v>
      </c>
      <c r="BGW7" s="21">
        <v>81912395</v>
      </c>
      <c r="BGX7" s="21" t="s">
        <v>206</v>
      </c>
      <c r="BGY7" s="21" t="s">
        <v>206</v>
      </c>
      <c r="BGZ7" s="21">
        <v>10156716</v>
      </c>
      <c r="BHA7" s="21">
        <v>145</v>
      </c>
      <c r="BHB7" s="21">
        <v>16796</v>
      </c>
      <c r="BHC7" s="21" t="s">
        <v>206</v>
      </c>
      <c r="BHD7" s="21">
        <v>43068210</v>
      </c>
      <c r="BHE7" s="21">
        <v>682976</v>
      </c>
      <c r="BHF7" s="21">
        <v>130693</v>
      </c>
      <c r="BHG7" s="21" t="s">
        <v>206</v>
      </c>
      <c r="BHH7" s="21">
        <v>41108700</v>
      </c>
      <c r="BHI7" s="21">
        <v>1198</v>
      </c>
      <c r="BHJ7" s="21" t="s">
        <v>206</v>
      </c>
      <c r="BHK7" s="21">
        <v>1363654</v>
      </c>
      <c r="BHL7" s="21" t="s">
        <v>206</v>
      </c>
      <c r="BHM7" s="21">
        <v>103030805</v>
      </c>
      <c r="BHN7" s="21">
        <v>15810</v>
      </c>
      <c r="BHO7" s="21" t="s">
        <v>206</v>
      </c>
      <c r="BHP7" s="21" t="s">
        <v>206</v>
      </c>
      <c r="BHQ7" s="21">
        <v>59</v>
      </c>
      <c r="BHR7" s="21" t="s">
        <v>206</v>
      </c>
      <c r="BHS7" s="21" t="s">
        <v>206</v>
      </c>
      <c r="BHT7" s="21" t="s">
        <v>206</v>
      </c>
      <c r="BHU7" s="21" t="s">
        <v>206</v>
      </c>
      <c r="BHV7" s="21">
        <v>3</v>
      </c>
      <c r="BHW7" s="21" t="s">
        <v>206</v>
      </c>
      <c r="BHX7" s="21" t="s">
        <v>206</v>
      </c>
      <c r="BHY7" s="21" t="s">
        <v>206</v>
      </c>
      <c r="BHZ7" s="21" t="s">
        <v>206</v>
      </c>
      <c r="BIA7" s="21" t="s">
        <v>206</v>
      </c>
      <c r="BIB7" s="21" t="s">
        <v>206</v>
      </c>
      <c r="BIC7" s="21" t="s">
        <v>206</v>
      </c>
      <c r="BID7" s="21" t="s">
        <v>206</v>
      </c>
      <c r="BIE7" s="21">
        <v>8920</v>
      </c>
      <c r="BIF7" s="21">
        <v>20</v>
      </c>
      <c r="BIG7" s="21" t="s">
        <v>206</v>
      </c>
      <c r="BIH7" s="21" t="s">
        <v>206</v>
      </c>
      <c r="BII7" s="21" t="s">
        <v>206</v>
      </c>
      <c r="BIJ7" s="21" t="s">
        <v>206</v>
      </c>
      <c r="BIK7" s="21" t="s">
        <v>206</v>
      </c>
      <c r="BIL7" s="21" t="s">
        <v>206</v>
      </c>
      <c r="BIM7" s="21" t="s">
        <v>206</v>
      </c>
      <c r="BIN7" s="21" t="s">
        <v>206</v>
      </c>
      <c r="BIO7" s="21" t="s">
        <v>206</v>
      </c>
      <c r="BIP7" s="21">
        <v>1122</v>
      </c>
      <c r="BIQ7" s="21" t="s">
        <v>206</v>
      </c>
      <c r="BIR7" s="21">
        <v>8551071</v>
      </c>
      <c r="BIS7" s="21" t="s">
        <v>206</v>
      </c>
      <c r="BIT7" s="21" t="s">
        <v>206</v>
      </c>
      <c r="BIU7" s="21">
        <v>30</v>
      </c>
      <c r="BIV7" s="21">
        <v>634444</v>
      </c>
      <c r="BIW7" s="21">
        <v>5247</v>
      </c>
      <c r="BIX7" s="21" t="s">
        <v>206</v>
      </c>
      <c r="BIY7" s="21" t="s">
        <v>206</v>
      </c>
      <c r="BIZ7" s="21" t="s">
        <v>206</v>
      </c>
      <c r="BJA7" s="21" t="s">
        <v>206</v>
      </c>
      <c r="BJB7" s="21" t="s">
        <v>206</v>
      </c>
      <c r="BJC7" s="21" t="s">
        <v>206</v>
      </c>
      <c r="BJD7" s="21" t="s">
        <v>206</v>
      </c>
      <c r="BJE7" s="21" t="s">
        <v>206</v>
      </c>
      <c r="BJF7" s="21">
        <v>85</v>
      </c>
      <c r="BJG7" s="21" t="s">
        <v>206</v>
      </c>
      <c r="BJH7" s="21">
        <v>290977</v>
      </c>
      <c r="BJI7" s="21" t="s">
        <v>206</v>
      </c>
      <c r="BJJ7" s="21" t="s">
        <v>206</v>
      </c>
      <c r="BJK7" s="21" t="s">
        <v>206</v>
      </c>
      <c r="BJL7" s="21" t="s">
        <v>206</v>
      </c>
      <c r="BJM7" s="21" t="s">
        <v>206</v>
      </c>
      <c r="BJN7" s="21" t="s">
        <v>206</v>
      </c>
      <c r="BJO7" s="21" t="s">
        <v>206</v>
      </c>
      <c r="BJP7" s="21">
        <v>2648</v>
      </c>
      <c r="BJQ7" s="21">
        <v>27457</v>
      </c>
      <c r="BJR7" s="21">
        <v>10</v>
      </c>
      <c r="BJS7" s="21" t="s">
        <v>206</v>
      </c>
      <c r="BJT7" s="21">
        <v>14</v>
      </c>
      <c r="BJU7" s="21" t="s">
        <v>206</v>
      </c>
      <c r="BJV7" s="21">
        <v>3</v>
      </c>
      <c r="BJW7" s="21" t="s">
        <v>206</v>
      </c>
      <c r="BJX7" s="21" t="s">
        <v>206</v>
      </c>
      <c r="BJY7" s="21" t="s">
        <v>206</v>
      </c>
      <c r="BJZ7" s="21" t="s">
        <v>206</v>
      </c>
      <c r="BKA7" s="21">
        <v>84</v>
      </c>
      <c r="BKB7" s="21" t="s">
        <v>206</v>
      </c>
      <c r="BKC7" s="21" t="s">
        <v>206</v>
      </c>
      <c r="BKD7" s="21">
        <v>15687</v>
      </c>
      <c r="BKE7" s="21" t="s">
        <v>206</v>
      </c>
      <c r="BKF7" s="21" t="s">
        <v>206</v>
      </c>
      <c r="BKG7" s="21">
        <v>1057</v>
      </c>
      <c r="BKH7" s="21" t="s">
        <v>206</v>
      </c>
      <c r="BKI7" s="21" t="s">
        <v>206</v>
      </c>
      <c r="BKJ7" s="21" t="s">
        <v>206</v>
      </c>
      <c r="BKK7" s="21" t="s">
        <v>206</v>
      </c>
      <c r="BKL7" s="21">
        <v>23848</v>
      </c>
      <c r="BKM7" s="21">
        <v>28641</v>
      </c>
      <c r="BKN7" s="21">
        <v>1140421</v>
      </c>
      <c r="BKO7" s="21">
        <v>1701647</v>
      </c>
      <c r="BKP7" s="21" t="s">
        <v>206</v>
      </c>
      <c r="BKQ7" s="21" t="s">
        <v>206</v>
      </c>
      <c r="BKR7" s="21" t="s">
        <v>206</v>
      </c>
      <c r="BKS7" s="21" t="s">
        <v>206</v>
      </c>
      <c r="BKT7" s="21">
        <v>107311</v>
      </c>
      <c r="BKU7" s="21" t="s">
        <v>206</v>
      </c>
      <c r="BKV7" s="21" t="s">
        <v>206</v>
      </c>
      <c r="BKW7" s="21" t="s">
        <v>206</v>
      </c>
      <c r="BKX7" s="21" t="s">
        <v>206</v>
      </c>
      <c r="BKY7" s="21" t="s">
        <v>206</v>
      </c>
      <c r="BKZ7" s="21">
        <v>254</v>
      </c>
      <c r="BLA7" s="21">
        <v>500</v>
      </c>
      <c r="BLB7" s="21">
        <v>1263923</v>
      </c>
      <c r="BLC7" s="21" t="s">
        <v>206</v>
      </c>
      <c r="BLD7" s="21" t="s">
        <v>206</v>
      </c>
      <c r="BLE7" s="21" t="s">
        <v>206</v>
      </c>
      <c r="BLF7" s="21" t="s">
        <v>206</v>
      </c>
      <c r="BLG7" s="21">
        <v>7280533</v>
      </c>
      <c r="BLH7" s="21">
        <v>161524</v>
      </c>
      <c r="BLI7" s="21">
        <v>8152</v>
      </c>
      <c r="BLJ7" s="21" t="s">
        <v>206</v>
      </c>
      <c r="BLK7" s="21" t="s">
        <v>206</v>
      </c>
      <c r="BLL7" s="21">
        <v>3</v>
      </c>
      <c r="BLM7" s="21" t="s">
        <v>206</v>
      </c>
      <c r="BLN7" s="21">
        <v>7540097</v>
      </c>
      <c r="BLO7" s="21">
        <v>5858480</v>
      </c>
      <c r="BLP7" s="21">
        <v>25383</v>
      </c>
      <c r="BLQ7" s="21" t="s">
        <v>206</v>
      </c>
      <c r="BLR7" s="21">
        <v>94566</v>
      </c>
      <c r="BLS7" s="21" t="s">
        <v>206</v>
      </c>
      <c r="BLT7" s="21">
        <v>28614</v>
      </c>
      <c r="BLU7" s="21">
        <v>63189</v>
      </c>
      <c r="BLV7" s="21">
        <v>9327253</v>
      </c>
      <c r="BLW7" s="21">
        <v>14</v>
      </c>
      <c r="BLX7" s="21">
        <v>1873625</v>
      </c>
      <c r="BLY7" s="21">
        <v>1168085</v>
      </c>
      <c r="BLZ7" s="21">
        <v>76945</v>
      </c>
      <c r="BMA7" s="21">
        <v>20146</v>
      </c>
      <c r="BMB7" s="21">
        <v>1</v>
      </c>
      <c r="BMC7" s="21">
        <v>10</v>
      </c>
      <c r="BMD7" s="21">
        <v>62973</v>
      </c>
      <c r="BME7" s="21">
        <v>1110610</v>
      </c>
      <c r="BMF7" s="21">
        <v>6186495</v>
      </c>
      <c r="BMG7" s="21">
        <v>44515</v>
      </c>
      <c r="BMH7" s="21">
        <v>974</v>
      </c>
      <c r="BMI7" s="21">
        <v>1303519</v>
      </c>
      <c r="BMJ7" s="21">
        <v>1301420</v>
      </c>
      <c r="BMK7" s="21">
        <v>45167</v>
      </c>
      <c r="BML7" s="21">
        <v>3123414</v>
      </c>
      <c r="BMM7" s="21" t="s">
        <v>206</v>
      </c>
      <c r="BMN7" s="21">
        <v>385096</v>
      </c>
      <c r="BMO7" s="21">
        <v>1864633</v>
      </c>
      <c r="BMP7" s="21">
        <v>2119805</v>
      </c>
      <c r="BMQ7" s="21">
        <v>131674</v>
      </c>
      <c r="BMR7" s="21">
        <v>99200</v>
      </c>
      <c r="BMS7" s="21">
        <v>20082</v>
      </c>
      <c r="BMT7" s="21" t="s">
        <v>206</v>
      </c>
      <c r="BMU7" s="21">
        <v>59310</v>
      </c>
      <c r="BMV7" s="21" t="s">
        <v>206</v>
      </c>
      <c r="BMW7" s="21" t="s">
        <v>206</v>
      </c>
      <c r="BMX7" s="21" t="s">
        <v>206</v>
      </c>
      <c r="BMY7" s="21">
        <v>52141</v>
      </c>
      <c r="BMZ7" s="21">
        <v>97344</v>
      </c>
      <c r="BNA7" s="21" t="s">
        <v>206</v>
      </c>
      <c r="BNB7" s="21" t="s">
        <v>206</v>
      </c>
      <c r="BNC7" s="21" t="s">
        <v>206</v>
      </c>
      <c r="BND7" s="21">
        <v>15061</v>
      </c>
      <c r="BNE7" s="21">
        <v>21048</v>
      </c>
      <c r="BNF7" s="21" t="s">
        <v>206</v>
      </c>
      <c r="BNG7" s="21">
        <v>204809</v>
      </c>
      <c r="BNH7" s="21">
        <v>190675</v>
      </c>
      <c r="BNI7" s="21" t="s">
        <v>206</v>
      </c>
      <c r="BNJ7" s="21">
        <v>7776</v>
      </c>
      <c r="BNK7" s="21" t="s">
        <v>206</v>
      </c>
      <c r="BNL7" s="21">
        <v>6147</v>
      </c>
      <c r="BNM7" s="21">
        <v>7083</v>
      </c>
      <c r="BNN7" s="21">
        <v>1041</v>
      </c>
      <c r="BNO7" s="21">
        <v>38381</v>
      </c>
      <c r="BNP7" s="21">
        <v>216</v>
      </c>
      <c r="BNQ7" s="21">
        <v>237520</v>
      </c>
      <c r="BNR7" s="21" t="s">
        <v>206</v>
      </c>
      <c r="BNS7" s="21">
        <v>234492</v>
      </c>
      <c r="BNT7" s="21">
        <v>456926</v>
      </c>
      <c r="BNU7" s="21">
        <v>362582</v>
      </c>
      <c r="BNV7" s="21">
        <v>311103</v>
      </c>
      <c r="BNW7" s="21">
        <v>152</v>
      </c>
      <c r="BNX7" s="21">
        <v>581424</v>
      </c>
      <c r="BNY7" s="21">
        <v>521800</v>
      </c>
      <c r="BNZ7" s="21" t="s">
        <v>206</v>
      </c>
      <c r="BOA7" s="21">
        <v>903154</v>
      </c>
      <c r="BOB7" s="21" t="s">
        <v>206</v>
      </c>
      <c r="BOC7" s="21" t="s">
        <v>206</v>
      </c>
      <c r="BOD7" s="21">
        <v>25853</v>
      </c>
      <c r="BOE7" s="21">
        <v>16</v>
      </c>
      <c r="BOF7" s="21">
        <v>165329</v>
      </c>
      <c r="BOG7" s="21">
        <v>320391</v>
      </c>
      <c r="BOH7" s="21">
        <v>42019797</v>
      </c>
      <c r="BOI7" s="21">
        <v>10510750</v>
      </c>
      <c r="BOJ7" s="21" t="s">
        <v>206</v>
      </c>
      <c r="BOK7" s="21">
        <v>440084</v>
      </c>
      <c r="BOL7" s="21" t="s">
        <v>206</v>
      </c>
      <c r="BOM7" s="21" t="s">
        <v>206</v>
      </c>
      <c r="BON7" s="21">
        <v>1155467</v>
      </c>
      <c r="BOO7" s="21">
        <v>39</v>
      </c>
      <c r="BOP7" s="21" t="s">
        <v>206</v>
      </c>
      <c r="BOQ7" s="21" t="s">
        <v>206</v>
      </c>
      <c r="BOR7" s="21">
        <v>5829</v>
      </c>
      <c r="BOS7" s="21">
        <v>2</v>
      </c>
      <c r="BOT7" s="21">
        <v>150705</v>
      </c>
      <c r="BOU7" s="21" t="s">
        <v>206</v>
      </c>
      <c r="BOV7" s="21">
        <v>5791124</v>
      </c>
      <c r="BOW7" s="21">
        <v>5</v>
      </c>
      <c r="BOX7" s="21" t="s">
        <v>206</v>
      </c>
      <c r="BOY7" s="21" t="s">
        <v>206</v>
      </c>
      <c r="BOZ7" s="21" t="s">
        <v>206</v>
      </c>
      <c r="BPA7" s="21" t="s">
        <v>206</v>
      </c>
      <c r="BPB7" s="21" t="s">
        <v>206</v>
      </c>
      <c r="BPC7" s="21" t="s">
        <v>206</v>
      </c>
      <c r="BPD7" s="21" t="s">
        <v>206</v>
      </c>
      <c r="BPE7" s="21" t="s">
        <v>206</v>
      </c>
      <c r="BPF7" s="21">
        <v>736136</v>
      </c>
      <c r="BPG7" s="21" t="s">
        <v>206</v>
      </c>
      <c r="BPH7" s="21" t="s">
        <v>206</v>
      </c>
      <c r="BPI7" s="21" t="s">
        <v>206</v>
      </c>
      <c r="BPJ7" s="21" t="s">
        <v>206</v>
      </c>
      <c r="BPK7" s="21" t="s">
        <v>206</v>
      </c>
      <c r="BPL7" s="21" t="s">
        <v>206</v>
      </c>
      <c r="BPM7" s="21" t="s">
        <v>206</v>
      </c>
      <c r="BPN7" s="21" t="s">
        <v>206</v>
      </c>
      <c r="BPO7" s="21" t="s">
        <v>206</v>
      </c>
      <c r="BPP7" s="21">
        <v>42090</v>
      </c>
      <c r="BPQ7" s="21" t="s">
        <v>206</v>
      </c>
      <c r="BPR7" s="21" t="s">
        <v>206</v>
      </c>
      <c r="BPS7" s="21" t="s">
        <v>206</v>
      </c>
      <c r="BPT7" s="21" t="s">
        <v>206</v>
      </c>
      <c r="BPU7" s="21" t="s">
        <v>206</v>
      </c>
      <c r="BPV7" s="21" t="s">
        <v>206</v>
      </c>
      <c r="BPW7" s="21" t="s">
        <v>206</v>
      </c>
      <c r="BPX7" s="21" t="s">
        <v>206</v>
      </c>
      <c r="BPY7" s="21" t="s">
        <v>206</v>
      </c>
      <c r="BPZ7" s="21" t="s">
        <v>206</v>
      </c>
      <c r="BQA7" s="21" t="s">
        <v>206</v>
      </c>
      <c r="BQB7" s="21" t="s">
        <v>206</v>
      </c>
      <c r="BQC7" s="21">
        <v>1</v>
      </c>
      <c r="BQD7" s="21" t="s">
        <v>206</v>
      </c>
      <c r="BQE7" s="21" t="s">
        <v>206</v>
      </c>
      <c r="BQF7" s="21">
        <v>10</v>
      </c>
      <c r="BQG7" s="21" t="s">
        <v>206</v>
      </c>
      <c r="BQH7" s="21" t="s">
        <v>206</v>
      </c>
      <c r="BQI7" s="21" t="s">
        <v>206</v>
      </c>
      <c r="BQJ7" s="21">
        <v>18000</v>
      </c>
      <c r="BQK7" s="21">
        <v>1102</v>
      </c>
      <c r="BQL7" s="21">
        <v>754735</v>
      </c>
      <c r="BQM7" s="21">
        <v>15660</v>
      </c>
      <c r="BQN7" s="21" t="s">
        <v>206</v>
      </c>
      <c r="BQO7" s="21" t="s">
        <v>206</v>
      </c>
      <c r="BQP7" s="21" t="s">
        <v>206</v>
      </c>
      <c r="BQQ7" s="21" t="s">
        <v>206</v>
      </c>
      <c r="BQR7" s="21" t="s">
        <v>206</v>
      </c>
      <c r="BQS7" s="21" t="s">
        <v>206</v>
      </c>
      <c r="BQT7" s="21" t="s">
        <v>206</v>
      </c>
      <c r="BQU7" s="21" t="s">
        <v>206</v>
      </c>
      <c r="BQV7" s="21" t="s">
        <v>206</v>
      </c>
      <c r="BQW7" s="21">
        <v>311656</v>
      </c>
      <c r="BQX7" s="21" t="s">
        <v>206</v>
      </c>
      <c r="BQY7" s="21">
        <v>60411</v>
      </c>
      <c r="BQZ7" s="21">
        <v>495458</v>
      </c>
      <c r="BRA7" s="21" t="s">
        <v>206</v>
      </c>
      <c r="BRB7" s="21" t="s">
        <v>206</v>
      </c>
      <c r="BRC7" s="21" t="s">
        <v>206</v>
      </c>
      <c r="BRD7" s="21" t="s">
        <v>206</v>
      </c>
      <c r="BRE7" s="21" t="s">
        <v>206</v>
      </c>
      <c r="BRF7" s="21">
        <v>1780052</v>
      </c>
      <c r="BRG7" s="21">
        <v>160108</v>
      </c>
      <c r="BRH7" s="21">
        <v>17708</v>
      </c>
      <c r="BRI7" s="21" t="s">
        <v>206</v>
      </c>
      <c r="BRJ7" s="21">
        <v>3072</v>
      </c>
      <c r="BRK7" s="21" t="s">
        <v>206</v>
      </c>
      <c r="BRL7" s="21" t="s">
        <v>206</v>
      </c>
      <c r="BRM7" s="21" t="s">
        <v>206</v>
      </c>
      <c r="BRN7" s="21" t="s">
        <v>206</v>
      </c>
      <c r="BRO7" s="21" t="s">
        <v>206</v>
      </c>
      <c r="BRP7" s="21" t="s">
        <v>206</v>
      </c>
      <c r="BRQ7" s="21" t="s">
        <v>206</v>
      </c>
      <c r="BRR7" s="21">
        <v>750</v>
      </c>
      <c r="BRS7" s="21" t="s">
        <v>206</v>
      </c>
      <c r="BRT7" s="21" t="s">
        <v>206</v>
      </c>
      <c r="BRU7" s="21" t="s">
        <v>206</v>
      </c>
      <c r="BRV7" s="21" t="s">
        <v>206</v>
      </c>
      <c r="BRW7" s="21" t="s">
        <v>206</v>
      </c>
      <c r="BRX7" s="21" t="s">
        <v>206</v>
      </c>
      <c r="BRY7" s="21" t="s">
        <v>206</v>
      </c>
      <c r="BRZ7" s="21">
        <v>312915</v>
      </c>
      <c r="BSA7" s="21" t="s">
        <v>206</v>
      </c>
      <c r="BSB7" s="21" t="s">
        <v>206</v>
      </c>
      <c r="BSC7" s="21" t="s">
        <v>206</v>
      </c>
      <c r="BSD7" s="21" t="s">
        <v>206</v>
      </c>
      <c r="BSE7" s="21" t="s">
        <v>206</v>
      </c>
      <c r="BSF7" s="21" t="s">
        <v>206</v>
      </c>
      <c r="BSG7" s="21" t="s">
        <v>206</v>
      </c>
      <c r="BSH7" s="21" t="s">
        <v>206</v>
      </c>
      <c r="BSI7" s="21" t="s">
        <v>206</v>
      </c>
      <c r="BSJ7" s="21" t="s">
        <v>206</v>
      </c>
      <c r="BSK7" s="21" t="s">
        <v>206</v>
      </c>
      <c r="BSL7" s="21" t="s">
        <v>206</v>
      </c>
      <c r="BSM7" s="21">
        <v>378935</v>
      </c>
      <c r="BSN7" s="21" t="s">
        <v>206</v>
      </c>
      <c r="BSO7" s="21" t="s">
        <v>206</v>
      </c>
      <c r="BSP7" s="21">
        <v>292</v>
      </c>
      <c r="BSQ7" s="21" t="s">
        <v>206</v>
      </c>
      <c r="BSR7" s="21" t="s">
        <v>206</v>
      </c>
      <c r="BSS7" s="21" t="s">
        <v>206</v>
      </c>
      <c r="BST7" s="21" t="s">
        <v>206</v>
      </c>
      <c r="BSU7" s="21">
        <v>436029</v>
      </c>
      <c r="BSV7" s="21" t="s">
        <v>206</v>
      </c>
      <c r="BSW7" s="21" t="s">
        <v>206</v>
      </c>
      <c r="BSX7" s="21" t="s">
        <v>206</v>
      </c>
      <c r="BSY7" s="21" t="s">
        <v>206</v>
      </c>
      <c r="BSZ7" s="21" t="s">
        <v>206</v>
      </c>
      <c r="BTA7" s="21" t="s">
        <v>206</v>
      </c>
      <c r="BTB7" s="21" t="s">
        <v>206</v>
      </c>
      <c r="BTC7" s="21">
        <v>327601</v>
      </c>
      <c r="BTD7" s="21" t="s">
        <v>206</v>
      </c>
      <c r="BTE7" s="21" t="s">
        <v>206</v>
      </c>
      <c r="BTF7" s="21">
        <v>94512</v>
      </c>
      <c r="BTG7" s="21" t="s">
        <v>206</v>
      </c>
      <c r="BTH7" s="21">
        <v>706793</v>
      </c>
      <c r="BTI7" s="21">
        <v>6</v>
      </c>
      <c r="BTJ7" s="21">
        <v>23</v>
      </c>
      <c r="BTK7" s="21" t="s">
        <v>206</v>
      </c>
      <c r="BTL7" s="21">
        <v>114</v>
      </c>
      <c r="BTM7" s="21">
        <v>18801838</v>
      </c>
      <c r="BTN7" s="21">
        <v>106500</v>
      </c>
      <c r="BTO7" s="21" t="s">
        <v>206</v>
      </c>
      <c r="BTP7" s="21">
        <v>318</v>
      </c>
      <c r="BTQ7" s="21" t="s">
        <v>206</v>
      </c>
      <c r="BTR7" s="21">
        <v>41337018</v>
      </c>
      <c r="BTS7" s="21">
        <v>235673</v>
      </c>
      <c r="BTT7" s="21">
        <v>2379021</v>
      </c>
      <c r="BTU7" s="21">
        <v>322570</v>
      </c>
      <c r="BTV7" s="21">
        <v>61741</v>
      </c>
      <c r="BTW7" s="21">
        <v>564921</v>
      </c>
      <c r="BTX7" s="21">
        <v>36728</v>
      </c>
      <c r="BTY7" s="21">
        <v>8839</v>
      </c>
      <c r="BTZ7" s="21">
        <v>13802</v>
      </c>
      <c r="BUA7" s="21" t="s">
        <v>206</v>
      </c>
      <c r="BUB7" s="21">
        <v>32400</v>
      </c>
      <c r="BUC7" s="21">
        <v>1661555</v>
      </c>
      <c r="BUD7" s="21">
        <v>5250824</v>
      </c>
      <c r="BUE7" s="21">
        <v>501349</v>
      </c>
      <c r="BUF7" s="21">
        <v>690864</v>
      </c>
      <c r="BUG7" s="21">
        <v>45497</v>
      </c>
      <c r="BUH7" s="21" t="s">
        <v>206</v>
      </c>
      <c r="BUI7" s="21">
        <v>6208</v>
      </c>
      <c r="BUJ7" s="21">
        <v>77</v>
      </c>
      <c r="BUK7" s="21" t="s">
        <v>206</v>
      </c>
      <c r="BUL7" s="21" t="s">
        <v>206</v>
      </c>
      <c r="BUM7" s="21">
        <v>3608625</v>
      </c>
      <c r="BUN7" s="21">
        <v>571374</v>
      </c>
      <c r="BUO7" s="21" t="s">
        <v>206</v>
      </c>
      <c r="BUP7" s="21">
        <v>58339</v>
      </c>
      <c r="BUQ7" s="21" t="s">
        <v>206</v>
      </c>
      <c r="BUR7" s="21" t="s">
        <v>206</v>
      </c>
      <c r="BUS7" s="21">
        <v>70</v>
      </c>
      <c r="BUT7" s="21" t="s">
        <v>206</v>
      </c>
      <c r="BUU7" s="21">
        <v>1108</v>
      </c>
      <c r="BUV7" s="21">
        <v>8211</v>
      </c>
      <c r="BUW7" s="21">
        <v>10078</v>
      </c>
      <c r="BUX7" s="21">
        <v>69307</v>
      </c>
      <c r="BUY7" s="21">
        <v>6900</v>
      </c>
      <c r="BUZ7" s="21">
        <v>604876</v>
      </c>
      <c r="BVA7" s="21">
        <v>3741</v>
      </c>
      <c r="BVB7" s="21">
        <v>432846</v>
      </c>
      <c r="BVC7" s="21">
        <v>7088</v>
      </c>
      <c r="BVD7" s="21">
        <v>64606</v>
      </c>
      <c r="BVE7" s="21">
        <v>811</v>
      </c>
      <c r="BVF7" s="21" t="s">
        <v>206</v>
      </c>
      <c r="BVG7" s="21">
        <v>124588</v>
      </c>
      <c r="BVH7" s="21">
        <v>64690</v>
      </c>
      <c r="BVI7" s="21">
        <v>118630</v>
      </c>
      <c r="BVJ7" s="21">
        <v>6</v>
      </c>
      <c r="BVK7" s="21">
        <v>182237</v>
      </c>
      <c r="BVL7" s="21">
        <v>1429372</v>
      </c>
      <c r="BVM7" s="21">
        <v>16248</v>
      </c>
      <c r="BVN7" s="21">
        <v>33641</v>
      </c>
      <c r="BVO7" s="21">
        <v>432691</v>
      </c>
      <c r="BVP7" s="21" t="s">
        <v>206</v>
      </c>
      <c r="BVQ7" s="21">
        <v>12904</v>
      </c>
      <c r="BVR7" s="21">
        <v>50</v>
      </c>
      <c r="BVS7" s="21">
        <v>22090</v>
      </c>
      <c r="BVT7" s="21">
        <v>146368</v>
      </c>
      <c r="BVU7" s="21">
        <v>2660496</v>
      </c>
      <c r="BVV7" s="21">
        <v>37002941</v>
      </c>
      <c r="BVW7" s="21">
        <v>23441788</v>
      </c>
      <c r="BVX7" s="21">
        <v>5230</v>
      </c>
      <c r="BVY7" s="21">
        <v>1404578</v>
      </c>
      <c r="BVZ7" s="21">
        <v>206260</v>
      </c>
      <c r="BWA7" s="21" t="s">
        <v>206</v>
      </c>
      <c r="BWB7" s="21">
        <v>3400732</v>
      </c>
      <c r="BWC7" s="21">
        <v>16010</v>
      </c>
      <c r="BWD7" s="21" t="s">
        <v>206</v>
      </c>
      <c r="BWE7" s="21">
        <v>104936</v>
      </c>
      <c r="BWF7" s="21">
        <v>433702</v>
      </c>
      <c r="BWG7" s="21">
        <v>688756</v>
      </c>
      <c r="BWH7" s="21">
        <v>39311</v>
      </c>
      <c r="BWI7" s="21" t="s">
        <v>206</v>
      </c>
      <c r="BWJ7" s="21">
        <v>5394250</v>
      </c>
      <c r="BWK7" s="21">
        <v>1275</v>
      </c>
      <c r="BWL7" s="21" t="s">
        <v>206</v>
      </c>
      <c r="BWM7" s="21" t="s">
        <v>206</v>
      </c>
      <c r="BWN7" s="21" t="s">
        <v>206</v>
      </c>
      <c r="BWO7" s="21" t="s">
        <v>206</v>
      </c>
      <c r="BWP7" s="21" t="s">
        <v>206</v>
      </c>
      <c r="BWQ7" s="21" t="s">
        <v>206</v>
      </c>
      <c r="BWR7" s="21" t="s">
        <v>206</v>
      </c>
      <c r="BWS7" s="21" t="s">
        <v>206</v>
      </c>
      <c r="BWT7" s="21" t="s">
        <v>206</v>
      </c>
      <c r="BWU7" s="21" t="s">
        <v>206</v>
      </c>
      <c r="BWV7" s="21" t="s">
        <v>206</v>
      </c>
      <c r="BWW7" s="21" t="s">
        <v>206</v>
      </c>
      <c r="BWX7" s="21">
        <v>59</v>
      </c>
      <c r="BWY7" s="21" t="s">
        <v>206</v>
      </c>
      <c r="BWZ7" s="21" t="s">
        <v>206</v>
      </c>
      <c r="BXA7" s="21" t="s">
        <v>206</v>
      </c>
      <c r="BXB7" s="21" t="s">
        <v>206</v>
      </c>
      <c r="BXC7" s="21">
        <v>57</v>
      </c>
      <c r="BXD7" s="21" t="s">
        <v>206</v>
      </c>
      <c r="BXE7" s="21" t="s">
        <v>206</v>
      </c>
      <c r="BXF7" s="21" t="s">
        <v>206</v>
      </c>
      <c r="BXG7" s="21" t="s">
        <v>206</v>
      </c>
      <c r="BXH7" s="21" t="s">
        <v>206</v>
      </c>
      <c r="BXI7" s="21" t="s">
        <v>206</v>
      </c>
      <c r="BXJ7" s="21">
        <v>33330</v>
      </c>
      <c r="BXK7" s="21" t="s">
        <v>206</v>
      </c>
      <c r="BXL7" s="21" t="s">
        <v>206</v>
      </c>
      <c r="BXM7" s="21">
        <v>91659</v>
      </c>
      <c r="BXN7" s="21">
        <v>535282</v>
      </c>
      <c r="BXO7" s="21">
        <v>31563</v>
      </c>
      <c r="BXP7" s="21">
        <v>3</v>
      </c>
      <c r="BXQ7" s="21">
        <v>11520</v>
      </c>
      <c r="BXR7" s="21" t="s">
        <v>206</v>
      </c>
      <c r="BXS7" s="21">
        <v>9436</v>
      </c>
      <c r="BXT7" s="21" t="s">
        <v>206</v>
      </c>
      <c r="BXU7" s="21" t="s">
        <v>206</v>
      </c>
      <c r="BXV7" s="21" t="s">
        <v>206</v>
      </c>
      <c r="BXW7" s="21">
        <v>2</v>
      </c>
      <c r="BXX7" s="21">
        <v>16660</v>
      </c>
      <c r="BXY7" s="21">
        <v>17599</v>
      </c>
      <c r="BXZ7" s="21" t="s">
        <v>206</v>
      </c>
      <c r="BYA7" s="21">
        <v>6</v>
      </c>
      <c r="BYB7" s="21" t="s">
        <v>206</v>
      </c>
      <c r="BYC7" s="21" t="s">
        <v>206</v>
      </c>
      <c r="BYD7" s="21" t="s">
        <v>206</v>
      </c>
      <c r="BYE7" s="21" t="s">
        <v>206</v>
      </c>
      <c r="BYF7" s="21" t="s">
        <v>206</v>
      </c>
      <c r="BYG7" s="21">
        <v>1592</v>
      </c>
      <c r="BYH7" s="21">
        <v>4109</v>
      </c>
      <c r="BYI7" s="21" t="s">
        <v>206</v>
      </c>
      <c r="BYJ7" s="21" t="s">
        <v>206</v>
      </c>
      <c r="BYK7" s="21" t="s">
        <v>206</v>
      </c>
      <c r="BYL7" s="21" t="s">
        <v>206</v>
      </c>
      <c r="BYM7" s="21" t="s">
        <v>206</v>
      </c>
      <c r="BYN7" s="21" t="s">
        <v>206</v>
      </c>
      <c r="BYO7" s="21" t="s">
        <v>206</v>
      </c>
      <c r="BYP7" s="21" t="s">
        <v>206</v>
      </c>
      <c r="BYQ7" s="21">
        <v>3</v>
      </c>
      <c r="BYR7" s="21">
        <v>2</v>
      </c>
      <c r="BYS7" s="21" t="s">
        <v>206</v>
      </c>
      <c r="BYT7" s="21" t="s">
        <v>206</v>
      </c>
      <c r="BYU7" s="21" t="s">
        <v>206</v>
      </c>
      <c r="BYV7" s="21" t="s">
        <v>206</v>
      </c>
      <c r="BYW7" s="21">
        <v>9728</v>
      </c>
      <c r="BYX7" s="21" t="s">
        <v>206</v>
      </c>
      <c r="BYY7" s="21" t="s">
        <v>206</v>
      </c>
      <c r="BYZ7" s="21" t="s">
        <v>206</v>
      </c>
      <c r="BZA7" s="21">
        <v>315767</v>
      </c>
      <c r="BZB7" s="21" t="s">
        <v>206</v>
      </c>
      <c r="BZC7" s="21">
        <v>418040</v>
      </c>
      <c r="BZD7" s="21">
        <v>46913</v>
      </c>
      <c r="BZE7" s="21">
        <v>11129</v>
      </c>
      <c r="BZF7" s="21">
        <v>225728</v>
      </c>
      <c r="BZG7" s="21">
        <v>312</v>
      </c>
      <c r="BZH7" s="21" t="s">
        <v>206</v>
      </c>
      <c r="BZI7" s="21" t="s">
        <v>206</v>
      </c>
      <c r="BZJ7" s="21" t="s">
        <v>206</v>
      </c>
      <c r="BZK7" s="21" t="s">
        <v>206</v>
      </c>
      <c r="BZL7" s="21" t="s">
        <v>206</v>
      </c>
      <c r="BZM7" s="21" t="s">
        <v>206</v>
      </c>
      <c r="BZN7" s="21">
        <v>815</v>
      </c>
      <c r="BZO7" s="21">
        <v>2360</v>
      </c>
      <c r="BZP7" s="21">
        <v>1490489</v>
      </c>
      <c r="BZQ7" s="21">
        <v>670321</v>
      </c>
      <c r="BZR7" s="21" t="s">
        <v>206</v>
      </c>
      <c r="BZS7" s="21" t="s">
        <v>206</v>
      </c>
      <c r="BZT7" s="21" t="s">
        <v>206</v>
      </c>
      <c r="BZU7" s="21" t="s">
        <v>206</v>
      </c>
      <c r="BZV7" s="21">
        <v>108040</v>
      </c>
      <c r="BZW7" s="21">
        <v>307</v>
      </c>
      <c r="BZX7" s="21">
        <v>9374</v>
      </c>
      <c r="BZY7" s="21" t="s">
        <v>206</v>
      </c>
      <c r="BZZ7" s="21">
        <v>1208606</v>
      </c>
      <c r="CAA7" s="21" t="s">
        <v>206</v>
      </c>
      <c r="CAB7" s="21" t="s">
        <v>206</v>
      </c>
      <c r="CAC7" s="21" t="s">
        <v>206</v>
      </c>
      <c r="CAD7" s="21" t="s">
        <v>206</v>
      </c>
      <c r="CAE7" s="21" t="s">
        <v>206</v>
      </c>
      <c r="CAF7" s="21" t="s">
        <v>206</v>
      </c>
      <c r="CAG7" s="21" t="s">
        <v>206</v>
      </c>
      <c r="CAH7" s="21" t="s">
        <v>206</v>
      </c>
      <c r="CAI7" s="21">
        <v>4570254</v>
      </c>
      <c r="CAJ7" s="21" t="s">
        <v>206</v>
      </c>
      <c r="CAK7" s="21" t="s">
        <v>206</v>
      </c>
      <c r="CAL7" s="21" t="s">
        <v>206</v>
      </c>
      <c r="CAM7" s="21" t="s">
        <v>206</v>
      </c>
      <c r="CAN7" s="21">
        <v>147004</v>
      </c>
      <c r="CAO7" s="21" t="s">
        <v>206</v>
      </c>
      <c r="CAP7" s="21">
        <v>96007</v>
      </c>
      <c r="CAQ7" s="21">
        <v>661128</v>
      </c>
      <c r="CAR7" s="21" t="s">
        <v>206</v>
      </c>
      <c r="CAS7" s="21" t="s">
        <v>206</v>
      </c>
      <c r="CAT7" s="21">
        <v>3992321</v>
      </c>
      <c r="CAU7" s="21" t="s">
        <v>206</v>
      </c>
      <c r="CAV7" s="21">
        <v>2</v>
      </c>
      <c r="CAW7" s="21">
        <v>3630643</v>
      </c>
      <c r="CAX7" s="21">
        <v>1</v>
      </c>
      <c r="CAY7" s="21">
        <v>1</v>
      </c>
      <c r="CAZ7" s="21">
        <v>5</v>
      </c>
      <c r="CBA7" s="21" t="s">
        <v>206</v>
      </c>
      <c r="CBB7" s="21" t="s">
        <v>206</v>
      </c>
      <c r="CBC7" s="21" t="s">
        <v>206</v>
      </c>
      <c r="CBD7" s="21" t="s">
        <v>206</v>
      </c>
      <c r="CBE7" s="21" t="s">
        <v>206</v>
      </c>
      <c r="CBF7" s="21">
        <v>114242737</v>
      </c>
      <c r="CBG7" s="21" t="s">
        <v>206</v>
      </c>
      <c r="CBH7" s="21">
        <v>6661316</v>
      </c>
      <c r="CBI7" s="21" t="s">
        <v>206</v>
      </c>
      <c r="CBJ7" s="21">
        <v>20990798</v>
      </c>
      <c r="CBK7" s="21">
        <v>167067</v>
      </c>
      <c r="CBL7" s="21">
        <v>428699</v>
      </c>
      <c r="CBM7" s="21">
        <v>113</v>
      </c>
      <c r="CBN7" s="21">
        <v>96</v>
      </c>
      <c r="CBO7" s="21">
        <v>545</v>
      </c>
      <c r="CBP7" s="21">
        <v>6</v>
      </c>
      <c r="CBQ7" s="21">
        <v>9838016</v>
      </c>
      <c r="CBR7" s="21">
        <v>320494</v>
      </c>
      <c r="CBS7" s="21">
        <v>934383</v>
      </c>
      <c r="CBT7" s="21">
        <v>3984</v>
      </c>
      <c r="CBU7" s="21">
        <v>1264</v>
      </c>
      <c r="CBV7" s="21" t="s">
        <v>206</v>
      </c>
      <c r="CBW7" s="21" t="s">
        <v>206</v>
      </c>
      <c r="CBX7" s="21" t="s">
        <v>206</v>
      </c>
      <c r="CBY7" s="21" t="s">
        <v>206</v>
      </c>
      <c r="CBZ7" s="21" t="s">
        <v>206</v>
      </c>
      <c r="CCA7" s="21">
        <v>57063</v>
      </c>
      <c r="CCB7" s="21">
        <v>64185</v>
      </c>
      <c r="CCC7" s="21" t="s">
        <v>206</v>
      </c>
      <c r="CCD7" s="21" t="s">
        <v>206</v>
      </c>
      <c r="CCE7" s="21" t="s">
        <v>206</v>
      </c>
      <c r="CCF7" s="21" t="s">
        <v>206</v>
      </c>
      <c r="CCG7" s="21" t="s">
        <v>206</v>
      </c>
      <c r="CCH7" s="21" t="s">
        <v>206</v>
      </c>
      <c r="CCI7" s="21">
        <v>44626</v>
      </c>
      <c r="CCJ7" s="21" t="s">
        <v>206</v>
      </c>
      <c r="CCK7" s="21" t="s">
        <v>206</v>
      </c>
      <c r="CCL7" s="21">
        <v>17419</v>
      </c>
      <c r="CCM7" s="21" t="s">
        <v>206</v>
      </c>
      <c r="CCN7" s="21">
        <v>107966</v>
      </c>
      <c r="CCO7" s="21" t="s">
        <v>206</v>
      </c>
      <c r="CCP7" s="21" t="s">
        <v>206</v>
      </c>
      <c r="CCQ7" s="21" t="s">
        <v>206</v>
      </c>
      <c r="CCR7" s="21" t="s">
        <v>206</v>
      </c>
      <c r="CCS7" s="21" t="s">
        <v>206</v>
      </c>
      <c r="CCT7" s="21" t="s">
        <v>206</v>
      </c>
      <c r="CCU7" s="21">
        <v>2087</v>
      </c>
      <c r="CCV7" s="21" t="s">
        <v>206</v>
      </c>
      <c r="CCW7" s="21">
        <v>45080</v>
      </c>
      <c r="CCX7" s="21">
        <v>16699419</v>
      </c>
      <c r="CCY7" s="21" t="s">
        <v>206</v>
      </c>
      <c r="CCZ7" s="21">
        <v>719045</v>
      </c>
      <c r="CDA7" s="21">
        <v>18185</v>
      </c>
      <c r="CDB7" s="21" t="s">
        <v>206</v>
      </c>
      <c r="CDC7" s="21">
        <v>1709359</v>
      </c>
      <c r="CDD7" s="21" t="s">
        <v>206</v>
      </c>
      <c r="CDE7" s="21" t="s">
        <v>206</v>
      </c>
      <c r="CDF7" s="21" t="s">
        <v>206</v>
      </c>
      <c r="CDG7" s="21" t="s">
        <v>206</v>
      </c>
      <c r="CDH7" s="21">
        <v>439593</v>
      </c>
      <c r="CDI7" s="21">
        <v>10051</v>
      </c>
      <c r="CDJ7" s="21">
        <v>828417231</v>
      </c>
      <c r="CDK7" s="21">
        <v>410853156</v>
      </c>
      <c r="CDL7" s="21" t="s">
        <v>206</v>
      </c>
      <c r="CDM7" s="21">
        <v>98384</v>
      </c>
      <c r="CDN7" s="21" t="s">
        <v>206</v>
      </c>
      <c r="CDO7" s="21" t="s">
        <v>206</v>
      </c>
      <c r="CDP7" s="21">
        <v>473284</v>
      </c>
      <c r="CDQ7" s="21">
        <v>7250</v>
      </c>
      <c r="CDR7" s="21" t="s">
        <v>206</v>
      </c>
      <c r="CDS7" s="21" t="s">
        <v>206</v>
      </c>
      <c r="CDT7" s="21">
        <v>41159</v>
      </c>
      <c r="CDU7" s="21" t="s">
        <v>206</v>
      </c>
      <c r="CDV7" s="21">
        <v>682</v>
      </c>
      <c r="CDW7" s="21" t="s">
        <v>206</v>
      </c>
      <c r="CDX7" s="21">
        <v>3081184</v>
      </c>
      <c r="CDY7" s="21">
        <v>1471</v>
      </c>
      <c r="CDZ7" t="s">
        <v>206</v>
      </c>
      <c r="CEA7" t="s">
        <v>206</v>
      </c>
      <c r="CEB7" t="s">
        <v>206</v>
      </c>
      <c r="CEC7" t="s">
        <v>206</v>
      </c>
      <c r="CED7">
        <v>13832</v>
      </c>
      <c r="CEE7">
        <v>35827</v>
      </c>
      <c r="CEF7" t="s">
        <v>206</v>
      </c>
      <c r="CEG7" t="s">
        <v>206</v>
      </c>
      <c r="CEH7">
        <v>48</v>
      </c>
      <c r="CEI7">
        <v>42356</v>
      </c>
      <c r="CEJ7">
        <v>153563</v>
      </c>
      <c r="CEK7" t="s">
        <v>206</v>
      </c>
      <c r="CEL7">
        <v>27</v>
      </c>
      <c r="CEM7" t="s">
        <v>206</v>
      </c>
      <c r="CEN7">
        <v>93700</v>
      </c>
      <c r="CEO7" t="s">
        <v>206</v>
      </c>
      <c r="CEP7" t="s">
        <v>206</v>
      </c>
      <c r="CEQ7">
        <v>3</v>
      </c>
      <c r="CER7" t="s">
        <v>206</v>
      </c>
      <c r="CES7">
        <v>1010131</v>
      </c>
      <c r="CET7">
        <v>1665</v>
      </c>
      <c r="CEU7" t="s">
        <v>206</v>
      </c>
      <c r="CEV7">
        <v>158510</v>
      </c>
      <c r="CEW7" t="s">
        <v>206</v>
      </c>
      <c r="CEX7" t="s">
        <v>206</v>
      </c>
      <c r="CEY7" t="s">
        <v>206</v>
      </c>
      <c r="CEZ7" t="s">
        <v>206</v>
      </c>
      <c r="CFA7" t="s">
        <v>206</v>
      </c>
      <c r="CFB7">
        <v>383232</v>
      </c>
      <c r="CFC7">
        <v>51960</v>
      </c>
      <c r="CFD7" t="s">
        <v>206</v>
      </c>
      <c r="CFE7">
        <v>2</v>
      </c>
      <c r="CFF7">
        <v>496293</v>
      </c>
      <c r="CFG7">
        <v>10</v>
      </c>
      <c r="CFH7">
        <v>1264386</v>
      </c>
      <c r="CFI7" t="s">
        <v>206</v>
      </c>
      <c r="CFJ7" t="s">
        <v>206</v>
      </c>
      <c r="CFK7">
        <v>981</v>
      </c>
      <c r="CFL7">
        <v>487129</v>
      </c>
      <c r="CFM7">
        <v>8799975</v>
      </c>
      <c r="CFN7" t="s">
        <v>206</v>
      </c>
      <c r="CFO7">
        <v>294</v>
      </c>
      <c r="CFP7" t="s">
        <v>206</v>
      </c>
      <c r="CFQ7">
        <v>22454</v>
      </c>
      <c r="CFR7" t="s">
        <v>206</v>
      </c>
      <c r="CFS7" t="s">
        <v>206</v>
      </c>
      <c r="CFT7" t="s">
        <v>206</v>
      </c>
      <c r="CFU7">
        <v>3526</v>
      </c>
      <c r="CFV7" t="s">
        <v>206</v>
      </c>
      <c r="CFW7" t="s">
        <v>206</v>
      </c>
      <c r="CFX7" t="s">
        <v>206</v>
      </c>
      <c r="CFY7" t="s">
        <v>206</v>
      </c>
      <c r="CFZ7" t="s">
        <v>206</v>
      </c>
      <c r="CGA7">
        <v>20487</v>
      </c>
      <c r="CGB7" t="s">
        <v>206</v>
      </c>
      <c r="CGC7">
        <v>625867</v>
      </c>
      <c r="CGD7" t="s">
        <v>206</v>
      </c>
      <c r="CGE7">
        <v>6496</v>
      </c>
      <c r="CGF7">
        <v>704</v>
      </c>
      <c r="CGG7" t="s">
        <v>206</v>
      </c>
      <c r="CGH7">
        <v>2616680</v>
      </c>
      <c r="CGI7">
        <v>1450692</v>
      </c>
      <c r="CGJ7">
        <v>1492</v>
      </c>
      <c r="CGK7">
        <v>2928332</v>
      </c>
      <c r="CGL7" t="s">
        <v>206</v>
      </c>
      <c r="CGM7" t="s">
        <v>206</v>
      </c>
      <c r="CGN7" t="s">
        <v>206</v>
      </c>
      <c r="CGO7">
        <v>80459</v>
      </c>
      <c r="CGP7">
        <v>6322</v>
      </c>
      <c r="CGQ7">
        <v>18090</v>
      </c>
      <c r="CGR7">
        <v>41855</v>
      </c>
      <c r="CGS7" t="s">
        <v>206</v>
      </c>
      <c r="CGT7">
        <v>468768</v>
      </c>
      <c r="CGU7">
        <v>1317</v>
      </c>
      <c r="CGV7" t="s">
        <v>206</v>
      </c>
      <c r="CGW7">
        <v>129587</v>
      </c>
      <c r="CGX7" t="s">
        <v>206</v>
      </c>
      <c r="CGY7" t="s">
        <v>206</v>
      </c>
      <c r="CGZ7" t="s">
        <v>206</v>
      </c>
      <c r="CHA7" t="s">
        <v>206</v>
      </c>
      <c r="CHB7">
        <v>1776</v>
      </c>
      <c r="CHC7">
        <v>269977</v>
      </c>
      <c r="CHD7">
        <v>63279728</v>
      </c>
      <c r="CHE7">
        <v>73124948</v>
      </c>
      <c r="CHF7" t="s">
        <v>206</v>
      </c>
      <c r="CHG7">
        <v>1162036</v>
      </c>
      <c r="CHH7" t="s">
        <v>206</v>
      </c>
      <c r="CHI7" t="s">
        <v>206</v>
      </c>
      <c r="CHJ7">
        <v>155980</v>
      </c>
      <c r="CHK7" t="s">
        <v>206</v>
      </c>
      <c r="CHL7" t="s">
        <v>206</v>
      </c>
      <c r="CHM7" t="s">
        <v>206</v>
      </c>
      <c r="CHN7">
        <v>29537</v>
      </c>
      <c r="CHO7">
        <v>282210</v>
      </c>
      <c r="CHP7">
        <v>57</v>
      </c>
      <c r="CHQ7" t="s">
        <v>206</v>
      </c>
      <c r="CHR7">
        <v>59626</v>
      </c>
      <c r="CHS7" t="s">
        <v>206</v>
      </c>
    </row>
    <row r="8" spans="1:2255" x14ac:dyDescent="0.25">
      <c r="A8" s="21">
        <v>2010</v>
      </c>
      <c r="B8" s="21" t="s">
        <v>206</v>
      </c>
      <c r="C8" s="21" t="s">
        <v>206</v>
      </c>
      <c r="D8" s="21" t="s">
        <v>206</v>
      </c>
      <c r="E8" s="21" t="s">
        <v>206</v>
      </c>
      <c r="F8" s="21">
        <v>79506</v>
      </c>
      <c r="G8" s="21" t="s">
        <v>206</v>
      </c>
      <c r="H8" s="21">
        <v>186649</v>
      </c>
      <c r="I8" s="21">
        <v>19149</v>
      </c>
      <c r="J8" s="21">
        <v>112669</v>
      </c>
      <c r="K8" s="21">
        <v>665</v>
      </c>
      <c r="L8" s="21">
        <v>3397320</v>
      </c>
      <c r="M8" s="21">
        <v>2762504</v>
      </c>
      <c r="N8" s="21">
        <v>6</v>
      </c>
      <c r="O8" s="21" t="s">
        <v>206</v>
      </c>
      <c r="P8" s="21">
        <v>490513</v>
      </c>
      <c r="Q8" s="21" t="s">
        <v>206</v>
      </c>
      <c r="R8" s="21">
        <v>2355972</v>
      </c>
      <c r="S8" s="21">
        <v>3355580</v>
      </c>
      <c r="T8" s="21">
        <v>372588</v>
      </c>
      <c r="U8" s="21">
        <v>3</v>
      </c>
      <c r="V8" s="21">
        <v>364774</v>
      </c>
      <c r="W8" s="21">
        <v>4140921</v>
      </c>
      <c r="X8" s="21">
        <v>144592</v>
      </c>
      <c r="Y8" s="21" t="s">
        <v>206</v>
      </c>
      <c r="Z8" s="21">
        <v>65113</v>
      </c>
      <c r="AA8" s="21" t="s">
        <v>206</v>
      </c>
      <c r="AB8" s="21">
        <v>1544466</v>
      </c>
      <c r="AC8" s="21">
        <v>4599585</v>
      </c>
      <c r="AD8" s="21">
        <v>41023224</v>
      </c>
      <c r="AE8" s="21">
        <v>50568759</v>
      </c>
      <c r="AF8" s="21">
        <v>19679401</v>
      </c>
      <c r="AG8" s="21">
        <v>7864623</v>
      </c>
      <c r="AH8" s="21">
        <v>1040915</v>
      </c>
      <c r="AI8" s="21">
        <v>3522367</v>
      </c>
      <c r="AJ8" s="21">
        <v>5212040</v>
      </c>
      <c r="AK8" s="21" t="s">
        <v>206</v>
      </c>
      <c r="AL8" s="21">
        <v>408077</v>
      </c>
      <c r="AM8" s="21">
        <v>33415390</v>
      </c>
      <c r="AN8" s="21">
        <v>41373430</v>
      </c>
      <c r="AO8" s="21">
        <v>6157890</v>
      </c>
      <c r="AP8" s="21">
        <v>2428239</v>
      </c>
      <c r="AQ8" s="21">
        <v>163620</v>
      </c>
      <c r="AR8" s="21">
        <v>6713</v>
      </c>
      <c r="AS8" s="21">
        <v>5143032</v>
      </c>
      <c r="AT8" s="21">
        <v>589</v>
      </c>
      <c r="AU8" s="21" t="s">
        <v>206</v>
      </c>
      <c r="AV8" s="21" t="s">
        <v>206</v>
      </c>
      <c r="AW8" s="21">
        <v>4066945</v>
      </c>
      <c r="AX8" s="21">
        <v>3200982</v>
      </c>
      <c r="AY8" s="21" t="s">
        <v>206</v>
      </c>
      <c r="AZ8" s="21">
        <v>43590</v>
      </c>
      <c r="BA8" s="21">
        <v>15579</v>
      </c>
      <c r="BB8" s="21">
        <v>698</v>
      </c>
      <c r="BC8" s="21">
        <v>17580</v>
      </c>
      <c r="BD8" s="21">
        <v>12603411</v>
      </c>
      <c r="BE8" s="21">
        <v>1827926</v>
      </c>
      <c r="BF8" s="21">
        <v>208</v>
      </c>
      <c r="BG8" s="21">
        <v>20831</v>
      </c>
      <c r="BH8" s="21">
        <v>344952</v>
      </c>
      <c r="BI8" s="21">
        <v>130474</v>
      </c>
      <c r="BJ8" s="21">
        <v>151059</v>
      </c>
      <c r="BK8" s="21">
        <v>9358</v>
      </c>
      <c r="BL8" s="21">
        <v>118365</v>
      </c>
      <c r="BM8" s="21">
        <v>9881</v>
      </c>
      <c r="BN8" s="21">
        <v>13862</v>
      </c>
      <c r="BO8" s="21">
        <v>649</v>
      </c>
      <c r="BP8" s="21">
        <v>2705</v>
      </c>
      <c r="BQ8" s="21">
        <v>430670</v>
      </c>
      <c r="BR8" s="21">
        <v>498877</v>
      </c>
      <c r="BS8" s="21">
        <v>796384</v>
      </c>
      <c r="BT8" s="21">
        <v>159372</v>
      </c>
      <c r="BU8" s="21">
        <v>20602171</v>
      </c>
      <c r="BV8" s="21">
        <v>13118431</v>
      </c>
      <c r="BW8" s="21">
        <v>2539139</v>
      </c>
      <c r="BX8" s="21">
        <v>37630</v>
      </c>
      <c r="BY8" s="21">
        <v>3595682</v>
      </c>
      <c r="BZ8" s="21">
        <v>3683929</v>
      </c>
      <c r="CA8" s="21">
        <v>404</v>
      </c>
      <c r="CB8" s="21">
        <v>23335</v>
      </c>
      <c r="CC8" s="21">
        <v>7610</v>
      </c>
      <c r="CD8" s="21">
        <v>3832117</v>
      </c>
      <c r="CE8" s="21">
        <v>778900</v>
      </c>
      <c r="CF8" s="21">
        <v>202994061</v>
      </c>
      <c r="CG8" s="21">
        <v>178545746</v>
      </c>
      <c r="CH8" s="21">
        <v>31203</v>
      </c>
      <c r="CI8" s="21">
        <v>23577863</v>
      </c>
      <c r="CJ8" s="21">
        <v>643790</v>
      </c>
      <c r="CK8" s="21">
        <v>350000</v>
      </c>
      <c r="CL8" s="21">
        <v>81970095</v>
      </c>
      <c r="CM8" s="21">
        <v>52747</v>
      </c>
      <c r="CN8" s="21">
        <v>17151</v>
      </c>
      <c r="CO8" s="21" t="s">
        <v>206</v>
      </c>
      <c r="CP8" s="21">
        <v>1694337</v>
      </c>
      <c r="CQ8" s="21">
        <v>6400125</v>
      </c>
      <c r="CR8" s="21">
        <v>203253</v>
      </c>
      <c r="CS8" s="21">
        <v>8746</v>
      </c>
      <c r="CT8" s="21">
        <v>12584032</v>
      </c>
      <c r="CU8" s="21">
        <v>12543</v>
      </c>
      <c r="CV8" s="21" t="s">
        <v>206</v>
      </c>
      <c r="CW8" s="21">
        <v>1500532</v>
      </c>
      <c r="CX8" s="21" t="s">
        <v>206</v>
      </c>
      <c r="CY8" s="21">
        <v>2716068</v>
      </c>
      <c r="CZ8" s="21" t="s">
        <v>206</v>
      </c>
      <c r="DA8" s="21" t="s">
        <v>206</v>
      </c>
      <c r="DB8" s="21">
        <v>1010963</v>
      </c>
      <c r="DC8" s="21">
        <v>2231240</v>
      </c>
      <c r="DD8" s="21">
        <v>22451</v>
      </c>
      <c r="DE8" s="21">
        <v>95104</v>
      </c>
      <c r="DF8" s="21">
        <v>666</v>
      </c>
      <c r="DG8" s="21">
        <v>176012</v>
      </c>
      <c r="DH8" s="21">
        <v>879</v>
      </c>
      <c r="DI8" s="21" t="s">
        <v>206</v>
      </c>
      <c r="DJ8" s="21">
        <v>115019</v>
      </c>
      <c r="DK8" s="21" t="s">
        <v>206</v>
      </c>
      <c r="DL8" s="21">
        <v>1689</v>
      </c>
      <c r="DM8" s="21">
        <v>17220128</v>
      </c>
      <c r="DN8" s="21">
        <v>158723</v>
      </c>
      <c r="DO8" s="21">
        <v>1305655</v>
      </c>
      <c r="DP8" s="21">
        <v>24143</v>
      </c>
      <c r="DQ8" s="21">
        <v>6539019</v>
      </c>
      <c r="DR8" s="21">
        <v>103200</v>
      </c>
      <c r="DS8" s="21" t="s">
        <v>206</v>
      </c>
      <c r="DT8" s="21">
        <v>5205</v>
      </c>
      <c r="DU8" s="21" t="s">
        <v>206</v>
      </c>
      <c r="DV8" s="21">
        <v>8</v>
      </c>
      <c r="DW8" s="21">
        <v>105429</v>
      </c>
      <c r="DX8" s="21">
        <v>475663</v>
      </c>
      <c r="DY8" s="21">
        <v>702678</v>
      </c>
      <c r="DZ8" s="21">
        <v>8</v>
      </c>
      <c r="EA8" s="21">
        <v>18339</v>
      </c>
      <c r="EB8" s="21">
        <v>26782909</v>
      </c>
      <c r="EC8" s="21">
        <v>9480</v>
      </c>
      <c r="ED8" s="21">
        <v>1303127</v>
      </c>
      <c r="EE8" s="21" t="s">
        <v>206</v>
      </c>
      <c r="EF8" s="21">
        <v>22066</v>
      </c>
      <c r="EG8" s="21">
        <v>185434</v>
      </c>
      <c r="EH8" s="21">
        <v>3000552</v>
      </c>
      <c r="EI8" s="21">
        <v>143126</v>
      </c>
      <c r="EJ8" s="21">
        <v>501082</v>
      </c>
      <c r="EK8" s="21">
        <v>1250</v>
      </c>
      <c r="EL8" s="21" t="s">
        <v>206</v>
      </c>
      <c r="EM8" s="21">
        <v>5840312</v>
      </c>
      <c r="EN8" s="21">
        <v>20</v>
      </c>
      <c r="EO8" s="21" t="s">
        <v>206</v>
      </c>
      <c r="EP8" s="21" t="s">
        <v>206</v>
      </c>
      <c r="EQ8" s="21">
        <v>23331</v>
      </c>
      <c r="ER8" s="21">
        <v>597983</v>
      </c>
      <c r="ES8" s="21" t="s">
        <v>206</v>
      </c>
      <c r="ET8" s="21" t="s">
        <v>206</v>
      </c>
      <c r="EU8" s="21" t="s">
        <v>206</v>
      </c>
      <c r="EV8" s="21" t="s">
        <v>206</v>
      </c>
      <c r="EW8" s="21" t="s">
        <v>206</v>
      </c>
      <c r="EX8" s="21" t="s">
        <v>206</v>
      </c>
      <c r="EY8" s="21">
        <v>2913</v>
      </c>
      <c r="EZ8" s="21" t="s">
        <v>206</v>
      </c>
      <c r="FA8" s="21">
        <v>48912</v>
      </c>
      <c r="FB8" s="21">
        <v>543</v>
      </c>
      <c r="FC8" s="21">
        <v>19216</v>
      </c>
      <c r="FD8" s="21">
        <v>613</v>
      </c>
      <c r="FE8" s="21">
        <v>1106</v>
      </c>
      <c r="FF8" s="21">
        <v>95</v>
      </c>
      <c r="FG8" s="21">
        <v>6426</v>
      </c>
      <c r="FH8" s="21">
        <v>820</v>
      </c>
      <c r="FI8" s="21" t="s">
        <v>206</v>
      </c>
      <c r="FJ8" s="21" t="s">
        <v>206</v>
      </c>
      <c r="FK8" s="21">
        <v>5358</v>
      </c>
      <c r="FL8" s="21" t="s">
        <v>206</v>
      </c>
      <c r="FM8" s="21">
        <v>211</v>
      </c>
      <c r="FN8" s="21" t="s">
        <v>206</v>
      </c>
      <c r="FO8" s="21">
        <v>2639</v>
      </c>
      <c r="FP8" s="21">
        <v>270285</v>
      </c>
      <c r="FQ8" s="21">
        <v>53975</v>
      </c>
      <c r="FR8" s="21" t="s">
        <v>206</v>
      </c>
      <c r="FS8" s="21">
        <v>347440</v>
      </c>
      <c r="FT8" s="21" t="s">
        <v>206</v>
      </c>
      <c r="FU8" s="21" t="s">
        <v>206</v>
      </c>
      <c r="FV8" s="21" t="s">
        <v>206</v>
      </c>
      <c r="FW8" s="21" t="s">
        <v>206</v>
      </c>
      <c r="FX8" s="21">
        <v>82686</v>
      </c>
      <c r="FY8" s="21">
        <v>37718</v>
      </c>
      <c r="FZ8" s="21">
        <v>4485615</v>
      </c>
      <c r="GA8" s="21">
        <v>1109701</v>
      </c>
      <c r="GB8" s="21" t="s">
        <v>206</v>
      </c>
      <c r="GC8" s="21">
        <v>2486178</v>
      </c>
      <c r="GD8" s="21">
        <v>57579</v>
      </c>
      <c r="GE8" s="21" t="s">
        <v>206</v>
      </c>
      <c r="GF8" s="21">
        <v>2605895</v>
      </c>
      <c r="GG8" s="21">
        <v>22545</v>
      </c>
      <c r="GH8" s="21" t="s">
        <v>206</v>
      </c>
      <c r="GI8" s="21" t="s">
        <v>206</v>
      </c>
      <c r="GJ8" s="21">
        <v>416738</v>
      </c>
      <c r="GK8" s="21">
        <v>4994</v>
      </c>
      <c r="GL8" s="21">
        <v>275700</v>
      </c>
      <c r="GM8" s="21">
        <v>1440</v>
      </c>
      <c r="GN8" s="21">
        <v>13375</v>
      </c>
      <c r="GO8" s="21">
        <v>375</v>
      </c>
      <c r="GP8" s="21" t="s">
        <v>206</v>
      </c>
      <c r="GQ8" s="21" t="s">
        <v>206</v>
      </c>
      <c r="GR8" s="21" t="s">
        <v>206</v>
      </c>
      <c r="GS8" s="21" t="s">
        <v>206</v>
      </c>
      <c r="GT8" s="21" t="s">
        <v>206</v>
      </c>
      <c r="GU8" s="21" t="s">
        <v>206</v>
      </c>
      <c r="GV8" s="21">
        <v>88491</v>
      </c>
      <c r="GW8" s="21">
        <v>554202</v>
      </c>
      <c r="GX8" s="21">
        <v>910277</v>
      </c>
      <c r="GY8" s="21">
        <v>1387811</v>
      </c>
      <c r="GZ8" s="21">
        <v>6377</v>
      </c>
      <c r="HA8" s="21">
        <v>670042</v>
      </c>
      <c r="HB8" s="21">
        <v>504274</v>
      </c>
      <c r="HC8" s="21" t="s">
        <v>206</v>
      </c>
      <c r="HD8" s="21">
        <v>1293086</v>
      </c>
      <c r="HE8" s="21" t="s">
        <v>206</v>
      </c>
      <c r="HF8" s="21">
        <v>126572</v>
      </c>
      <c r="HG8" s="21">
        <v>1241187</v>
      </c>
      <c r="HH8" s="21">
        <v>210224</v>
      </c>
      <c r="HI8" s="21">
        <v>1552849</v>
      </c>
      <c r="HJ8" s="21">
        <v>792981</v>
      </c>
      <c r="HK8" s="21">
        <v>1783996</v>
      </c>
      <c r="HL8" s="21">
        <v>195873</v>
      </c>
      <c r="HM8" s="21" t="s">
        <v>206</v>
      </c>
      <c r="HN8" s="21">
        <v>5706118</v>
      </c>
      <c r="HO8" s="21" t="s">
        <v>206</v>
      </c>
      <c r="HP8" s="21">
        <v>485</v>
      </c>
      <c r="HQ8" s="21">
        <v>431331</v>
      </c>
      <c r="HR8" s="21">
        <v>23004656</v>
      </c>
      <c r="HS8" s="21">
        <v>1307016</v>
      </c>
      <c r="HT8" s="21">
        <v>159507</v>
      </c>
      <c r="HU8" s="21">
        <v>4238905</v>
      </c>
      <c r="HV8" s="21">
        <v>867897</v>
      </c>
      <c r="HW8" s="21">
        <v>8205618</v>
      </c>
      <c r="HX8" s="21">
        <v>2861661</v>
      </c>
      <c r="HY8" s="21" t="s">
        <v>206</v>
      </c>
      <c r="HZ8" s="21">
        <v>535241</v>
      </c>
      <c r="IA8" s="21">
        <v>4772766</v>
      </c>
      <c r="IB8" s="21">
        <v>6146806</v>
      </c>
      <c r="IC8" s="21">
        <v>5771404</v>
      </c>
      <c r="ID8" s="21">
        <v>4385467</v>
      </c>
      <c r="IE8" s="21">
        <v>4298</v>
      </c>
      <c r="IF8" s="21">
        <v>65182</v>
      </c>
      <c r="IG8" s="21">
        <v>2152286</v>
      </c>
      <c r="IH8" s="21">
        <v>493</v>
      </c>
      <c r="II8" s="21" t="s">
        <v>206</v>
      </c>
      <c r="IJ8" s="21">
        <v>1</v>
      </c>
      <c r="IK8" s="21">
        <v>372145</v>
      </c>
      <c r="IL8" s="21">
        <v>189085</v>
      </c>
      <c r="IM8" s="21">
        <v>292</v>
      </c>
      <c r="IN8" s="21" t="s">
        <v>206</v>
      </c>
      <c r="IO8" s="21">
        <v>543311</v>
      </c>
      <c r="IP8" s="21" t="s">
        <v>206</v>
      </c>
      <c r="IQ8" s="21">
        <v>82769</v>
      </c>
      <c r="IR8" s="21">
        <v>147716</v>
      </c>
      <c r="IS8" s="21">
        <v>153948</v>
      </c>
      <c r="IT8" s="21">
        <v>255810</v>
      </c>
      <c r="IU8" s="21">
        <v>984021</v>
      </c>
      <c r="IV8" s="21">
        <v>949945</v>
      </c>
      <c r="IW8" s="21">
        <v>45729</v>
      </c>
      <c r="IX8" s="21">
        <v>452132</v>
      </c>
      <c r="IY8" s="21">
        <v>36002</v>
      </c>
      <c r="IZ8" s="21">
        <v>636</v>
      </c>
      <c r="JA8" s="21">
        <v>9609053</v>
      </c>
      <c r="JB8" s="21">
        <v>761</v>
      </c>
      <c r="JC8" s="21">
        <v>366</v>
      </c>
      <c r="JD8" s="21" t="s">
        <v>206</v>
      </c>
      <c r="JE8" s="21">
        <v>4538294</v>
      </c>
      <c r="JF8" s="21">
        <v>365162</v>
      </c>
      <c r="JG8" s="21">
        <v>846482</v>
      </c>
      <c r="JH8" s="21">
        <v>59895</v>
      </c>
      <c r="JI8" s="21">
        <v>5611248</v>
      </c>
      <c r="JJ8" s="21">
        <v>3517088</v>
      </c>
      <c r="JK8" s="21">
        <v>17406</v>
      </c>
      <c r="JL8" s="21" t="s">
        <v>206</v>
      </c>
      <c r="JM8" s="21">
        <v>295666</v>
      </c>
      <c r="JN8" s="21" t="s">
        <v>206</v>
      </c>
      <c r="JO8" s="21">
        <v>600</v>
      </c>
      <c r="JP8" s="21" t="s">
        <v>206</v>
      </c>
      <c r="JQ8" s="21">
        <v>3</v>
      </c>
      <c r="JR8" s="21">
        <v>1840045</v>
      </c>
      <c r="JS8" s="21">
        <v>405519</v>
      </c>
      <c r="JT8" s="21">
        <v>43059921</v>
      </c>
      <c r="JU8" s="21">
        <v>17600654</v>
      </c>
      <c r="JV8" s="21">
        <v>9309</v>
      </c>
      <c r="JW8" s="21">
        <v>173287189</v>
      </c>
      <c r="JX8" s="21" t="s">
        <v>206</v>
      </c>
      <c r="JY8" s="21" t="s">
        <v>206</v>
      </c>
      <c r="JZ8" s="21">
        <v>5716148</v>
      </c>
      <c r="KA8" s="21">
        <v>9452</v>
      </c>
      <c r="KB8" s="21">
        <v>50015</v>
      </c>
      <c r="KC8" s="21" t="s">
        <v>206</v>
      </c>
      <c r="KD8" s="21">
        <v>397708</v>
      </c>
      <c r="KE8" s="21">
        <v>665609</v>
      </c>
      <c r="KF8" s="21">
        <v>135180</v>
      </c>
      <c r="KG8" s="21" t="s">
        <v>206</v>
      </c>
      <c r="KH8" s="21">
        <v>22513032</v>
      </c>
      <c r="KI8" s="21">
        <v>2003</v>
      </c>
      <c r="KJ8" s="21">
        <v>1729004</v>
      </c>
      <c r="KK8" s="21">
        <v>5417127</v>
      </c>
      <c r="KL8" s="21" t="s">
        <v>206</v>
      </c>
      <c r="KM8" s="21">
        <v>625709</v>
      </c>
      <c r="KN8" s="21">
        <v>800001</v>
      </c>
      <c r="KO8" s="21">
        <v>252390</v>
      </c>
      <c r="KP8" s="21">
        <v>6081603</v>
      </c>
      <c r="KQ8" s="21" t="s">
        <v>206</v>
      </c>
      <c r="KR8" s="21">
        <v>38961</v>
      </c>
      <c r="KS8" s="21">
        <v>56159062</v>
      </c>
      <c r="KT8" s="21">
        <v>490339</v>
      </c>
      <c r="KU8" s="21">
        <v>474946425</v>
      </c>
      <c r="KV8" s="21">
        <v>1</v>
      </c>
      <c r="KW8" s="21" t="s">
        <v>206</v>
      </c>
      <c r="KX8" s="21">
        <v>50180</v>
      </c>
      <c r="KY8" s="21">
        <v>1697152</v>
      </c>
      <c r="KZ8" s="21">
        <v>4268983</v>
      </c>
      <c r="LA8" s="21">
        <v>33050123</v>
      </c>
      <c r="LB8" s="21">
        <v>449448</v>
      </c>
      <c r="LC8" s="21">
        <v>3589941</v>
      </c>
      <c r="LD8" s="21">
        <v>1879326</v>
      </c>
      <c r="LE8" s="21">
        <v>4012690</v>
      </c>
      <c r="LF8" s="21">
        <v>5725247</v>
      </c>
      <c r="LG8" s="21" t="s">
        <v>206</v>
      </c>
      <c r="LH8" s="21">
        <v>1726396</v>
      </c>
      <c r="LI8" s="21">
        <v>8350861</v>
      </c>
      <c r="LJ8" s="21">
        <v>575199</v>
      </c>
      <c r="LK8" s="21">
        <v>2395118</v>
      </c>
      <c r="LL8" s="21">
        <v>7498223</v>
      </c>
      <c r="LM8" s="21">
        <v>567765</v>
      </c>
      <c r="LN8" s="21">
        <v>8209006</v>
      </c>
      <c r="LO8" s="21">
        <v>1989669</v>
      </c>
      <c r="LP8" s="21">
        <v>222325</v>
      </c>
      <c r="LQ8" s="21">
        <v>380505</v>
      </c>
      <c r="LR8" s="21">
        <v>573693</v>
      </c>
      <c r="LS8" s="21" t="s">
        <v>206</v>
      </c>
      <c r="LT8" s="21">
        <v>33785</v>
      </c>
      <c r="LU8" s="21">
        <v>67202546</v>
      </c>
      <c r="LV8" s="21">
        <v>49371549</v>
      </c>
      <c r="LW8" s="21">
        <v>745195</v>
      </c>
      <c r="LX8" s="21">
        <v>107400</v>
      </c>
      <c r="LY8" s="21">
        <v>71444</v>
      </c>
      <c r="LZ8" s="21" t="s">
        <v>206</v>
      </c>
      <c r="MA8" s="21">
        <v>1332172</v>
      </c>
      <c r="MB8" s="21">
        <v>1</v>
      </c>
      <c r="MC8" s="21">
        <v>47</v>
      </c>
      <c r="MD8" s="21">
        <v>746501</v>
      </c>
      <c r="ME8" s="21">
        <v>24696304</v>
      </c>
      <c r="MF8" s="21">
        <v>1902452</v>
      </c>
      <c r="MG8" s="21">
        <v>932</v>
      </c>
      <c r="MH8" s="21" t="s">
        <v>206</v>
      </c>
      <c r="MI8" s="21">
        <v>1817</v>
      </c>
      <c r="MJ8" s="21">
        <v>987567</v>
      </c>
      <c r="MK8" s="21">
        <v>1458814</v>
      </c>
      <c r="ML8" s="21">
        <v>48563</v>
      </c>
      <c r="MM8" s="21">
        <v>201431</v>
      </c>
      <c r="MN8" s="21" t="s">
        <v>206</v>
      </c>
      <c r="MO8" s="21">
        <v>1250936</v>
      </c>
      <c r="MP8" s="21">
        <v>1131706</v>
      </c>
      <c r="MQ8" s="21" t="s">
        <v>206</v>
      </c>
      <c r="MR8" s="21">
        <v>9695</v>
      </c>
      <c r="MS8" s="21">
        <v>226767</v>
      </c>
      <c r="MT8" s="21">
        <v>109043</v>
      </c>
      <c r="MU8" s="21">
        <v>9802</v>
      </c>
      <c r="MV8" s="21">
        <v>14535</v>
      </c>
      <c r="MW8" s="21" t="s">
        <v>206</v>
      </c>
      <c r="MX8" s="21" t="s">
        <v>206</v>
      </c>
      <c r="MY8" s="21">
        <v>313948</v>
      </c>
      <c r="MZ8" s="21">
        <v>19540</v>
      </c>
      <c r="NA8" s="21">
        <v>385346</v>
      </c>
      <c r="NB8" s="21">
        <v>59575</v>
      </c>
      <c r="NC8" s="21">
        <v>27713927</v>
      </c>
      <c r="ND8" s="21">
        <v>16848147</v>
      </c>
      <c r="NE8" s="21">
        <v>72283</v>
      </c>
      <c r="NF8" s="21">
        <v>188485</v>
      </c>
      <c r="NG8" s="21">
        <v>4501555</v>
      </c>
      <c r="NH8" s="21" t="s">
        <v>206</v>
      </c>
      <c r="NI8" s="21">
        <v>9155</v>
      </c>
      <c r="NJ8" s="21" t="s">
        <v>206</v>
      </c>
      <c r="NK8" s="21">
        <v>12371</v>
      </c>
      <c r="NL8" s="21">
        <v>1845765</v>
      </c>
      <c r="NM8" s="21">
        <v>4955497</v>
      </c>
      <c r="NN8" s="21">
        <v>62820472</v>
      </c>
      <c r="NO8" s="21">
        <v>520454857</v>
      </c>
      <c r="NP8" s="21">
        <v>12077</v>
      </c>
      <c r="NQ8" s="21">
        <v>11372597</v>
      </c>
      <c r="NR8" s="21">
        <v>3510</v>
      </c>
      <c r="NS8" s="21">
        <v>1716109</v>
      </c>
      <c r="NT8" s="21">
        <v>33022254</v>
      </c>
      <c r="NU8" s="21">
        <v>4729</v>
      </c>
      <c r="NV8" s="21" t="s">
        <v>206</v>
      </c>
      <c r="NW8" s="21" t="s">
        <v>206</v>
      </c>
      <c r="NX8" s="21">
        <v>4120868</v>
      </c>
      <c r="NY8" s="21">
        <v>10832278</v>
      </c>
      <c r="NZ8" s="21">
        <v>22271</v>
      </c>
      <c r="OA8" s="21">
        <v>9878</v>
      </c>
      <c r="OB8" s="21">
        <v>8070270</v>
      </c>
      <c r="OC8" s="21">
        <v>1878</v>
      </c>
      <c r="OD8" s="21" t="s">
        <v>206</v>
      </c>
      <c r="OE8" s="21">
        <v>9945409</v>
      </c>
      <c r="OF8" s="21">
        <v>4220929</v>
      </c>
      <c r="OG8" s="21">
        <v>9752012</v>
      </c>
      <c r="OH8" s="21">
        <v>834090</v>
      </c>
      <c r="OI8" s="21" t="s">
        <v>206</v>
      </c>
      <c r="OJ8" s="21">
        <v>1413226</v>
      </c>
      <c r="OK8" s="21">
        <v>26539218</v>
      </c>
      <c r="OL8" s="21">
        <v>760045</v>
      </c>
      <c r="OM8" s="21">
        <v>5800526</v>
      </c>
      <c r="ON8" s="21">
        <v>170835</v>
      </c>
      <c r="OO8" s="21">
        <v>211413</v>
      </c>
      <c r="OP8" s="21">
        <v>4974785</v>
      </c>
      <c r="OQ8" s="21" t="s">
        <v>206</v>
      </c>
      <c r="OR8" s="21">
        <v>340312</v>
      </c>
      <c r="OS8" s="21">
        <v>12519</v>
      </c>
      <c r="OT8" s="21">
        <v>85</v>
      </c>
      <c r="OU8" s="21">
        <v>1751322</v>
      </c>
      <c r="OV8" s="21">
        <v>4097332</v>
      </c>
      <c r="OW8" s="21">
        <v>15672196</v>
      </c>
      <c r="OX8" s="21">
        <v>61685</v>
      </c>
      <c r="OY8" s="21">
        <v>6068262</v>
      </c>
      <c r="OZ8" s="21">
        <v>1778521</v>
      </c>
      <c r="PA8" s="21" t="s">
        <v>206</v>
      </c>
      <c r="PB8" s="21">
        <v>293154</v>
      </c>
      <c r="PC8" s="21" t="s">
        <v>206</v>
      </c>
      <c r="PD8" s="21">
        <v>80115</v>
      </c>
      <c r="PE8" s="21">
        <v>4558288</v>
      </c>
      <c r="PF8" s="21">
        <v>325679</v>
      </c>
      <c r="PG8" s="21">
        <v>183660</v>
      </c>
      <c r="PH8" s="21">
        <v>58536737</v>
      </c>
      <c r="PI8" s="21">
        <v>2387</v>
      </c>
      <c r="PJ8" s="21">
        <v>81</v>
      </c>
      <c r="PK8" s="21">
        <v>5356</v>
      </c>
      <c r="PL8" s="21">
        <v>35</v>
      </c>
      <c r="PM8" s="21">
        <v>100710</v>
      </c>
      <c r="PN8" s="21">
        <v>13882</v>
      </c>
      <c r="PO8" s="21">
        <v>687855</v>
      </c>
      <c r="PP8" s="21">
        <v>12771928</v>
      </c>
      <c r="PQ8" s="21">
        <v>9211</v>
      </c>
      <c r="PR8" s="21">
        <v>35599</v>
      </c>
      <c r="PS8" s="21" t="s">
        <v>206</v>
      </c>
      <c r="PT8" s="21" t="s">
        <v>206</v>
      </c>
      <c r="PU8" s="21">
        <v>168042925</v>
      </c>
      <c r="PV8" s="21" t="s">
        <v>206</v>
      </c>
      <c r="PW8" s="21" t="s">
        <v>206</v>
      </c>
      <c r="PX8" s="21" t="s">
        <v>206</v>
      </c>
      <c r="PY8" s="21">
        <v>9423973</v>
      </c>
      <c r="PZ8" s="21">
        <v>39806</v>
      </c>
      <c r="QA8" s="21" t="s">
        <v>206</v>
      </c>
      <c r="QB8" s="21" t="s">
        <v>206</v>
      </c>
      <c r="QC8" s="21" t="s">
        <v>206</v>
      </c>
      <c r="QD8" s="21" t="s">
        <v>206</v>
      </c>
      <c r="QE8" s="21">
        <v>15275</v>
      </c>
      <c r="QF8" s="21">
        <v>80127</v>
      </c>
      <c r="QG8" s="21" t="s">
        <v>206</v>
      </c>
      <c r="QH8" s="21" t="s">
        <v>206</v>
      </c>
      <c r="QI8" s="21" t="s">
        <v>206</v>
      </c>
      <c r="QJ8" s="21" t="s">
        <v>206</v>
      </c>
      <c r="QK8" s="21">
        <v>179664</v>
      </c>
      <c r="QL8" s="21" t="s">
        <v>206</v>
      </c>
      <c r="QM8" s="21">
        <v>191207</v>
      </c>
      <c r="QN8" s="21">
        <v>555536</v>
      </c>
      <c r="QO8" s="21" t="s">
        <v>206</v>
      </c>
      <c r="QP8" s="21" t="s">
        <v>206</v>
      </c>
      <c r="QQ8" s="21" t="s">
        <v>206</v>
      </c>
      <c r="QR8" s="21" t="s">
        <v>206</v>
      </c>
      <c r="QS8" s="21">
        <v>92</v>
      </c>
      <c r="QT8" s="21" t="s">
        <v>206</v>
      </c>
      <c r="QU8" s="21">
        <v>1521612</v>
      </c>
      <c r="QV8" s="21" t="s">
        <v>206</v>
      </c>
      <c r="QW8" s="21">
        <v>7663</v>
      </c>
      <c r="QX8" s="21">
        <v>236953</v>
      </c>
      <c r="QY8" s="21">
        <v>3168321</v>
      </c>
      <c r="QZ8" s="21" t="s">
        <v>206</v>
      </c>
      <c r="RA8" s="21">
        <v>198920</v>
      </c>
      <c r="RB8" s="21" t="s">
        <v>206</v>
      </c>
      <c r="RC8" s="21" t="s">
        <v>206</v>
      </c>
      <c r="RD8" s="21" t="s">
        <v>206</v>
      </c>
      <c r="RE8" s="21" t="s">
        <v>206</v>
      </c>
      <c r="RF8" s="21">
        <v>177389</v>
      </c>
      <c r="RG8" s="21">
        <v>174693</v>
      </c>
      <c r="RH8" s="21">
        <v>1687488</v>
      </c>
      <c r="RI8" s="21">
        <v>103939036</v>
      </c>
      <c r="RJ8" s="21" t="s">
        <v>206</v>
      </c>
      <c r="RK8" s="21">
        <v>17023</v>
      </c>
      <c r="RL8" s="21">
        <v>39000</v>
      </c>
      <c r="RM8" s="21" t="s">
        <v>206</v>
      </c>
      <c r="RN8" s="21">
        <v>44309</v>
      </c>
      <c r="RO8" s="21">
        <v>269</v>
      </c>
      <c r="RP8" s="21" t="s">
        <v>206</v>
      </c>
      <c r="RQ8" s="21" t="s">
        <v>206</v>
      </c>
      <c r="RR8" s="21">
        <v>333306</v>
      </c>
      <c r="RS8" s="21">
        <v>2998611</v>
      </c>
      <c r="RT8" s="21">
        <v>847</v>
      </c>
      <c r="RU8" s="21" t="s">
        <v>206</v>
      </c>
      <c r="RV8" s="21">
        <v>280878</v>
      </c>
      <c r="RW8" s="21" t="s">
        <v>206</v>
      </c>
      <c r="RX8" s="21" t="s">
        <v>206</v>
      </c>
      <c r="RY8" s="21" t="s">
        <v>206</v>
      </c>
      <c r="RZ8" s="21">
        <v>5457201</v>
      </c>
      <c r="SA8" s="21" t="s">
        <v>206</v>
      </c>
      <c r="SB8" s="21">
        <v>149798</v>
      </c>
      <c r="SC8" s="21">
        <v>106442</v>
      </c>
      <c r="SD8" s="21">
        <v>831883</v>
      </c>
      <c r="SE8" s="21">
        <v>683819</v>
      </c>
      <c r="SF8" s="21">
        <v>5440981</v>
      </c>
      <c r="SG8" s="21" t="s">
        <v>206</v>
      </c>
      <c r="SH8" s="21">
        <v>29851</v>
      </c>
      <c r="SI8" s="21">
        <v>4145761</v>
      </c>
      <c r="SJ8" s="21">
        <v>2690</v>
      </c>
      <c r="SK8" s="21">
        <v>660</v>
      </c>
      <c r="SL8" s="21">
        <v>6192</v>
      </c>
      <c r="SM8" s="21">
        <v>13035</v>
      </c>
      <c r="SN8" s="21">
        <v>5697130</v>
      </c>
      <c r="SO8" s="21">
        <v>86118</v>
      </c>
      <c r="SP8" s="21">
        <v>378612</v>
      </c>
      <c r="SQ8" s="21">
        <v>5366700</v>
      </c>
      <c r="SR8" s="21">
        <v>3558076</v>
      </c>
      <c r="SS8" s="21">
        <v>1</v>
      </c>
      <c r="ST8" s="21">
        <v>2370973</v>
      </c>
      <c r="SU8" s="21" t="s">
        <v>206</v>
      </c>
      <c r="SV8" s="21">
        <v>119125</v>
      </c>
      <c r="SW8" s="21">
        <v>168772</v>
      </c>
      <c r="SX8" s="21">
        <v>3064969</v>
      </c>
      <c r="SY8" s="21">
        <v>6995503</v>
      </c>
      <c r="SZ8" s="21">
        <v>50410789</v>
      </c>
      <c r="TA8" s="21">
        <v>4135664</v>
      </c>
      <c r="TB8" s="21">
        <v>5567995</v>
      </c>
      <c r="TC8" s="21">
        <v>10724372</v>
      </c>
      <c r="TD8" s="21">
        <v>589942</v>
      </c>
      <c r="TE8" s="21">
        <v>482360</v>
      </c>
      <c r="TF8" s="21">
        <v>496728</v>
      </c>
      <c r="TG8" s="21">
        <v>5219</v>
      </c>
      <c r="TH8" s="21">
        <v>9197</v>
      </c>
      <c r="TI8" s="21">
        <v>9195535</v>
      </c>
      <c r="TJ8" s="21">
        <v>38402407</v>
      </c>
      <c r="TK8" s="21">
        <v>39822755</v>
      </c>
      <c r="TL8" s="21">
        <v>105967</v>
      </c>
      <c r="TM8" s="21">
        <v>10327100</v>
      </c>
      <c r="TN8" s="21">
        <v>91635</v>
      </c>
      <c r="TO8" s="21">
        <v>8811828</v>
      </c>
      <c r="TP8" s="21">
        <v>45520</v>
      </c>
      <c r="TQ8" s="21">
        <v>245477</v>
      </c>
      <c r="TR8" s="21" t="s">
        <v>206</v>
      </c>
      <c r="TS8" s="21">
        <v>3613991</v>
      </c>
      <c r="TT8" s="21">
        <v>864938</v>
      </c>
      <c r="TU8" s="21">
        <v>107838</v>
      </c>
      <c r="TV8" s="21">
        <v>13056</v>
      </c>
      <c r="TW8" s="21">
        <v>2152649</v>
      </c>
      <c r="TX8" s="21">
        <v>173500</v>
      </c>
      <c r="TY8" s="21">
        <v>5450372</v>
      </c>
      <c r="TZ8" s="21">
        <v>3930867</v>
      </c>
      <c r="UA8" s="21">
        <v>3479916</v>
      </c>
      <c r="UB8" s="21">
        <v>250277</v>
      </c>
      <c r="UC8" s="21">
        <v>5723670</v>
      </c>
      <c r="UD8" s="21">
        <v>2505840</v>
      </c>
      <c r="UE8" s="21">
        <v>3697879</v>
      </c>
      <c r="UF8" s="21">
        <v>553000</v>
      </c>
      <c r="UG8" s="21">
        <v>204923</v>
      </c>
      <c r="UH8" s="21">
        <v>1030403</v>
      </c>
      <c r="UI8" s="21">
        <v>659401</v>
      </c>
      <c r="UJ8" s="21">
        <v>1631024</v>
      </c>
      <c r="UK8" s="21">
        <v>224964</v>
      </c>
      <c r="UL8" s="21">
        <v>428716</v>
      </c>
      <c r="UM8" s="21">
        <v>922493</v>
      </c>
      <c r="UN8" s="21">
        <v>5014664</v>
      </c>
      <c r="UO8" s="21">
        <v>2710851</v>
      </c>
      <c r="UP8" s="21">
        <v>1627820</v>
      </c>
      <c r="UQ8" s="21">
        <v>4675422</v>
      </c>
      <c r="UR8" s="21">
        <v>27611276</v>
      </c>
      <c r="US8" s="21">
        <v>1147495</v>
      </c>
      <c r="UT8" s="21" t="s">
        <v>206</v>
      </c>
      <c r="UU8" s="21">
        <v>22189503</v>
      </c>
      <c r="UV8" s="21">
        <v>10915</v>
      </c>
      <c r="UW8" s="21">
        <v>1190050</v>
      </c>
      <c r="UX8" s="21">
        <v>43617</v>
      </c>
      <c r="UY8" s="21">
        <v>443061</v>
      </c>
      <c r="UZ8" s="21">
        <v>9926349</v>
      </c>
      <c r="VA8" s="21">
        <v>13765639</v>
      </c>
      <c r="VB8" s="21">
        <v>287216859</v>
      </c>
      <c r="VC8" s="21">
        <v>604813536</v>
      </c>
      <c r="VD8" s="21">
        <v>163414</v>
      </c>
      <c r="VE8" s="21">
        <v>47763118</v>
      </c>
      <c r="VF8" s="21">
        <v>1204</v>
      </c>
      <c r="VG8" s="21">
        <v>4679</v>
      </c>
      <c r="VH8" s="21">
        <v>20226392</v>
      </c>
      <c r="VI8" s="21">
        <v>773485</v>
      </c>
      <c r="VJ8" s="21">
        <v>1834875</v>
      </c>
      <c r="VK8" s="21">
        <v>180</v>
      </c>
      <c r="VL8" s="21">
        <v>40460460</v>
      </c>
      <c r="VM8" s="21">
        <v>22000297</v>
      </c>
      <c r="VN8" s="21">
        <v>7852063</v>
      </c>
      <c r="VO8" s="21">
        <v>86847</v>
      </c>
      <c r="VP8" s="21">
        <v>11570948</v>
      </c>
      <c r="VQ8" s="21">
        <v>3722</v>
      </c>
      <c r="VR8" s="21" t="s">
        <v>206</v>
      </c>
      <c r="VS8" s="21" t="s">
        <v>206</v>
      </c>
      <c r="VT8" s="21" t="s">
        <v>206</v>
      </c>
      <c r="VU8" s="21" t="s">
        <v>206</v>
      </c>
      <c r="VV8" s="21" t="s">
        <v>206</v>
      </c>
      <c r="VW8" s="21">
        <v>15060</v>
      </c>
      <c r="VX8" s="21" t="s">
        <v>206</v>
      </c>
      <c r="VY8" s="21" t="s">
        <v>206</v>
      </c>
      <c r="VZ8" s="21" t="s">
        <v>206</v>
      </c>
      <c r="WA8" s="21" t="s">
        <v>206</v>
      </c>
      <c r="WB8" s="21" t="s">
        <v>206</v>
      </c>
      <c r="WC8" s="21" t="s">
        <v>206</v>
      </c>
      <c r="WD8" s="21" t="s">
        <v>206</v>
      </c>
      <c r="WE8" s="21" t="s">
        <v>206</v>
      </c>
      <c r="WF8" s="21">
        <v>3496</v>
      </c>
      <c r="WG8" s="21" t="s">
        <v>206</v>
      </c>
      <c r="WH8" s="21">
        <v>586873</v>
      </c>
      <c r="WI8" s="21" t="s">
        <v>206</v>
      </c>
      <c r="WJ8" s="21">
        <v>747</v>
      </c>
      <c r="WK8" s="21">
        <v>520</v>
      </c>
      <c r="WL8" s="21">
        <v>3280</v>
      </c>
      <c r="WM8" s="21" t="s">
        <v>206</v>
      </c>
      <c r="WN8" s="21" t="s">
        <v>206</v>
      </c>
      <c r="WO8" s="21" t="s">
        <v>206</v>
      </c>
      <c r="WP8" s="21">
        <v>1999</v>
      </c>
      <c r="WQ8" s="21" t="s">
        <v>206</v>
      </c>
      <c r="WR8" s="21">
        <v>251566</v>
      </c>
      <c r="WS8" s="21">
        <v>221382</v>
      </c>
      <c r="WT8" s="21">
        <v>941168</v>
      </c>
      <c r="WU8" s="21">
        <v>2214512</v>
      </c>
      <c r="WV8" s="21" t="s">
        <v>206</v>
      </c>
      <c r="WW8" s="21">
        <v>1359836</v>
      </c>
      <c r="WX8" s="21">
        <v>31957</v>
      </c>
      <c r="WY8" s="21">
        <v>4174</v>
      </c>
      <c r="WZ8" s="21">
        <v>1546635</v>
      </c>
      <c r="XA8" s="21" t="s">
        <v>206</v>
      </c>
      <c r="XB8" s="21">
        <v>208817</v>
      </c>
      <c r="XC8" s="21">
        <v>10692270</v>
      </c>
      <c r="XD8" s="21">
        <v>10647874</v>
      </c>
      <c r="XE8" s="21">
        <v>24992507</v>
      </c>
      <c r="XF8" s="21" t="s">
        <v>206</v>
      </c>
      <c r="XG8" s="21">
        <v>3088797</v>
      </c>
      <c r="XH8" s="21" t="s">
        <v>206</v>
      </c>
      <c r="XI8" s="21" t="s">
        <v>206</v>
      </c>
      <c r="XJ8" s="21" t="s">
        <v>206</v>
      </c>
      <c r="XK8" s="21" t="s">
        <v>206</v>
      </c>
      <c r="XL8" s="21" t="s">
        <v>206</v>
      </c>
      <c r="XM8" s="21">
        <v>131732</v>
      </c>
      <c r="XN8" s="21">
        <v>13010</v>
      </c>
      <c r="XO8" s="21" t="s">
        <v>206</v>
      </c>
      <c r="XP8" s="21" t="s">
        <v>206</v>
      </c>
      <c r="XQ8" s="21">
        <v>89459</v>
      </c>
      <c r="XR8" s="21">
        <v>33958</v>
      </c>
      <c r="XS8" s="21">
        <v>4270828</v>
      </c>
      <c r="XT8" s="21">
        <v>466516</v>
      </c>
      <c r="XU8" s="21">
        <v>60267</v>
      </c>
      <c r="XV8" s="21">
        <v>20</v>
      </c>
      <c r="XW8" s="21">
        <v>87313</v>
      </c>
      <c r="XX8" s="21">
        <v>100318</v>
      </c>
      <c r="XY8" s="21">
        <v>292918</v>
      </c>
      <c r="XZ8" s="21">
        <v>2950830</v>
      </c>
      <c r="YA8" s="21">
        <v>1418729</v>
      </c>
      <c r="YB8" s="21">
        <v>310181</v>
      </c>
      <c r="YC8" s="21">
        <v>12184356</v>
      </c>
      <c r="YD8" s="21">
        <v>29612</v>
      </c>
      <c r="YE8" s="21" t="s">
        <v>206</v>
      </c>
      <c r="YF8" s="21">
        <v>185526</v>
      </c>
      <c r="YG8" s="21">
        <v>338004</v>
      </c>
      <c r="YH8" s="21">
        <v>62523</v>
      </c>
      <c r="YI8" s="21">
        <v>221634</v>
      </c>
      <c r="YJ8" s="21">
        <v>309187</v>
      </c>
      <c r="YK8" s="21">
        <v>9308408</v>
      </c>
      <c r="YL8" s="21">
        <v>6654700</v>
      </c>
      <c r="YM8" s="21">
        <v>323933</v>
      </c>
      <c r="YN8" s="21">
        <v>7613</v>
      </c>
      <c r="YO8" s="21">
        <v>967986</v>
      </c>
      <c r="YP8" s="21">
        <v>6160</v>
      </c>
      <c r="YQ8" s="21" t="s">
        <v>206</v>
      </c>
      <c r="YR8" s="21" t="s">
        <v>206</v>
      </c>
      <c r="YS8" s="21" t="s">
        <v>206</v>
      </c>
      <c r="YT8" s="21">
        <v>2405708</v>
      </c>
      <c r="YU8" s="21">
        <v>269197</v>
      </c>
      <c r="YV8" s="21">
        <v>60524003</v>
      </c>
      <c r="YW8" s="21">
        <v>409471864</v>
      </c>
      <c r="YX8" s="21" t="s">
        <v>206</v>
      </c>
      <c r="YY8" s="21">
        <v>682883</v>
      </c>
      <c r="YZ8" s="21" t="s">
        <v>206</v>
      </c>
      <c r="ZA8" s="21">
        <v>2980</v>
      </c>
      <c r="ZB8" s="21">
        <v>9618288</v>
      </c>
      <c r="ZC8" s="21">
        <v>1267977</v>
      </c>
      <c r="ZD8" s="21">
        <v>26806</v>
      </c>
      <c r="ZE8" s="21" t="s">
        <v>206</v>
      </c>
      <c r="ZF8" s="21">
        <v>1216818</v>
      </c>
      <c r="ZG8" s="21">
        <v>450741</v>
      </c>
      <c r="ZH8" s="21">
        <v>117295</v>
      </c>
      <c r="ZI8" s="21" t="s">
        <v>206</v>
      </c>
      <c r="ZJ8" s="21">
        <v>15484074</v>
      </c>
      <c r="ZK8" s="21" t="s">
        <v>206</v>
      </c>
      <c r="ZL8" s="21" t="s">
        <v>206</v>
      </c>
      <c r="ZM8" s="21">
        <v>394318</v>
      </c>
      <c r="ZN8" s="21" t="s">
        <v>206</v>
      </c>
      <c r="ZO8" s="21">
        <v>112251</v>
      </c>
      <c r="ZP8" s="21">
        <v>132850</v>
      </c>
      <c r="ZQ8" s="21">
        <v>645</v>
      </c>
      <c r="ZR8" s="21">
        <v>23328</v>
      </c>
      <c r="ZS8" s="21" t="s">
        <v>206</v>
      </c>
      <c r="ZT8" s="21">
        <v>222648</v>
      </c>
      <c r="ZU8" s="21" t="s">
        <v>206</v>
      </c>
      <c r="ZV8" s="21" t="s">
        <v>206</v>
      </c>
      <c r="ZW8" s="21">
        <v>40861</v>
      </c>
      <c r="ZX8" s="21">
        <v>2294687</v>
      </c>
      <c r="ZY8" s="21" t="s">
        <v>206</v>
      </c>
      <c r="ZZ8" s="21">
        <v>6641575</v>
      </c>
      <c r="AAA8" s="21">
        <v>261329</v>
      </c>
      <c r="AAB8" s="21">
        <v>861065</v>
      </c>
      <c r="AAC8" s="21">
        <v>412423</v>
      </c>
      <c r="AAD8" s="21">
        <v>169004</v>
      </c>
      <c r="AAE8" s="21">
        <v>3915963</v>
      </c>
      <c r="AAF8" s="21">
        <v>2026225</v>
      </c>
      <c r="AAG8" s="21">
        <v>28813391</v>
      </c>
      <c r="AAH8" s="21">
        <v>128226</v>
      </c>
      <c r="AAI8" s="21" t="s">
        <v>206</v>
      </c>
      <c r="AAJ8" s="21">
        <v>38130</v>
      </c>
      <c r="AAK8" s="21">
        <v>426195</v>
      </c>
      <c r="AAL8" s="21">
        <v>692412</v>
      </c>
      <c r="AAM8" s="21">
        <v>1142261</v>
      </c>
      <c r="AAN8" s="21">
        <v>17381672</v>
      </c>
      <c r="AAO8" s="21">
        <v>21008877</v>
      </c>
      <c r="AAP8" s="21">
        <v>1483342</v>
      </c>
      <c r="AAQ8" s="21">
        <v>8013718</v>
      </c>
      <c r="AAR8" s="21">
        <v>5944839</v>
      </c>
      <c r="AAS8" s="21">
        <v>1432502</v>
      </c>
      <c r="AAT8" s="21">
        <v>522033</v>
      </c>
      <c r="AAU8" s="21" t="s">
        <v>206</v>
      </c>
      <c r="AAV8" s="21">
        <v>1</v>
      </c>
      <c r="AAW8" s="21">
        <v>6726726</v>
      </c>
      <c r="AAX8" s="21">
        <v>13527582</v>
      </c>
      <c r="AAY8" s="21">
        <v>2780266</v>
      </c>
      <c r="AAZ8" s="21">
        <v>699849</v>
      </c>
      <c r="ABA8" s="21">
        <v>5783416</v>
      </c>
      <c r="ABB8" s="21">
        <v>159646</v>
      </c>
      <c r="ABC8" s="21">
        <v>1416081</v>
      </c>
      <c r="ABD8" s="21">
        <v>22070</v>
      </c>
      <c r="ABE8" s="21">
        <v>35345</v>
      </c>
      <c r="ABF8" s="21" t="s">
        <v>206</v>
      </c>
      <c r="ABG8" s="21">
        <v>2876575</v>
      </c>
      <c r="ABH8" s="21">
        <v>2073620</v>
      </c>
      <c r="ABI8" s="21">
        <v>5997</v>
      </c>
      <c r="ABJ8" s="21">
        <v>490</v>
      </c>
      <c r="ABK8" s="21">
        <v>1919719</v>
      </c>
      <c r="ABL8" s="21">
        <v>689823</v>
      </c>
      <c r="ABM8" s="21">
        <v>2316563</v>
      </c>
      <c r="ABN8" s="21">
        <v>2435962</v>
      </c>
      <c r="ABO8" s="21">
        <v>241143</v>
      </c>
      <c r="ABP8" s="21">
        <v>21557</v>
      </c>
      <c r="ABQ8" s="21">
        <v>543259</v>
      </c>
      <c r="ABR8" s="21">
        <v>314783</v>
      </c>
      <c r="ABS8" s="21">
        <v>956252</v>
      </c>
      <c r="ABT8" s="21">
        <v>98796318</v>
      </c>
      <c r="ABU8" s="21">
        <v>148486914</v>
      </c>
      <c r="ABV8" s="21">
        <v>176111</v>
      </c>
      <c r="ABW8" s="21">
        <v>5222202</v>
      </c>
      <c r="ABX8" s="21">
        <v>1130948</v>
      </c>
      <c r="ABY8" s="21">
        <v>59386</v>
      </c>
      <c r="ABZ8" s="21">
        <v>12351</v>
      </c>
      <c r="ACA8" s="21">
        <v>4814688</v>
      </c>
      <c r="ACB8" s="21">
        <v>9983535</v>
      </c>
      <c r="ACC8" s="21">
        <v>693613</v>
      </c>
      <c r="ACD8" s="21">
        <v>2550309</v>
      </c>
      <c r="ACE8" s="21">
        <v>17292340</v>
      </c>
      <c r="ACF8" s="21">
        <v>11555203</v>
      </c>
      <c r="ACG8" s="21">
        <v>788207</v>
      </c>
      <c r="ACH8" s="21">
        <v>44697</v>
      </c>
      <c r="ACI8" s="21">
        <v>2540258</v>
      </c>
      <c r="ACJ8" s="21">
        <v>41693</v>
      </c>
      <c r="ACK8" s="21">
        <v>73196</v>
      </c>
      <c r="ACL8" s="21" t="s">
        <v>206</v>
      </c>
      <c r="ACM8" s="21">
        <v>34407</v>
      </c>
      <c r="ACN8" s="21">
        <v>2783643</v>
      </c>
      <c r="ACO8" s="21">
        <v>6006234</v>
      </c>
      <c r="ACP8" s="21">
        <v>104689736</v>
      </c>
      <c r="ACQ8" s="21">
        <v>25145268</v>
      </c>
      <c r="ACR8" s="21">
        <v>110631</v>
      </c>
      <c r="ACS8" s="21">
        <v>2158678</v>
      </c>
      <c r="ACT8" s="21">
        <v>51002</v>
      </c>
      <c r="ACU8" s="21" t="s">
        <v>206</v>
      </c>
      <c r="ACV8" s="21">
        <v>9687221</v>
      </c>
      <c r="ACW8" s="21">
        <v>206879</v>
      </c>
      <c r="ACX8" s="21">
        <v>870</v>
      </c>
      <c r="ACY8" s="21" t="s">
        <v>206</v>
      </c>
      <c r="ACZ8" s="21">
        <v>9335156</v>
      </c>
      <c r="ADA8" s="21">
        <v>588449</v>
      </c>
      <c r="ADB8" s="21">
        <v>540374</v>
      </c>
      <c r="ADC8" s="21">
        <v>10491</v>
      </c>
      <c r="ADD8" s="21">
        <v>3220154</v>
      </c>
      <c r="ADE8" s="21">
        <v>6594</v>
      </c>
      <c r="ADF8" s="21">
        <v>8687131</v>
      </c>
      <c r="ADG8" s="21">
        <v>195483717</v>
      </c>
      <c r="ADH8" s="21">
        <v>1040028</v>
      </c>
      <c r="ADI8" s="21">
        <v>64851955</v>
      </c>
      <c r="ADJ8" s="21">
        <v>19673780</v>
      </c>
      <c r="ADK8" s="21">
        <v>6742157</v>
      </c>
      <c r="ADL8" s="21">
        <v>17751808</v>
      </c>
      <c r="ADM8" s="21">
        <v>80455971</v>
      </c>
      <c r="ADN8" s="21">
        <v>2295182</v>
      </c>
      <c r="ADO8" s="21">
        <v>537491039</v>
      </c>
      <c r="ADP8" s="21">
        <v>58935616</v>
      </c>
      <c r="ADQ8" s="21">
        <v>278655791</v>
      </c>
      <c r="ADR8" s="21">
        <v>4742586</v>
      </c>
      <c r="ADS8" s="21">
        <v>112839</v>
      </c>
      <c r="ADT8" s="21">
        <v>271778170</v>
      </c>
      <c r="ADU8" s="21">
        <v>14279324</v>
      </c>
      <c r="ADV8" s="21">
        <v>393563595</v>
      </c>
      <c r="ADW8" s="21">
        <v>51885906</v>
      </c>
      <c r="ADX8" s="21">
        <v>40856759</v>
      </c>
      <c r="ADY8" s="21">
        <v>44987922</v>
      </c>
      <c r="ADZ8" s="21">
        <v>130167650</v>
      </c>
      <c r="AEA8" s="21">
        <v>42488499</v>
      </c>
      <c r="AEB8" s="21">
        <v>235164869</v>
      </c>
      <c r="AEC8" s="21">
        <v>19600</v>
      </c>
      <c r="AED8" s="21">
        <v>7708756</v>
      </c>
      <c r="AEE8" s="21">
        <v>6619490</v>
      </c>
      <c r="AEF8" s="21">
        <v>343435118</v>
      </c>
      <c r="AEG8" s="21">
        <v>220772518</v>
      </c>
      <c r="AEH8" s="21">
        <v>875039306</v>
      </c>
      <c r="AEI8" s="21">
        <v>31144783</v>
      </c>
      <c r="AEJ8" s="21">
        <v>152404282</v>
      </c>
      <c r="AEK8" s="21">
        <v>99459121</v>
      </c>
      <c r="AEL8" s="21">
        <v>59665241</v>
      </c>
      <c r="AEM8" s="21">
        <v>49809416</v>
      </c>
      <c r="AEN8" s="21">
        <v>53789529</v>
      </c>
      <c r="AEO8" s="21">
        <v>77110877</v>
      </c>
      <c r="AEP8" s="21">
        <v>249304329</v>
      </c>
      <c r="AEQ8" s="21">
        <v>296377503</v>
      </c>
      <c r="AER8" s="21">
        <v>1373284677</v>
      </c>
      <c r="AES8" s="21">
        <v>249387474</v>
      </c>
      <c r="AET8" s="21">
        <v>10664550</v>
      </c>
      <c r="AEU8" s="21">
        <v>26604581</v>
      </c>
      <c r="AEV8" s="21">
        <v>22193</v>
      </c>
      <c r="AEW8" s="21">
        <v>63227515</v>
      </c>
      <c r="AEX8" s="21">
        <v>611588</v>
      </c>
      <c r="AEY8" s="21">
        <v>60165</v>
      </c>
      <c r="AEZ8" s="21">
        <v>116025724</v>
      </c>
      <c r="AFA8" s="21">
        <v>524906738</v>
      </c>
      <c r="AFB8" s="21">
        <v>67176932</v>
      </c>
      <c r="AFC8" s="21">
        <v>156094</v>
      </c>
      <c r="AFD8" s="21">
        <v>7349</v>
      </c>
      <c r="AFE8" s="21">
        <v>9651969</v>
      </c>
      <c r="AFF8" s="21">
        <v>147466</v>
      </c>
      <c r="AFG8" s="21">
        <v>21674697</v>
      </c>
      <c r="AFH8" s="21">
        <v>19884994</v>
      </c>
      <c r="AFI8" s="21">
        <v>34643734</v>
      </c>
      <c r="AFJ8" s="21">
        <v>10006929</v>
      </c>
      <c r="AFK8" s="21">
        <v>8732258</v>
      </c>
      <c r="AFL8" s="21">
        <v>97283727</v>
      </c>
      <c r="AFM8" s="21">
        <v>43481854</v>
      </c>
      <c r="AFN8" s="21">
        <v>24676609</v>
      </c>
      <c r="AFO8" s="21">
        <v>31244708</v>
      </c>
      <c r="AFP8" s="21">
        <v>20261663</v>
      </c>
      <c r="AFQ8" s="21">
        <v>10568476</v>
      </c>
      <c r="AFR8" s="21">
        <v>2255343</v>
      </c>
      <c r="AFS8" s="21">
        <v>1779699</v>
      </c>
      <c r="AFT8" s="21">
        <v>2376541</v>
      </c>
      <c r="AFU8" s="21">
        <v>25677937</v>
      </c>
      <c r="AFV8" s="21">
        <v>8288685</v>
      </c>
      <c r="AFW8" s="21">
        <v>23405477</v>
      </c>
      <c r="AFX8" s="21">
        <v>19108114</v>
      </c>
      <c r="AFY8" s="21">
        <v>353289186</v>
      </c>
      <c r="AFZ8" s="21">
        <v>371706930</v>
      </c>
      <c r="AGA8" s="21">
        <v>96941615</v>
      </c>
      <c r="AGB8" s="21">
        <v>14104770</v>
      </c>
      <c r="AGC8" s="21">
        <v>426122245</v>
      </c>
      <c r="AGD8" s="21">
        <v>962296</v>
      </c>
      <c r="AGE8" s="21">
        <v>2270512</v>
      </c>
      <c r="AGF8" s="21">
        <v>15451047</v>
      </c>
      <c r="AGG8" s="21">
        <v>117087561</v>
      </c>
      <c r="AGH8" s="21">
        <v>42837425</v>
      </c>
      <c r="AGI8" s="21">
        <v>71933866</v>
      </c>
      <c r="AGJ8" s="21">
        <v>2822590350</v>
      </c>
      <c r="AGK8" s="21">
        <v>4874420620</v>
      </c>
      <c r="AGL8" s="21">
        <v>9110683</v>
      </c>
      <c r="AGM8" s="21">
        <v>901988728</v>
      </c>
      <c r="AGN8" s="21">
        <v>9160162</v>
      </c>
      <c r="AGO8" s="21">
        <v>3574528</v>
      </c>
      <c r="AGP8" s="21">
        <v>500028565</v>
      </c>
      <c r="AGQ8" s="21">
        <v>4839180</v>
      </c>
      <c r="AGR8" s="21">
        <v>1156418</v>
      </c>
      <c r="AGS8" s="21">
        <v>58180</v>
      </c>
      <c r="AGT8" s="21">
        <v>146824505</v>
      </c>
      <c r="AGU8" s="21">
        <v>287412405</v>
      </c>
      <c r="AGV8" s="21">
        <v>21007013</v>
      </c>
      <c r="AGW8" s="21">
        <v>169448</v>
      </c>
      <c r="AGX8" s="21">
        <v>152906485</v>
      </c>
      <c r="AGY8" s="21">
        <v>205898</v>
      </c>
      <c r="AGZ8" s="21" t="s">
        <v>206</v>
      </c>
      <c r="AHA8" s="21" t="s">
        <v>206</v>
      </c>
      <c r="AHB8" s="21" t="s">
        <v>206</v>
      </c>
      <c r="AHC8" s="21" t="s">
        <v>206</v>
      </c>
      <c r="AHD8" s="21" t="s">
        <v>206</v>
      </c>
      <c r="AHE8" s="21" t="s">
        <v>206</v>
      </c>
      <c r="AHF8" s="21" t="s">
        <v>206</v>
      </c>
      <c r="AHG8" s="21" t="s">
        <v>206</v>
      </c>
      <c r="AHH8" s="21" t="s">
        <v>206</v>
      </c>
      <c r="AHI8" s="21" t="s">
        <v>206</v>
      </c>
      <c r="AHJ8" s="21" t="s">
        <v>206</v>
      </c>
      <c r="AHK8" s="21" t="s">
        <v>206</v>
      </c>
      <c r="AHL8" s="21" t="s">
        <v>206</v>
      </c>
      <c r="AHM8" s="21" t="s">
        <v>206</v>
      </c>
      <c r="AHN8" s="21" t="s">
        <v>206</v>
      </c>
      <c r="AHO8" s="21" t="s">
        <v>206</v>
      </c>
      <c r="AHP8" s="21" t="s">
        <v>206</v>
      </c>
      <c r="AHQ8" s="21" t="s">
        <v>206</v>
      </c>
      <c r="AHR8" s="21" t="s">
        <v>206</v>
      </c>
      <c r="AHS8" s="21" t="s">
        <v>206</v>
      </c>
      <c r="AHT8" s="21" t="s">
        <v>206</v>
      </c>
      <c r="AHU8" s="21" t="s">
        <v>206</v>
      </c>
      <c r="AHV8" s="21" t="s">
        <v>206</v>
      </c>
      <c r="AHW8" s="21" t="s">
        <v>206</v>
      </c>
      <c r="AHX8" s="21" t="s">
        <v>206</v>
      </c>
      <c r="AHY8" s="21" t="s">
        <v>206</v>
      </c>
      <c r="AHZ8" s="21" t="s">
        <v>206</v>
      </c>
      <c r="AIA8" s="21" t="s">
        <v>206</v>
      </c>
      <c r="AIB8" s="21" t="s">
        <v>206</v>
      </c>
      <c r="AIC8" s="21" t="s">
        <v>206</v>
      </c>
      <c r="AID8" s="21" t="s">
        <v>206</v>
      </c>
      <c r="AIE8" s="21" t="s">
        <v>206</v>
      </c>
      <c r="AIF8" s="21" t="s">
        <v>206</v>
      </c>
      <c r="AIG8" s="21" t="s">
        <v>206</v>
      </c>
      <c r="AIH8" s="21" t="s">
        <v>206</v>
      </c>
      <c r="AII8" s="21" t="s">
        <v>206</v>
      </c>
      <c r="AIJ8" s="21" t="s">
        <v>206</v>
      </c>
      <c r="AIK8" s="21" t="s">
        <v>206</v>
      </c>
      <c r="AIL8" s="21" t="s">
        <v>206</v>
      </c>
      <c r="AIM8" s="21" t="s">
        <v>206</v>
      </c>
      <c r="AIN8" s="21" t="s">
        <v>206</v>
      </c>
      <c r="AIO8" s="21" t="s">
        <v>206</v>
      </c>
      <c r="AIP8" s="21" t="s">
        <v>206</v>
      </c>
      <c r="AIQ8" s="21" t="s">
        <v>206</v>
      </c>
      <c r="AIR8" s="21" t="s">
        <v>206</v>
      </c>
      <c r="AIS8" s="21" t="s">
        <v>206</v>
      </c>
      <c r="AIT8" s="21" t="s">
        <v>206</v>
      </c>
      <c r="AIU8" s="21" t="s">
        <v>206</v>
      </c>
      <c r="AIV8" s="21" t="s">
        <v>206</v>
      </c>
      <c r="AIW8" s="21" t="s">
        <v>206</v>
      </c>
      <c r="AIX8" s="21" t="s">
        <v>206</v>
      </c>
      <c r="AIY8" s="21" t="s">
        <v>206</v>
      </c>
      <c r="AIZ8" s="21" t="s">
        <v>206</v>
      </c>
      <c r="AJA8" s="21" t="s">
        <v>206</v>
      </c>
      <c r="AJB8" s="21" t="s">
        <v>206</v>
      </c>
      <c r="AJC8" s="21" t="s">
        <v>206</v>
      </c>
      <c r="AJD8" s="21" t="s">
        <v>206</v>
      </c>
      <c r="AJE8" s="21" t="s">
        <v>206</v>
      </c>
      <c r="AJF8" s="21" t="s">
        <v>206</v>
      </c>
      <c r="AJG8" s="21" t="s">
        <v>206</v>
      </c>
      <c r="AJH8" s="21" t="s">
        <v>206</v>
      </c>
      <c r="AJI8" s="21" t="s">
        <v>206</v>
      </c>
      <c r="AJJ8" s="21" t="s">
        <v>206</v>
      </c>
      <c r="AJK8" s="21" t="s">
        <v>206</v>
      </c>
      <c r="AJL8" s="21" t="s">
        <v>206</v>
      </c>
      <c r="AJM8" s="21" t="s">
        <v>206</v>
      </c>
      <c r="AJN8" s="21" t="s">
        <v>206</v>
      </c>
      <c r="AJO8" s="21" t="s">
        <v>206</v>
      </c>
      <c r="AJP8" s="21" t="s">
        <v>206</v>
      </c>
      <c r="AJQ8" s="21" t="s">
        <v>206</v>
      </c>
      <c r="AJR8" s="21" t="s">
        <v>206</v>
      </c>
      <c r="AJS8" s="21" t="s">
        <v>206</v>
      </c>
      <c r="AJT8" s="21" t="s">
        <v>206</v>
      </c>
      <c r="AJU8" s="21" t="s">
        <v>206</v>
      </c>
      <c r="AJV8" s="21" t="s">
        <v>206</v>
      </c>
      <c r="AJW8" s="21" t="s">
        <v>206</v>
      </c>
      <c r="AJX8" s="21" t="s">
        <v>206</v>
      </c>
      <c r="AJY8" s="21" t="s">
        <v>206</v>
      </c>
      <c r="AJZ8" s="21" t="s">
        <v>206</v>
      </c>
      <c r="AKA8" s="21" t="s">
        <v>206</v>
      </c>
      <c r="AKB8" s="21" t="s">
        <v>206</v>
      </c>
      <c r="AKC8" s="21" t="s">
        <v>206</v>
      </c>
      <c r="AKD8" s="21" t="s">
        <v>206</v>
      </c>
      <c r="AKE8" s="21" t="s">
        <v>206</v>
      </c>
      <c r="AKF8" s="21" t="s">
        <v>206</v>
      </c>
      <c r="AKG8" s="21" t="s">
        <v>206</v>
      </c>
      <c r="AKH8" s="21" t="s">
        <v>206</v>
      </c>
      <c r="AKI8" s="21" t="s">
        <v>206</v>
      </c>
      <c r="AKJ8" s="21" t="s">
        <v>206</v>
      </c>
      <c r="AKK8" s="21" t="s">
        <v>206</v>
      </c>
      <c r="AKL8" s="21" t="s">
        <v>206</v>
      </c>
      <c r="AKM8" s="21" t="s">
        <v>206</v>
      </c>
      <c r="AKN8" s="21" t="s">
        <v>206</v>
      </c>
      <c r="AKO8" s="21" t="s">
        <v>206</v>
      </c>
      <c r="AKP8" s="21" t="s">
        <v>206</v>
      </c>
      <c r="AKQ8" s="21" t="s">
        <v>206</v>
      </c>
      <c r="AKR8" s="21" t="s">
        <v>206</v>
      </c>
      <c r="AKS8" s="21" t="s">
        <v>206</v>
      </c>
      <c r="AKT8" s="21" t="s">
        <v>206</v>
      </c>
      <c r="AKU8" s="21" t="s">
        <v>206</v>
      </c>
      <c r="AKV8" s="21" t="s">
        <v>206</v>
      </c>
      <c r="AKW8" s="21">
        <v>243814</v>
      </c>
      <c r="AKX8" s="21">
        <v>93550</v>
      </c>
      <c r="AKY8" s="21">
        <v>13666</v>
      </c>
      <c r="AKZ8" s="21" t="s">
        <v>206</v>
      </c>
      <c r="ALA8" s="21">
        <v>927833</v>
      </c>
      <c r="ALB8" s="21">
        <v>1630</v>
      </c>
      <c r="ALC8" s="21">
        <v>48700</v>
      </c>
      <c r="ALD8" s="21" t="s">
        <v>206</v>
      </c>
      <c r="ALE8" s="21">
        <v>4</v>
      </c>
      <c r="ALF8" s="21">
        <v>73400</v>
      </c>
      <c r="ALG8" s="21">
        <v>48</v>
      </c>
      <c r="ALH8" s="21">
        <v>82373</v>
      </c>
      <c r="ALI8" s="21">
        <v>185891</v>
      </c>
      <c r="ALJ8" s="21">
        <v>547</v>
      </c>
      <c r="ALK8" s="21">
        <v>25239</v>
      </c>
      <c r="ALL8" s="21">
        <v>1082063</v>
      </c>
      <c r="ALM8" s="21">
        <v>111790</v>
      </c>
      <c r="ALN8" s="21">
        <v>246413</v>
      </c>
      <c r="ALO8" s="21">
        <v>12253979</v>
      </c>
      <c r="ALP8" s="21">
        <v>3770860</v>
      </c>
      <c r="ALQ8" s="21" t="s">
        <v>206</v>
      </c>
      <c r="ALR8" s="21">
        <v>107687</v>
      </c>
      <c r="ALS8" s="21">
        <v>1</v>
      </c>
      <c r="ALT8" s="21">
        <v>1025439</v>
      </c>
      <c r="ALU8" s="21">
        <v>43006</v>
      </c>
      <c r="ALV8" s="21">
        <v>28035698</v>
      </c>
      <c r="ALW8" s="21">
        <v>8713148</v>
      </c>
      <c r="ALX8" s="21">
        <v>26827653</v>
      </c>
      <c r="ALY8" s="21">
        <v>944064</v>
      </c>
      <c r="ALZ8" s="21">
        <v>1137059</v>
      </c>
      <c r="AMA8" s="21">
        <v>498159</v>
      </c>
      <c r="AMB8" s="21">
        <v>4047586</v>
      </c>
      <c r="AMC8" s="21" t="s">
        <v>206</v>
      </c>
      <c r="AMD8" s="21">
        <v>181</v>
      </c>
      <c r="AME8" s="21">
        <v>5146593</v>
      </c>
      <c r="AMF8" s="21">
        <v>9975521</v>
      </c>
      <c r="AMG8" s="21">
        <v>3455191</v>
      </c>
      <c r="AMH8" s="21" t="s">
        <v>206</v>
      </c>
      <c r="AMI8" s="21">
        <v>382842</v>
      </c>
      <c r="AMJ8" s="21">
        <v>5412</v>
      </c>
      <c r="AMK8" s="21">
        <v>51681</v>
      </c>
      <c r="AML8" s="21">
        <v>42947</v>
      </c>
      <c r="AMM8" s="21" t="s">
        <v>206</v>
      </c>
      <c r="AMN8" s="21" t="s">
        <v>206</v>
      </c>
      <c r="AMO8" s="21">
        <v>1198778</v>
      </c>
      <c r="AMP8" s="21">
        <v>84307</v>
      </c>
      <c r="AMQ8" s="21" t="s">
        <v>206</v>
      </c>
      <c r="AMR8" s="21" t="s">
        <v>206</v>
      </c>
      <c r="AMS8" s="21">
        <v>11228</v>
      </c>
      <c r="AMT8" s="21">
        <v>115453</v>
      </c>
      <c r="AMU8" s="21">
        <v>57575</v>
      </c>
      <c r="AMV8" s="21">
        <v>356027</v>
      </c>
      <c r="AMW8" s="21">
        <v>938069</v>
      </c>
      <c r="AMX8" s="21">
        <v>19635</v>
      </c>
      <c r="AMY8" s="21">
        <v>1102</v>
      </c>
      <c r="AMZ8" s="21">
        <v>84422</v>
      </c>
      <c r="ANA8" s="21">
        <v>6505</v>
      </c>
      <c r="ANB8" s="21">
        <v>676342</v>
      </c>
      <c r="ANC8" s="21">
        <v>395160</v>
      </c>
      <c r="AND8" s="21">
        <v>5003</v>
      </c>
      <c r="ANE8" s="21">
        <v>156826</v>
      </c>
      <c r="ANF8" s="21">
        <v>33373</v>
      </c>
      <c r="ANG8" s="21">
        <v>1067</v>
      </c>
      <c r="ANH8" s="21">
        <v>2</v>
      </c>
      <c r="ANI8" s="21">
        <v>755949</v>
      </c>
      <c r="ANJ8" s="21">
        <v>31718</v>
      </c>
      <c r="ANK8" s="21">
        <v>2820589</v>
      </c>
      <c r="ANL8" s="21">
        <v>17346</v>
      </c>
      <c r="ANM8" s="21">
        <v>6180989</v>
      </c>
      <c r="ANN8" s="21">
        <v>6166514</v>
      </c>
      <c r="ANO8" s="21">
        <v>101147</v>
      </c>
      <c r="ANP8" s="21" t="s">
        <v>206</v>
      </c>
      <c r="ANQ8" s="21">
        <v>3498530</v>
      </c>
      <c r="ANR8" s="21" t="s">
        <v>206</v>
      </c>
      <c r="ANS8" s="21" t="s">
        <v>206</v>
      </c>
      <c r="ANT8" s="21">
        <v>27021</v>
      </c>
      <c r="ANU8" s="21" t="s">
        <v>206</v>
      </c>
      <c r="ANV8" s="21">
        <v>817115</v>
      </c>
      <c r="ANW8" s="21">
        <v>1952647</v>
      </c>
      <c r="ANX8" s="21">
        <v>88895661</v>
      </c>
      <c r="ANY8" s="21">
        <v>73854568</v>
      </c>
      <c r="ANZ8" s="21" t="s">
        <v>206</v>
      </c>
      <c r="AOA8" s="21">
        <v>975567</v>
      </c>
      <c r="AOB8" s="21">
        <v>5201058</v>
      </c>
      <c r="AOC8" s="21" t="s">
        <v>206</v>
      </c>
      <c r="AOD8" s="21">
        <v>11896250</v>
      </c>
      <c r="AOE8" s="21">
        <v>36951</v>
      </c>
      <c r="AOF8" s="21" t="s">
        <v>206</v>
      </c>
      <c r="AOG8" s="21" t="s">
        <v>206</v>
      </c>
      <c r="AOH8" s="21">
        <v>13434380</v>
      </c>
      <c r="AOI8" s="21">
        <v>29558</v>
      </c>
      <c r="AOJ8" s="21">
        <v>50594</v>
      </c>
      <c r="AOK8" s="21">
        <v>6742</v>
      </c>
      <c r="AOL8" s="21">
        <v>2846810</v>
      </c>
      <c r="AOM8" s="21" t="s">
        <v>206</v>
      </c>
      <c r="AON8" s="21" t="s">
        <v>206</v>
      </c>
      <c r="AOO8" s="21" t="s">
        <v>206</v>
      </c>
      <c r="AOP8" s="21">
        <v>3873</v>
      </c>
      <c r="AOQ8" s="21" t="s">
        <v>206</v>
      </c>
      <c r="AOR8" s="21" t="s">
        <v>206</v>
      </c>
      <c r="AOS8" s="21" t="s">
        <v>206</v>
      </c>
      <c r="AOT8" s="21">
        <v>12423</v>
      </c>
      <c r="AOU8" s="21">
        <v>68400</v>
      </c>
      <c r="AOV8" s="21">
        <v>2063476</v>
      </c>
      <c r="AOW8" s="21" t="s">
        <v>206</v>
      </c>
      <c r="AOX8" s="21">
        <v>20</v>
      </c>
      <c r="AOY8" s="21">
        <v>3630695</v>
      </c>
      <c r="AOZ8" s="21">
        <v>175929</v>
      </c>
      <c r="APA8" s="21">
        <v>26600</v>
      </c>
      <c r="APB8" s="21">
        <v>3244848</v>
      </c>
      <c r="APC8" s="21" t="s">
        <v>206</v>
      </c>
      <c r="APD8" s="21" t="s">
        <v>206</v>
      </c>
      <c r="APE8" s="21" t="s">
        <v>206</v>
      </c>
      <c r="APF8" s="21">
        <v>27038</v>
      </c>
      <c r="APG8" s="21">
        <v>200000</v>
      </c>
      <c r="APH8" s="21">
        <v>748307</v>
      </c>
      <c r="API8" s="21">
        <v>54</v>
      </c>
      <c r="APJ8" s="21" t="s">
        <v>206</v>
      </c>
      <c r="APK8" s="21" t="s">
        <v>206</v>
      </c>
      <c r="APL8" s="21">
        <v>107045</v>
      </c>
      <c r="APM8" s="21" t="s">
        <v>206</v>
      </c>
      <c r="APN8" s="21">
        <v>75600</v>
      </c>
      <c r="APO8" s="21">
        <v>432733</v>
      </c>
      <c r="APP8" s="21">
        <v>28595085</v>
      </c>
      <c r="APQ8" s="21">
        <v>5515552</v>
      </c>
      <c r="APR8" s="21">
        <v>1378</v>
      </c>
      <c r="APS8" s="21">
        <v>2857290</v>
      </c>
      <c r="APT8" s="21">
        <v>2959683</v>
      </c>
      <c r="APU8" s="21">
        <v>138319</v>
      </c>
      <c r="APV8" s="21">
        <v>352991</v>
      </c>
      <c r="APW8" s="21" t="s">
        <v>206</v>
      </c>
      <c r="APX8" s="21" t="s">
        <v>206</v>
      </c>
      <c r="APY8" s="21">
        <v>204986</v>
      </c>
      <c r="APZ8" s="21">
        <v>854628</v>
      </c>
      <c r="AQA8" s="21">
        <v>1727498</v>
      </c>
      <c r="AQB8" s="21">
        <v>3582889</v>
      </c>
      <c r="AQC8" s="21">
        <v>153242</v>
      </c>
      <c r="AQD8" s="21" t="s">
        <v>206</v>
      </c>
      <c r="AQE8" s="21">
        <v>135330</v>
      </c>
      <c r="AQF8" s="21">
        <v>18</v>
      </c>
      <c r="AQG8" s="21">
        <v>116</v>
      </c>
      <c r="AQH8" s="21" t="s">
        <v>206</v>
      </c>
      <c r="AQI8" s="21">
        <v>4683</v>
      </c>
      <c r="AQJ8" s="21">
        <v>53373</v>
      </c>
      <c r="AQK8" s="21">
        <v>39620</v>
      </c>
      <c r="AQL8" s="21" t="s">
        <v>206</v>
      </c>
      <c r="AQM8" s="21">
        <v>254544</v>
      </c>
      <c r="AQN8" s="21">
        <v>75017</v>
      </c>
      <c r="AQO8" s="21">
        <v>1080621</v>
      </c>
      <c r="AQP8" s="21">
        <v>972537</v>
      </c>
      <c r="AQQ8" s="21">
        <v>6</v>
      </c>
      <c r="AQR8" s="21">
        <v>609224</v>
      </c>
      <c r="AQS8" s="21" t="s">
        <v>206</v>
      </c>
      <c r="AQT8" s="21">
        <v>701</v>
      </c>
      <c r="AQU8" s="21" t="s">
        <v>206</v>
      </c>
      <c r="AQV8" s="21">
        <v>2845359</v>
      </c>
      <c r="AQW8" s="21">
        <v>5340428</v>
      </c>
      <c r="AQX8" s="21">
        <v>365334</v>
      </c>
      <c r="AQY8" s="21">
        <v>87797</v>
      </c>
      <c r="AQZ8" s="21">
        <v>9</v>
      </c>
      <c r="ARA8" s="21">
        <v>24</v>
      </c>
      <c r="ARB8" s="21" t="s">
        <v>206</v>
      </c>
      <c r="ARC8" s="21">
        <v>623787</v>
      </c>
      <c r="ARD8" s="21">
        <v>837583</v>
      </c>
      <c r="ARE8" s="21">
        <v>2389641</v>
      </c>
      <c r="ARF8" s="21">
        <v>244637</v>
      </c>
      <c r="ARG8" s="21">
        <v>5303156</v>
      </c>
      <c r="ARH8" s="21">
        <v>1186118</v>
      </c>
      <c r="ARI8" s="21">
        <v>10988</v>
      </c>
      <c r="ARJ8" s="21" t="s">
        <v>206</v>
      </c>
      <c r="ARK8" s="21">
        <v>424655</v>
      </c>
      <c r="ARL8" s="21" t="s">
        <v>206</v>
      </c>
      <c r="ARM8" s="21" t="s">
        <v>206</v>
      </c>
      <c r="ARN8" s="21" t="s">
        <v>206</v>
      </c>
      <c r="ARO8" s="21" t="s">
        <v>206</v>
      </c>
      <c r="ARP8" s="21">
        <v>599843</v>
      </c>
      <c r="ARQ8" s="21">
        <v>460477</v>
      </c>
      <c r="ARR8" s="21">
        <v>7264057</v>
      </c>
      <c r="ARS8" s="21">
        <v>12032215</v>
      </c>
      <c r="ART8" s="21" t="s">
        <v>206</v>
      </c>
      <c r="ARU8" s="21">
        <v>13786654</v>
      </c>
      <c r="ARV8" s="21" t="s">
        <v>206</v>
      </c>
      <c r="ARW8" s="21" t="s">
        <v>206</v>
      </c>
      <c r="ARX8" s="21">
        <v>1399228</v>
      </c>
      <c r="ARY8" s="21">
        <v>62</v>
      </c>
      <c r="ARZ8" s="21">
        <v>371</v>
      </c>
      <c r="ASA8" s="21" t="s">
        <v>206</v>
      </c>
      <c r="ASB8" s="21">
        <v>281666</v>
      </c>
      <c r="ASC8" s="21">
        <v>2589</v>
      </c>
      <c r="ASD8" s="21">
        <v>11701</v>
      </c>
      <c r="ASE8" s="21">
        <v>6529</v>
      </c>
      <c r="ASF8" s="21">
        <v>2466821</v>
      </c>
      <c r="ASG8" s="21">
        <v>275</v>
      </c>
      <c r="ASH8" s="21" t="s">
        <v>206</v>
      </c>
      <c r="ASI8" s="21" t="s">
        <v>206</v>
      </c>
      <c r="ASJ8" s="21" t="s">
        <v>206</v>
      </c>
      <c r="ASK8" s="21">
        <v>2071727</v>
      </c>
      <c r="ASL8" s="21" t="s">
        <v>206</v>
      </c>
      <c r="ASM8" s="21" t="s">
        <v>206</v>
      </c>
      <c r="ASN8" s="21" t="s">
        <v>206</v>
      </c>
      <c r="ASO8" s="21" t="s">
        <v>206</v>
      </c>
      <c r="ASP8" s="21" t="s">
        <v>206</v>
      </c>
      <c r="ASQ8" s="21" t="s">
        <v>206</v>
      </c>
      <c r="ASR8" s="21" t="s">
        <v>206</v>
      </c>
      <c r="ASS8" s="21" t="s">
        <v>206</v>
      </c>
      <c r="AST8" s="21" t="s">
        <v>206</v>
      </c>
      <c r="ASU8" s="21" t="s">
        <v>206</v>
      </c>
      <c r="ASV8" s="21" t="s">
        <v>206</v>
      </c>
      <c r="ASW8" s="21" t="s">
        <v>206</v>
      </c>
      <c r="ASX8" s="21" t="s">
        <v>206</v>
      </c>
      <c r="ASY8" s="21" t="s">
        <v>206</v>
      </c>
      <c r="ASZ8" s="21" t="s">
        <v>206</v>
      </c>
      <c r="ATA8" s="21" t="s">
        <v>206</v>
      </c>
      <c r="ATB8" s="21" t="s">
        <v>206</v>
      </c>
      <c r="ATC8" s="21">
        <v>751764</v>
      </c>
      <c r="ATD8" s="21" t="s">
        <v>206</v>
      </c>
      <c r="ATE8" s="21" t="s">
        <v>206</v>
      </c>
      <c r="ATF8" s="21" t="s">
        <v>206</v>
      </c>
      <c r="ATG8" s="21" t="s">
        <v>206</v>
      </c>
      <c r="ATH8" s="21">
        <v>9964</v>
      </c>
      <c r="ATI8" s="21">
        <v>7949</v>
      </c>
      <c r="ATJ8" s="21" t="s">
        <v>206</v>
      </c>
      <c r="ATK8" s="21">
        <v>7460</v>
      </c>
      <c r="ATL8" s="21" t="s">
        <v>206</v>
      </c>
      <c r="ATM8" s="21">
        <v>4715</v>
      </c>
      <c r="ATN8" s="21" t="s">
        <v>206</v>
      </c>
      <c r="ATO8" s="21">
        <v>347893</v>
      </c>
      <c r="ATP8" s="21">
        <v>3736329</v>
      </c>
      <c r="ATQ8" s="21" t="s">
        <v>206</v>
      </c>
      <c r="ATR8" s="21" t="s">
        <v>206</v>
      </c>
      <c r="ATS8" s="21">
        <v>73977</v>
      </c>
      <c r="ATT8" s="21">
        <v>555915</v>
      </c>
      <c r="ATU8" s="21">
        <v>709520</v>
      </c>
      <c r="ATV8" s="21" t="s">
        <v>206</v>
      </c>
      <c r="ATW8" s="21">
        <v>122</v>
      </c>
      <c r="ATX8" s="21" t="s">
        <v>206</v>
      </c>
      <c r="ATY8" s="21" t="s">
        <v>206</v>
      </c>
      <c r="ATZ8" s="21">
        <v>1142</v>
      </c>
      <c r="AUA8" s="21" t="s">
        <v>206</v>
      </c>
      <c r="AUB8" s="21" t="s">
        <v>206</v>
      </c>
      <c r="AUC8" s="21">
        <v>35421</v>
      </c>
      <c r="AUD8" s="21">
        <v>89357</v>
      </c>
      <c r="AUE8" s="21" t="s">
        <v>206</v>
      </c>
      <c r="AUF8" s="21" t="s">
        <v>206</v>
      </c>
      <c r="AUG8" s="21" t="s">
        <v>206</v>
      </c>
      <c r="AUH8" s="21" t="s">
        <v>206</v>
      </c>
      <c r="AUI8" s="21" t="s">
        <v>206</v>
      </c>
      <c r="AUJ8" s="21" t="s">
        <v>206</v>
      </c>
      <c r="AUK8" s="21">
        <v>182</v>
      </c>
      <c r="AUL8" s="21" t="s">
        <v>206</v>
      </c>
      <c r="AUM8" s="21">
        <v>9908</v>
      </c>
      <c r="AUN8" s="21">
        <v>3977</v>
      </c>
      <c r="AUO8" s="21" t="s">
        <v>206</v>
      </c>
      <c r="AUP8" s="21">
        <v>55866</v>
      </c>
      <c r="AUQ8" s="21">
        <v>1</v>
      </c>
      <c r="AUR8" s="21">
        <v>8321</v>
      </c>
      <c r="AUS8" s="21" t="s">
        <v>206</v>
      </c>
      <c r="AUT8" s="21">
        <v>24</v>
      </c>
      <c r="AUU8" s="21" t="s">
        <v>206</v>
      </c>
      <c r="AUV8" s="21" t="s">
        <v>206</v>
      </c>
      <c r="AUW8" s="21">
        <v>12185</v>
      </c>
      <c r="AUX8" s="21">
        <v>772</v>
      </c>
      <c r="AUY8" s="21">
        <v>40318</v>
      </c>
      <c r="AUZ8" s="21" t="s">
        <v>206</v>
      </c>
      <c r="AVA8" s="21">
        <v>173</v>
      </c>
      <c r="AVB8" s="21">
        <v>2783297</v>
      </c>
      <c r="AVC8" s="21">
        <v>52438</v>
      </c>
      <c r="AVD8" s="21">
        <v>81012</v>
      </c>
      <c r="AVE8" s="21">
        <v>54250</v>
      </c>
      <c r="AVF8" s="21" t="s">
        <v>206</v>
      </c>
      <c r="AVG8" s="21">
        <v>609</v>
      </c>
      <c r="AVH8" s="21" t="s">
        <v>206</v>
      </c>
      <c r="AVI8" s="21" t="s">
        <v>206</v>
      </c>
      <c r="AVJ8" s="21">
        <v>5888660</v>
      </c>
      <c r="AVK8" s="21">
        <v>88316</v>
      </c>
      <c r="AVL8" s="21">
        <v>48486631</v>
      </c>
      <c r="AVM8" s="21">
        <v>92672443</v>
      </c>
      <c r="AVN8" s="21" t="s">
        <v>206</v>
      </c>
      <c r="AVO8" s="21">
        <v>1281311</v>
      </c>
      <c r="AVP8" s="21" t="s">
        <v>206</v>
      </c>
      <c r="AVQ8" s="21" t="s">
        <v>206</v>
      </c>
      <c r="AVR8" s="21">
        <v>5652175</v>
      </c>
      <c r="AVS8" s="21">
        <v>18922</v>
      </c>
      <c r="AVT8" s="21" t="s">
        <v>206</v>
      </c>
      <c r="AVU8" s="21" t="s">
        <v>206</v>
      </c>
      <c r="AVV8" s="21">
        <v>126937</v>
      </c>
      <c r="AVW8" s="21" t="s">
        <v>206</v>
      </c>
      <c r="AVX8" s="21">
        <v>8098</v>
      </c>
      <c r="AVY8" s="21" t="s">
        <v>206</v>
      </c>
      <c r="AVZ8" s="21">
        <v>405844</v>
      </c>
      <c r="AWA8" s="21" t="s">
        <v>206</v>
      </c>
      <c r="AWB8" s="21" t="s">
        <v>206</v>
      </c>
      <c r="AWC8" s="21" t="s">
        <v>206</v>
      </c>
      <c r="AWD8" s="21" t="s">
        <v>206</v>
      </c>
      <c r="AWE8" s="21">
        <v>180169</v>
      </c>
      <c r="AWF8" s="21">
        <v>97010</v>
      </c>
      <c r="AWG8" s="21" t="s">
        <v>206</v>
      </c>
      <c r="AWH8" s="21">
        <v>23455</v>
      </c>
      <c r="AWI8" s="21">
        <v>97760</v>
      </c>
      <c r="AWJ8" s="21" t="s">
        <v>206</v>
      </c>
      <c r="AWK8" s="21">
        <v>745</v>
      </c>
      <c r="AWL8" s="21">
        <v>2040</v>
      </c>
      <c r="AWM8" s="21" t="s">
        <v>206</v>
      </c>
      <c r="AWN8" s="21">
        <v>1232933</v>
      </c>
      <c r="AWO8" s="21" t="s">
        <v>206</v>
      </c>
      <c r="AWP8" s="21">
        <v>218780</v>
      </c>
      <c r="AWQ8" s="21">
        <v>21945</v>
      </c>
      <c r="AWR8" s="21" t="s">
        <v>206</v>
      </c>
      <c r="AWS8" s="21">
        <v>1088485</v>
      </c>
      <c r="AWT8" s="21">
        <v>17863768</v>
      </c>
      <c r="AWU8" s="21">
        <v>340868</v>
      </c>
      <c r="AWV8" s="21">
        <v>40645</v>
      </c>
      <c r="AWW8" s="21">
        <v>2658156</v>
      </c>
      <c r="AWX8" s="21" t="s">
        <v>206</v>
      </c>
      <c r="AWY8" s="21" t="s">
        <v>206</v>
      </c>
      <c r="AWZ8" s="21">
        <v>194818</v>
      </c>
      <c r="AXA8" s="21" t="s">
        <v>206</v>
      </c>
      <c r="AXB8" s="21">
        <v>630</v>
      </c>
      <c r="AXC8" s="21">
        <v>882950</v>
      </c>
      <c r="AXD8" s="21">
        <v>3960595</v>
      </c>
      <c r="AXE8" s="21">
        <v>1468885</v>
      </c>
      <c r="AXF8" s="21">
        <v>1454846</v>
      </c>
      <c r="AXG8" s="21">
        <v>1050376</v>
      </c>
      <c r="AXH8" s="21">
        <v>815580</v>
      </c>
      <c r="AXI8" s="21">
        <v>1453653</v>
      </c>
      <c r="AXJ8" s="21">
        <v>318246</v>
      </c>
      <c r="AXK8" s="21" t="s">
        <v>206</v>
      </c>
      <c r="AXL8" s="21">
        <v>5004</v>
      </c>
      <c r="AXM8" s="21">
        <v>11718058</v>
      </c>
      <c r="AXN8" s="21">
        <v>11880263</v>
      </c>
      <c r="AXO8" s="21">
        <v>3318783</v>
      </c>
      <c r="AXP8" s="21">
        <v>5676953</v>
      </c>
      <c r="AXQ8" s="21">
        <v>443604</v>
      </c>
      <c r="AXR8" s="21">
        <v>13019</v>
      </c>
      <c r="AXS8" s="21">
        <v>414301</v>
      </c>
      <c r="AXT8" s="21">
        <v>6642</v>
      </c>
      <c r="AXU8" s="21">
        <v>5719</v>
      </c>
      <c r="AXV8" s="21" t="s">
        <v>206</v>
      </c>
      <c r="AXW8" s="21">
        <v>6138082</v>
      </c>
      <c r="AXX8" s="21">
        <v>164661</v>
      </c>
      <c r="AXY8" s="21">
        <v>36790</v>
      </c>
      <c r="AXZ8" s="21">
        <v>7113</v>
      </c>
      <c r="AYA8" s="21">
        <v>54124</v>
      </c>
      <c r="AYB8" s="21">
        <v>52742</v>
      </c>
      <c r="AYC8" s="21">
        <v>410309</v>
      </c>
      <c r="AYD8" s="21">
        <v>307166</v>
      </c>
      <c r="AYE8" s="21">
        <v>701640</v>
      </c>
      <c r="AYF8" s="21">
        <v>871</v>
      </c>
      <c r="AYG8" s="21">
        <v>423346</v>
      </c>
      <c r="AYH8" s="21">
        <v>890979</v>
      </c>
      <c r="AYI8" s="21">
        <v>168754</v>
      </c>
      <c r="AYJ8" s="21">
        <v>4120214</v>
      </c>
      <c r="AYK8" s="21">
        <v>2177771</v>
      </c>
      <c r="AYL8" s="21">
        <v>152313</v>
      </c>
      <c r="AYM8" s="21">
        <v>3636481</v>
      </c>
      <c r="AYN8" s="21">
        <v>1064782</v>
      </c>
      <c r="AYO8" s="21">
        <v>141192</v>
      </c>
      <c r="AYP8" s="21">
        <v>8938</v>
      </c>
      <c r="AYQ8" s="21">
        <v>3900829</v>
      </c>
      <c r="AYR8" s="21">
        <v>2459958</v>
      </c>
      <c r="AYS8" s="21">
        <v>530014</v>
      </c>
      <c r="AYT8" s="21">
        <v>3423377</v>
      </c>
      <c r="AYU8" s="21">
        <v>1294992</v>
      </c>
      <c r="AYV8" s="21">
        <v>6529889</v>
      </c>
      <c r="AYW8" s="21">
        <v>1079691</v>
      </c>
      <c r="AYX8" s="21">
        <v>3187</v>
      </c>
      <c r="AYY8" s="21">
        <v>3731814</v>
      </c>
      <c r="AYZ8" s="21" t="s">
        <v>206</v>
      </c>
      <c r="AZA8" s="21">
        <v>4736</v>
      </c>
      <c r="AZB8" s="21">
        <v>274</v>
      </c>
      <c r="AZC8" s="21">
        <v>16136</v>
      </c>
      <c r="AZD8" s="21">
        <v>1462199</v>
      </c>
      <c r="AZE8" s="21">
        <v>3342955</v>
      </c>
      <c r="AZF8" s="21">
        <v>193206929</v>
      </c>
      <c r="AZG8" s="21">
        <v>32624440</v>
      </c>
      <c r="AZH8" s="21">
        <v>814966</v>
      </c>
      <c r="AZI8" s="21">
        <v>22357712</v>
      </c>
      <c r="AZJ8" s="21" t="s">
        <v>206</v>
      </c>
      <c r="AZK8" s="21" t="s">
        <v>206</v>
      </c>
      <c r="AZL8" s="21">
        <v>8457646</v>
      </c>
      <c r="AZM8" s="21">
        <v>157210</v>
      </c>
      <c r="AZN8" s="21" t="s">
        <v>206</v>
      </c>
      <c r="AZO8" s="21" t="s">
        <v>206</v>
      </c>
      <c r="AZP8" s="21">
        <v>5225534</v>
      </c>
      <c r="AZQ8" s="21">
        <v>107645</v>
      </c>
      <c r="AZR8" s="21">
        <v>319006</v>
      </c>
      <c r="AZS8" s="21" t="s">
        <v>206</v>
      </c>
      <c r="AZT8" s="21">
        <v>2762808</v>
      </c>
      <c r="AZU8" s="21">
        <v>1315</v>
      </c>
      <c r="AZV8" s="21" t="s">
        <v>206</v>
      </c>
      <c r="AZW8" s="21" t="s">
        <v>206</v>
      </c>
      <c r="AZX8" s="21" t="s">
        <v>206</v>
      </c>
      <c r="AZY8" s="21" t="s">
        <v>206</v>
      </c>
      <c r="AZZ8" s="21" t="s">
        <v>206</v>
      </c>
      <c r="BAA8" s="21" t="s">
        <v>206</v>
      </c>
      <c r="BAB8" s="21" t="s">
        <v>206</v>
      </c>
      <c r="BAC8" s="21" t="s">
        <v>206</v>
      </c>
      <c r="BAD8" s="21" t="s">
        <v>206</v>
      </c>
      <c r="BAE8" s="21" t="s">
        <v>206</v>
      </c>
      <c r="BAF8" s="21">
        <v>2732</v>
      </c>
      <c r="BAG8" s="21">
        <v>353910</v>
      </c>
      <c r="BAH8" s="21">
        <v>73130</v>
      </c>
      <c r="BAI8" s="21" t="s">
        <v>206</v>
      </c>
      <c r="BAJ8" s="21">
        <v>19419</v>
      </c>
      <c r="BAK8" s="21">
        <v>137</v>
      </c>
      <c r="BAL8" s="21">
        <v>2394</v>
      </c>
      <c r="BAM8" s="21">
        <v>0</v>
      </c>
      <c r="BAN8" s="21">
        <v>20</v>
      </c>
      <c r="BAO8" s="21" t="s">
        <v>206</v>
      </c>
      <c r="BAP8" s="21">
        <v>1348132</v>
      </c>
      <c r="BAQ8" s="21">
        <v>24</v>
      </c>
      <c r="BAR8" s="21" t="s">
        <v>206</v>
      </c>
      <c r="BAS8" s="21" t="s">
        <v>206</v>
      </c>
      <c r="BAT8" s="21">
        <v>1</v>
      </c>
      <c r="BAU8" s="21">
        <v>19</v>
      </c>
      <c r="BAV8" s="21">
        <v>14598</v>
      </c>
      <c r="BAW8" s="21">
        <v>277951</v>
      </c>
      <c r="BAX8" s="21">
        <v>9986977</v>
      </c>
      <c r="BAY8" s="21">
        <v>149760</v>
      </c>
      <c r="BAZ8" s="21" t="s">
        <v>206</v>
      </c>
      <c r="BBA8" s="21">
        <v>306925</v>
      </c>
      <c r="BBB8" s="21">
        <v>721513</v>
      </c>
      <c r="BBC8" s="21">
        <v>8932</v>
      </c>
      <c r="BBD8" s="21">
        <v>33571</v>
      </c>
      <c r="BBE8" s="21" t="s">
        <v>206</v>
      </c>
      <c r="BBF8" s="21">
        <v>1135203</v>
      </c>
      <c r="BBG8" s="21">
        <v>7218598</v>
      </c>
      <c r="BBH8" s="21">
        <v>8571255</v>
      </c>
      <c r="BBI8" s="21">
        <v>2177377</v>
      </c>
      <c r="BBJ8" s="21" t="s">
        <v>206</v>
      </c>
      <c r="BBK8" s="21">
        <v>2191</v>
      </c>
      <c r="BBL8" s="21" t="s">
        <v>206</v>
      </c>
      <c r="BBM8" s="21">
        <v>79312</v>
      </c>
      <c r="BBN8" s="21">
        <v>30</v>
      </c>
      <c r="BBO8" s="21">
        <v>1</v>
      </c>
      <c r="BBP8" s="21" t="s">
        <v>206</v>
      </c>
      <c r="BBQ8" s="21">
        <v>112981</v>
      </c>
      <c r="BBR8" s="21">
        <v>123186</v>
      </c>
      <c r="BBS8" s="21" t="s">
        <v>206</v>
      </c>
      <c r="BBT8" s="21" t="s">
        <v>206</v>
      </c>
      <c r="BBU8" s="21" t="s">
        <v>206</v>
      </c>
      <c r="BBV8" s="21" t="s">
        <v>206</v>
      </c>
      <c r="BBW8" s="21">
        <v>4841172</v>
      </c>
      <c r="BBX8" s="21">
        <v>1</v>
      </c>
      <c r="BBY8" s="21">
        <v>91253</v>
      </c>
      <c r="BBZ8" s="21">
        <v>21</v>
      </c>
      <c r="BCA8" s="21">
        <v>158151</v>
      </c>
      <c r="BCB8" s="21">
        <v>177293</v>
      </c>
      <c r="BCC8" s="21" t="s">
        <v>206</v>
      </c>
      <c r="BCD8" s="21">
        <v>3733</v>
      </c>
      <c r="BCE8" s="21">
        <v>30076</v>
      </c>
      <c r="BCF8" s="21">
        <v>1401</v>
      </c>
      <c r="BCG8" s="21">
        <v>195</v>
      </c>
      <c r="BCH8" s="21">
        <v>1448</v>
      </c>
      <c r="BCI8" s="21" t="s">
        <v>206</v>
      </c>
      <c r="BCJ8" s="21" t="s">
        <v>206</v>
      </c>
      <c r="BCK8" s="21">
        <v>51185</v>
      </c>
      <c r="BCL8" s="21">
        <v>51766</v>
      </c>
      <c r="BCM8" s="21">
        <v>920523</v>
      </c>
      <c r="BCN8" s="21">
        <v>7288244</v>
      </c>
      <c r="BCO8" s="21">
        <v>48966840</v>
      </c>
      <c r="BCP8" s="21">
        <v>13475641</v>
      </c>
      <c r="BCQ8" s="21">
        <v>2287169</v>
      </c>
      <c r="BCR8" s="21" t="s">
        <v>206</v>
      </c>
      <c r="BCS8" s="21">
        <v>1139737</v>
      </c>
      <c r="BCT8" s="21" t="s">
        <v>206</v>
      </c>
      <c r="BCU8" s="21">
        <v>6627</v>
      </c>
      <c r="BCV8" s="21" t="s">
        <v>206</v>
      </c>
      <c r="BCW8" s="21">
        <v>43294</v>
      </c>
      <c r="BCX8" s="21">
        <v>1114999</v>
      </c>
      <c r="BCY8" s="21">
        <v>1848360</v>
      </c>
      <c r="BCZ8" s="21">
        <v>200239086</v>
      </c>
      <c r="BDA8" s="21">
        <v>129261780</v>
      </c>
      <c r="BDB8" s="21">
        <v>432000</v>
      </c>
      <c r="BDC8" s="21">
        <v>26684464</v>
      </c>
      <c r="BDD8" s="21">
        <v>70523</v>
      </c>
      <c r="BDE8" s="21">
        <v>1418600</v>
      </c>
      <c r="BDF8" s="21">
        <v>18629211</v>
      </c>
      <c r="BDG8" s="21">
        <v>14296</v>
      </c>
      <c r="BDH8" s="21">
        <v>52888</v>
      </c>
      <c r="BDI8" s="21" t="s">
        <v>206</v>
      </c>
      <c r="BDJ8" s="21">
        <v>75391323</v>
      </c>
      <c r="BDK8" s="21">
        <v>2029006</v>
      </c>
      <c r="BDL8" s="21">
        <v>854900</v>
      </c>
      <c r="BDM8" s="21">
        <v>153</v>
      </c>
      <c r="BDN8" s="21">
        <v>4967088</v>
      </c>
      <c r="BDO8" s="21">
        <v>1392</v>
      </c>
      <c r="BDP8" s="21" t="s">
        <v>206</v>
      </c>
      <c r="BDQ8" s="21">
        <v>5193784</v>
      </c>
      <c r="BDR8" s="21" t="s">
        <v>206</v>
      </c>
      <c r="BDS8" s="21">
        <v>173452</v>
      </c>
      <c r="BDT8" s="21">
        <v>476574</v>
      </c>
      <c r="BDU8" s="21" t="s">
        <v>206</v>
      </c>
      <c r="BDV8" s="21" t="s">
        <v>206</v>
      </c>
      <c r="BDW8" s="21">
        <v>796</v>
      </c>
      <c r="BDX8" s="21" t="s">
        <v>206</v>
      </c>
      <c r="BDY8" s="21">
        <v>73107</v>
      </c>
      <c r="BDZ8" s="21">
        <v>560828</v>
      </c>
      <c r="BEA8" s="21">
        <v>12122740</v>
      </c>
      <c r="BEB8" s="21">
        <v>3990</v>
      </c>
      <c r="BEC8" s="21">
        <v>146436</v>
      </c>
      <c r="BED8" s="21">
        <v>1861</v>
      </c>
      <c r="BEE8" s="21" t="s">
        <v>206</v>
      </c>
      <c r="BEF8" s="21">
        <v>11317182</v>
      </c>
      <c r="BEG8" s="21">
        <v>750719</v>
      </c>
      <c r="BEH8" s="21">
        <v>31308</v>
      </c>
      <c r="BEI8" s="21">
        <v>29830</v>
      </c>
      <c r="BEJ8" s="21">
        <v>69176</v>
      </c>
      <c r="BEK8" s="21">
        <v>11756</v>
      </c>
      <c r="BEL8" s="21">
        <v>11434960</v>
      </c>
      <c r="BEM8" s="21" t="s">
        <v>206</v>
      </c>
      <c r="BEN8" s="21">
        <v>205800</v>
      </c>
      <c r="BEO8" s="21" t="s">
        <v>206</v>
      </c>
      <c r="BEP8" s="21">
        <v>100851849</v>
      </c>
      <c r="BEQ8" s="21">
        <v>959114</v>
      </c>
      <c r="BER8" s="21">
        <v>176784</v>
      </c>
      <c r="BES8" s="21">
        <v>917030</v>
      </c>
      <c r="BET8" s="21">
        <v>11448945</v>
      </c>
      <c r="BEU8" s="21">
        <v>5080473</v>
      </c>
      <c r="BEV8" s="21">
        <v>10827</v>
      </c>
      <c r="BEW8" s="21">
        <v>637268</v>
      </c>
      <c r="BEX8" s="21">
        <v>2415438</v>
      </c>
      <c r="BEY8" s="21">
        <v>125</v>
      </c>
      <c r="BEZ8" s="21">
        <v>67</v>
      </c>
      <c r="BFA8" s="21">
        <v>2441698</v>
      </c>
      <c r="BFB8" s="21">
        <v>18150789</v>
      </c>
      <c r="BFC8" s="21">
        <v>5818950</v>
      </c>
      <c r="BFD8" s="21" t="s">
        <v>206</v>
      </c>
      <c r="BFE8" s="21">
        <v>12885</v>
      </c>
      <c r="BFF8" s="21" t="s">
        <v>206</v>
      </c>
      <c r="BFG8" s="21">
        <v>1479357</v>
      </c>
      <c r="BFH8" s="21">
        <v>17758</v>
      </c>
      <c r="BFI8" s="21" t="s">
        <v>206</v>
      </c>
      <c r="BFJ8" s="21">
        <v>1765254</v>
      </c>
      <c r="BFK8" s="21">
        <v>5566319</v>
      </c>
      <c r="BFL8" s="21">
        <v>1271697</v>
      </c>
      <c r="BFM8" s="21" t="s">
        <v>206</v>
      </c>
      <c r="BFN8" s="21" t="s">
        <v>206</v>
      </c>
      <c r="BFO8" s="21">
        <v>177</v>
      </c>
      <c r="BFP8" s="21" t="s">
        <v>206</v>
      </c>
      <c r="BFQ8" s="21">
        <v>25478</v>
      </c>
      <c r="BFR8" s="21">
        <v>116059</v>
      </c>
      <c r="BFS8" s="21">
        <v>42014</v>
      </c>
      <c r="BFT8" s="21">
        <v>97709</v>
      </c>
      <c r="BFU8" s="21">
        <v>9857</v>
      </c>
      <c r="BFV8" s="21">
        <v>1154596</v>
      </c>
      <c r="BFW8" s="21" t="s">
        <v>206</v>
      </c>
      <c r="BFX8" s="21">
        <v>11230</v>
      </c>
      <c r="BFY8" s="21">
        <v>38</v>
      </c>
      <c r="BFZ8" s="21">
        <v>64737</v>
      </c>
      <c r="BGA8" s="21" t="s">
        <v>206</v>
      </c>
      <c r="BGB8" s="21">
        <v>4430</v>
      </c>
      <c r="BGC8" s="21" t="s">
        <v>206</v>
      </c>
      <c r="BGD8" s="21" t="s">
        <v>206</v>
      </c>
      <c r="BGE8" s="21">
        <v>547203</v>
      </c>
      <c r="BGF8" s="21">
        <v>1094377</v>
      </c>
      <c r="BGG8" s="21">
        <v>792936</v>
      </c>
      <c r="BGH8" s="21">
        <v>158657</v>
      </c>
      <c r="BGI8" s="21">
        <v>86569453</v>
      </c>
      <c r="BGJ8" s="21">
        <v>6697865</v>
      </c>
      <c r="BGK8" s="21">
        <v>195492</v>
      </c>
      <c r="BGL8" s="21">
        <v>545</v>
      </c>
      <c r="BGM8" s="21">
        <v>617249</v>
      </c>
      <c r="BGN8" s="21">
        <v>8640</v>
      </c>
      <c r="BGO8" s="21">
        <v>100732</v>
      </c>
      <c r="BGP8" s="21">
        <v>412340</v>
      </c>
      <c r="BGQ8" s="21">
        <v>982</v>
      </c>
      <c r="BGR8" s="21">
        <v>541093</v>
      </c>
      <c r="BGS8" s="21">
        <v>4467190</v>
      </c>
      <c r="BGT8" s="21">
        <v>119918193</v>
      </c>
      <c r="BGU8" s="21">
        <v>238933769</v>
      </c>
      <c r="BGV8" s="21" t="s">
        <v>206</v>
      </c>
      <c r="BGW8" s="21">
        <v>100272707</v>
      </c>
      <c r="BGX8" s="21" t="s">
        <v>206</v>
      </c>
      <c r="BGY8" s="21">
        <v>30695</v>
      </c>
      <c r="BGZ8" s="21">
        <v>12472036</v>
      </c>
      <c r="BHA8" s="21">
        <v>3559</v>
      </c>
      <c r="BHB8" s="21" t="s">
        <v>206</v>
      </c>
      <c r="BHC8" s="21" t="s">
        <v>206</v>
      </c>
      <c r="BHD8" s="21">
        <v>44290684</v>
      </c>
      <c r="BHE8" s="21">
        <v>211111</v>
      </c>
      <c r="BHF8" s="21">
        <v>109072</v>
      </c>
      <c r="BHG8" s="21" t="s">
        <v>206</v>
      </c>
      <c r="BHH8" s="21">
        <v>58329386</v>
      </c>
      <c r="BHI8" s="21" t="s">
        <v>206</v>
      </c>
      <c r="BHJ8" s="21" t="s">
        <v>206</v>
      </c>
      <c r="BHK8" s="21">
        <v>2615976</v>
      </c>
      <c r="BHL8" s="21" t="s">
        <v>206</v>
      </c>
      <c r="BHM8" s="21">
        <v>153990662</v>
      </c>
      <c r="BHN8" s="21">
        <v>7733</v>
      </c>
      <c r="BHO8" s="21" t="s">
        <v>206</v>
      </c>
      <c r="BHP8" s="21">
        <v>72750</v>
      </c>
      <c r="BHQ8" s="21" t="s">
        <v>206</v>
      </c>
      <c r="BHR8" s="21" t="s">
        <v>206</v>
      </c>
      <c r="BHS8" s="21" t="s">
        <v>206</v>
      </c>
      <c r="BHT8" s="21" t="s">
        <v>206</v>
      </c>
      <c r="BHU8" s="21" t="s">
        <v>206</v>
      </c>
      <c r="BHV8" s="21">
        <v>4756</v>
      </c>
      <c r="BHW8" s="21" t="s">
        <v>206</v>
      </c>
      <c r="BHX8" s="21" t="s">
        <v>206</v>
      </c>
      <c r="BHY8" s="21" t="s">
        <v>206</v>
      </c>
      <c r="BHZ8" s="21" t="s">
        <v>206</v>
      </c>
      <c r="BIA8" s="21" t="s">
        <v>206</v>
      </c>
      <c r="BIB8" s="21" t="s">
        <v>206</v>
      </c>
      <c r="BIC8" s="21" t="s">
        <v>206</v>
      </c>
      <c r="BID8" s="21" t="s">
        <v>206</v>
      </c>
      <c r="BIE8" s="21">
        <v>19597</v>
      </c>
      <c r="BIF8" s="21" t="s">
        <v>206</v>
      </c>
      <c r="BIG8" s="21" t="s">
        <v>206</v>
      </c>
      <c r="BIH8" s="21" t="s">
        <v>206</v>
      </c>
      <c r="BII8" s="21" t="s">
        <v>206</v>
      </c>
      <c r="BIJ8" s="21" t="s">
        <v>206</v>
      </c>
      <c r="BIK8" s="21" t="s">
        <v>206</v>
      </c>
      <c r="BIL8" s="21" t="s">
        <v>206</v>
      </c>
      <c r="BIM8" s="21">
        <v>50</v>
      </c>
      <c r="BIN8" s="21" t="s">
        <v>206</v>
      </c>
      <c r="BIO8" s="21" t="s">
        <v>206</v>
      </c>
      <c r="BIP8" s="21" t="s">
        <v>206</v>
      </c>
      <c r="BIQ8" s="21" t="s">
        <v>206</v>
      </c>
      <c r="BIR8" s="21">
        <v>22555361</v>
      </c>
      <c r="BIS8" s="21" t="s">
        <v>206</v>
      </c>
      <c r="BIT8" s="21">
        <v>25</v>
      </c>
      <c r="BIU8" s="21" t="s">
        <v>206</v>
      </c>
      <c r="BIV8" s="21">
        <v>1014871</v>
      </c>
      <c r="BIW8" s="21">
        <v>15438</v>
      </c>
      <c r="BIX8" s="21" t="s">
        <v>206</v>
      </c>
      <c r="BIY8" s="21">
        <v>2250</v>
      </c>
      <c r="BIZ8" s="21" t="s">
        <v>206</v>
      </c>
      <c r="BJA8" s="21" t="s">
        <v>206</v>
      </c>
      <c r="BJB8" s="21">
        <v>9800</v>
      </c>
      <c r="BJC8" s="21" t="s">
        <v>206</v>
      </c>
      <c r="BJD8" s="21" t="s">
        <v>206</v>
      </c>
      <c r="BJE8" s="21" t="s">
        <v>206</v>
      </c>
      <c r="BJF8" s="21">
        <v>122</v>
      </c>
      <c r="BJG8" s="21" t="s">
        <v>206</v>
      </c>
      <c r="BJH8" s="21">
        <v>341034</v>
      </c>
      <c r="BJI8" s="21" t="s">
        <v>206</v>
      </c>
      <c r="BJJ8" s="21" t="s">
        <v>206</v>
      </c>
      <c r="BJK8" s="21" t="s">
        <v>206</v>
      </c>
      <c r="BJL8" s="21" t="s">
        <v>206</v>
      </c>
      <c r="BJM8" s="21" t="s">
        <v>206</v>
      </c>
      <c r="BJN8" s="21" t="s">
        <v>206</v>
      </c>
      <c r="BJO8" s="21" t="s">
        <v>206</v>
      </c>
      <c r="BJP8" s="21">
        <v>2443</v>
      </c>
      <c r="BJQ8" s="21" t="s">
        <v>206</v>
      </c>
      <c r="BJR8" s="21" t="s">
        <v>206</v>
      </c>
      <c r="BJS8" s="21" t="s">
        <v>206</v>
      </c>
      <c r="BJT8" s="21" t="s">
        <v>206</v>
      </c>
      <c r="BJU8" s="21" t="s">
        <v>206</v>
      </c>
      <c r="BJV8" s="21" t="s">
        <v>206</v>
      </c>
      <c r="BJW8" s="21" t="s">
        <v>206</v>
      </c>
      <c r="BJX8" s="21" t="s">
        <v>206</v>
      </c>
      <c r="BJY8" s="21" t="s">
        <v>206</v>
      </c>
      <c r="BJZ8" s="21" t="s">
        <v>206</v>
      </c>
      <c r="BKA8" s="21" t="s">
        <v>206</v>
      </c>
      <c r="BKB8" s="21" t="s">
        <v>206</v>
      </c>
      <c r="BKC8" s="21" t="s">
        <v>206</v>
      </c>
      <c r="BKD8" s="21">
        <v>16232</v>
      </c>
      <c r="BKE8" s="21">
        <v>740</v>
      </c>
      <c r="BKF8" s="21" t="s">
        <v>206</v>
      </c>
      <c r="BKG8" s="21">
        <v>1000</v>
      </c>
      <c r="BKH8" s="21" t="s">
        <v>206</v>
      </c>
      <c r="BKI8" s="21" t="s">
        <v>206</v>
      </c>
      <c r="BKJ8" s="21" t="s">
        <v>206</v>
      </c>
      <c r="BKK8" s="21" t="s">
        <v>206</v>
      </c>
      <c r="BKL8" s="21">
        <v>10358</v>
      </c>
      <c r="BKM8" s="21" t="s">
        <v>206</v>
      </c>
      <c r="BKN8" s="21">
        <v>184056</v>
      </c>
      <c r="BKO8" s="21">
        <v>3513229</v>
      </c>
      <c r="BKP8" s="21" t="s">
        <v>206</v>
      </c>
      <c r="BKQ8" s="21">
        <v>50954</v>
      </c>
      <c r="BKR8" s="21" t="s">
        <v>206</v>
      </c>
      <c r="BKS8" s="21" t="s">
        <v>206</v>
      </c>
      <c r="BKT8" s="21">
        <v>225070</v>
      </c>
      <c r="BKU8" s="21" t="s">
        <v>206</v>
      </c>
      <c r="BKV8" s="21" t="s">
        <v>206</v>
      </c>
      <c r="BKW8" s="21" t="s">
        <v>206</v>
      </c>
      <c r="BKX8" s="21" t="s">
        <v>206</v>
      </c>
      <c r="BKY8" s="21" t="s">
        <v>206</v>
      </c>
      <c r="BKZ8" s="21" t="s">
        <v>206</v>
      </c>
      <c r="BLA8" s="21">
        <v>780</v>
      </c>
      <c r="BLB8" s="21">
        <v>2100778</v>
      </c>
      <c r="BLC8" s="21" t="s">
        <v>206</v>
      </c>
      <c r="BLD8" s="21" t="s">
        <v>206</v>
      </c>
      <c r="BLE8" s="21" t="s">
        <v>206</v>
      </c>
      <c r="BLF8" s="21" t="s">
        <v>206</v>
      </c>
      <c r="BLG8" s="21">
        <v>12958068</v>
      </c>
      <c r="BLH8" s="21">
        <v>269582</v>
      </c>
      <c r="BLI8" s="21">
        <v>6531</v>
      </c>
      <c r="BLJ8" s="21">
        <v>3</v>
      </c>
      <c r="BLK8" s="21" t="s">
        <v>206</v>
      </c>
      <c r="BLL8" s="21">
        <v>9874</v>
      </c>
      <c r="BLM8" s="21" t="s">
        <v>206</v>
      </c>
      <c r="BLN8" s="21">
        <v>1287629</v>
      </c>
      <c r="BLO8" s="21">
        <v>50510644</v>
      </c>
      <c r="BLP8" s="21">
        <v>123</v>
      </c>
      <c r="BLQ8" s="21" t="s">
        <v>206</v>
      </c>
      <c r="BLR8" s="21">
        <v>48071</v>
      </c>
      <c r="BLS8" s="21" t="s">
        <v>206</v>
      </c>
      <c r="BLT8" s="21">
        <v>111528</v>
      </c>
      <c r="BLU8" s="21">
        <v>1061482</v>
      </c>
      <c r="BLV8" s="21">
        <v>11928421</v>
      </c>
      <c r="BLW8" s="21">
        <v>15</v>
      </c>
      <c r="BLX8" s="21">
        <v>2031708</v>
      </c>
      <c r="BLY8" s="21">
        <v>1202886</v>
      </c>
      <c r="BLZ8" s="21">
        <v>192288</v>
      </c>
      <c r="BMA8" s="21">
        <v>47215</v>
      </c>
      <c r="BMB8" s="21">
        <v>1</v>
      </c>
      <c r="BMC8" s="21" t="s">
        <v>206</v>
      </c>
      <c r="BMD8" s="21">
        <v>17842</v>
      </c>
      <c r="BME8" s="21">
        <v>1480850</v>
      </c>
      <c r="BMF8" s="21">
        <v>6999560</v>
      </c>
      <c r="BMG8" s="21">
        <v>63054</v>
      </c>
      <c r="BMH8" s="21">
        <v>213030</v>
      </c>
      <c r="BMI8" s="21">
        <v>1538958</v>
      </c>
      <c r="BMJ8" s="21">
        <v>2818314</v>
      </c>
      <c r="BMK8" s="21">
        <v>50765</v>
      </c>
      <c r="BML8" s="21">
        <v>4053230</v>
      </c>
      <c r="BMM8" s="21" t="s">
        <v>206</v>
      </c>
      <c r="BMN8" s="21">
        <v>200513</v>
      </c>
      <c r="BMO8" s="21">
        <v>2514814</v>
      </c>
      <c r="BMP8" s="21">
        <v>5404059</v>
      </c>
      <c r="BMQ8" s="21">
        <v>526142</v>
      </c>
      <c r="BMR8" s="21">
        <v>190536</v>
      </c>
      <c r="BMS8" s="21">
        <v>9510</v>
      </c>
      <c r="BMT8" s="21" t="s">
        <v>206</v>
      </c>
      <c r="BMU8" s="21">
        <v>47100</v>
      </c>
      <c r="BMV8" s="21" t="s">
        <v>206</v>
      </c>
      <c r="BMW8" s="21" t="s">
        <v>206</v>
      </c>
      <c r="BMX8" s="21" t="s">
        <v>206</v>
      </c>
      <c r="BMY8" s="21">
        <v>173001</v>
      </c>
      <c r="BMZ8" s="21">
        <v>46691</v>
      </c>
      <c r="BNA8" s="21" t="s">
        <v>206</v>
      </c>
      <c r="BNB8" s="21" t="s">
        <v>206</v>
      </c>
      <c r="BNC8" s="21">
        <v>20171</v>
      </c>
      <c r="BND8" s="21" t="s">
        <v>206</v>
      </c>
      <c r="BNE8" s="21">
        <v>40081</v>
      </c>
      <c r="BNF8" s="21">
        <v>2822</v>
      </c>
      <c r="BNG8" s="21">
        <v>639</v>
      </c>
      <c r="BNH8" s="21">
        <v>204779</v>
      </c>
      <c r="BNI8" s="21">
        <v>14</v>
      </c>
      <c r="BNJ8" s="21">
        <v>25224</v>
      </c>
      <c r="BNK8" s="21" t="s">
        <v>206</v>
      </c>
      <c r="BNL8" s="21">
        <v>8709</v>
      </c>
      <c r="BNM8" s="21">
        <v>29</v>
      </c>
      <c r="BNN8" s="21">
        <v>200039</v>
      </c>
      <c r="BNO8" s="21">
        <v>30763</v>
      </c>
      <c r="BNP8" s="21">
        <v>929</v>
      </c>
      <c r="BNQ8" s="21">
        <v>193946</v>
      </c>
      <c r="BNR8" s="21" t="s">
        <v>206</v>
      </c>
      <c r="BNS8" s="21">
        <v>113087</v>
      </c>
      <c r="BNT8" s="21">
        <v>229635</v>
      </c>
      <c r="BNU8" s="21">
        <v>179048</v>
      </c>
      <c r="BNV8" s="21">
        <v>507488</v>
      </c>
      <c r="BNW8" s="21" t="s">
        <v>206</v>
      </c>
      <c r="BNX8" s="21">
        <v>1414004</v>
      </c>
      <c r="BNY8" s="21">
        <v>925733</v>
      </c>
      <c r="BNZ8" s="21" t="s">
        <v>206</v>
      </c>
      <c r="BOA8" s="21">
        <v>1276120</v>
      </c>
      <c r="BOB8" s="21" t="s">
        <v>206</v>
      </c>
      <c r="BOC8" s="21" t="s">
        <v>206</v>
      </c>
      <c r="BOD8" s="21">
        <v>39443</v>
      </c>
      <c r="BOE8" s="21" t="s">
        <v>206</v>
      </c>
      <c r="BOF8" s="21">
        <v>124070</v>
      </c>
      <c r="BOG8" s="21">
        <v>43969</v>
      </c>
      <c r="BOH8" s="21">
        <v>48258295</v>
      </c>
      <c r="BOI8" s="21">
        <v>8596669</v>
      </c>
      <c r="BOJ8" s="21">
        <v>173494</v>
      </c>
      <c r="BOK8" s="21">
        <v>256391</v>
      </c>
      <c r="BOL8" s="21">
        <v>411366</v>
      </c>
      <c r="BOM8" s="21" t="s">
        <v>206</v>
      </c>
      <c r="BON8" s="21">
        <v>2402357</v>
      </c>
      <c r="BOO8" s="21">
        <v>19444</v>
      </c>
      <c r="BOP8" s="21">
        <v>3767</v>
      </c>
      <c r="BOQ8" s="21" t="s">
        <v>206</v>
      </c>
      <c r="BOR8" s="21">
        <v>411769</v>
      </c>
      <c r="BOS8" s="21">
        <v>322667</v>
      </c>
      <c r="BOT8" s="21">
        <v>60745</v>
      </c>
      <c r="BOU8" s="21" t="s">
        <v>206</v>
      </c>
      <c r="BOV8" s="21">
        <v>6090684</v>
      </c>
      <c r="BOW8" s="21">
        <v>590</v>
      </c>
      <c r="BOX8" s="21" t="s">
        <v>206</v>
      </c>
      <c r="BOY8" s="21" t="s">
        <v>206</v>
      </c>
      <c r="BOZ8" s="21" t="s">
        <v>206</v>
      </c>
      <c r="BPA8" s="21" t="s">
        <v>206</v>
      </c>
      <c r="BPB8" s="21" t="s">
        <v>206</v>
      </c>
      <c r="BPC8" s="21" t="s">
        <v>206</v>
      </c>
      <c r="BPD8" s="21" t="s">
        <v>206</v>
      </c>
      <c r="BPE8" s="21" t="s">
        <v>206</v>
      </c>
      <c r="BPF8" s="21">
        <v>1617168</v>
      </c>
      <c r="BPG8" s="21" t="s">
        <v>206</v>
      </c>
      <c r="BPH8" s="21" t="s">
        <v>206</v>
      </c>
      <c r="BPI8" s="21" t="s">
        <v>206</v>
      </c>
      <c r="BPJ8" s="21" t="s">
        <v>206</v>
      </c>
      <c r="BPK8" s="21" t="s">
        <v>206</v>
      </c>
      <c r="BPL8" s="21" t="s">
        <v>206</v>
      </c>
      <c r="BPM8" s="21" t="s">
        <v>206</v>
      </c>
      <c r="BPN8" s="21" t="s">
        <v>206</v>
      </c>
      <c r="BPO8" s="21" t="s">
        <v>206</v>
      </c>
      <c r="BPP8" s="21" t="s">
        <v>206</v>
      </c>
      <c r="BPQ8" s="21" t="s">
        <v>206</v>
      </c>
      <c r="BPR8" s="21" t="s">
        <v>206</v>
      </c>
      <c r="BPS8" s="21" t="s">
        <v>206</v>
      </c>
      <c r="BPT8" s="21" t="s">
        <v>206</v>
      </c>
      <c r="BPU8" s="21" t="s">
        <v>206</v>
      </c>
      <c r="BPV8" s="21" t="s">
        <v>206</v>
      </c>
      <c r="BPW8" s="21" t="s">
        <v>206</v>
      </c>
      <c r="BPX8" s="21" t="s">
        <v>206</v>
      </c>
      <c r="BPY8" s="21" t="s">
        <v>206</v>
      </c>
      <c r="BPZ8" s="21" t="s">
        <v>206</v>
      </c>
      <c r="BQA8" s="21">
        <v>300</v>
      </c>
      <c r="BQB8" s="21" t="s">
        <v>206</v>
      </c>
      <c r="BQC8" s="21" t="s">
        <v>206</v>
      </c>
      <c r="BQD8" s="21" t="s">
        <v>206</v>
      </c>
      <c r="BQE8" s="21" t="s">
        <v>206</v>
      </c>
      <c r="BQF8" s="21" t="s">
        <v>206</v>
      </c>
      <c r="BQG8" s="21" t="s">
        <v>206</v>
      </c>
      <c r="BQH8" s="21" t="s">
        <v>206</v>
      </c>
      <c r="BQI8" s="21" t="s">
        <v>206</v>
      </c>
      <c r="BQJ8" s="21">
        <v>18003</v>
      </c>
      <c r="BQK8" s="21">
        <v>70765</v>
      </c>
      <c r="BQL8" s="21">
        <v>243739</v>
      </c>
      <c r="BQM8" s="21">
        <v>103260</v>
      </c>
      <c r="BQN8" s="21" t="s">
        <v>206</v>
      </c>
      <c r="BQO8" s="21" t="s">
        <v>206</v>
      </c>
      <c r="BQP8" s="21" t="s">
        <v>206</v>
      </c>
      <c r="BQQ8" s="21" t="s">
        <v>206</v>
      </c>
      <c r="BQR8" s="21" t="s">
        <v>206</v>
      </c>
      <c r="BQS8" s="21">
        <v>980</v>
      </c>
      <c r="BQT8" s="21">
        <v>3</v>
      </c>
      <c r="BQU8" s="21" t="s">
        <v>206</v>
      </c>
      <c r="BQV8" s="21" t="s">
        <v>206</v>
      </c>
      <c r="BQW8" s="21">
        <v>604343</v>
      </c>
      <c r="BQX8" s="21" t="s">
        <v>206</v>
      </c>
      <c r="BQY8" s="21" t="s">
        <v>206</v>
      </c>
      <c r="BQZ8" s="21">
        <v>1572263</v>
      </c>
      <c r="BRA8" s="21" t="s">
        <v>206</v>
      </c>
      <c r="BRB8" s="21" t="s">
        <v>206</v>
      </c>
      <c r="BRC8" s="21" t="s">
        <v>206</v>
      </c>
      <c r="BRD8" s="21" t="s">
        <v>206</v>
      </c>
      <c r="BRE8" s="21" t="s">
        <v>206</v>
      </c>
      <c r="BRF8" s="21">
        <v>1262715</v>
      </c>
      <c r="BRG8" s="21">
        <v>353156</v>
      </c>
      <c r="BRH8" s="21">
        <v>156908</v>
      </c>
      <c r="BRI8" s="21" t="s">
        <v>206</v>
      </c>
      <c r="BRJ8" s="21">
        <v>1220</v>
      </c>
      <c r="BRK8" s="21" t="s">
        <v>206</v>
      </c>
      <c r="BRL8" s="21" t="s">
        <v>206</v>
      </c>
      <c r="BRM8" s="21" t="s">
        <v>206</v>
      </c>
      <c r="BRN8" s="21" t="s">
        <v>206</v>
      </c>
      <c r="BRO8" s="21" t="s">
        <v>206</v>
      </c>
      <c r="BRP8" s="21" t="s">
        <v>206</v>
      </c>
      <c r="BRQ8" s="21" t="s">
        <v>206</v>
      </c>
      <c r="BRR8" s="21">
        <v>1040</v>
      </c>
      <c r="BRS8" s="21" t="s">
        <v>206</v>
      </c>
      <c r="BRT8" s="21" t="s">
        <v>206</v>
      </c>
      <c r="BRU8" s="21" t="s">
        <v>206</v>
      </c>
      <c r="BRV8" s="21" t="s">
        <v>206</v>
      </c>
      <c r="BRW8" s="21" t="s">
        <v>206</v>
      </c>
      <c r="BRX8" s="21" t="s">
        <v>206</v>
      </c>
      <c r="BRY8" s="21" t="s">
        <v>206</v>
      </c>
      <c r="BRZ8" s="21">
        <v>280914</v>
      </c>
      <c r="BSA8" s="21" t="s">
        <v>206</v>
      </c>
      <c r="BSB8" s="21">
        <v>7750</v>
      </c>
      <c r="BSC8" s="21" t="s">
        <v>206</v>
      </c>
      <c r="BSD8" s="21" t="s">
        <v>206</v>
      </c>
      <c r="BSE8" s="21" t="s">
        <v>206</v>
      </c>
      <c r="BSF8" s="21" t="s">
        <v>206</v>
      </c>
      <c r="BSG8" s="21" t="s">
        <v>206</v>
      </c>
      <c r="BSH8" s="21" t="s">
        <v>206</v>
      </c>
      <c r="BSI8" s="21" t="s">
        <v>206</v>
      </c>
      <c r="BSJ8" s="21" t="s">
        <v>206</v>
      </c>
      <c r="BSK8" s="21" t="s">
        <v>206</v>
      </c>
      <c r="BSL8" s="21" t="s">
        <v>206</v>
      </c>
      <c r="BSM8" s="21">
        <v>1329154</v>
      </c>
      <c r="BSN8" s="21">
        <v>410</v>
      </c>
      <c r="BSO8" s="21" t="s">
        <v>206</v>
      </c>
      <c r="BSP8" s="21">
        <v>184842</v>
      </c>
      <c r="BSQ8" s="21" t="s">
        <v>206</v>
      </c>
      <c r="BSR8" s="21" t="s">
        <v>206</v>
      </c>
      <c r="BSS8" s="21" t="s">
        <v>206</v>
      </c>
      <c r="BST8" s="21" t="s">
        <v>206</v>
      </c>
      <c r="BSU8" s="21">
        <v>2396000</v>
      </c>
      <c r="BSV8" s="21" t="s">
        <v>206</v>
      </c>
      <c r="BSW8" s="21">
        <v>3333</v>
      </c>
      <c r="BSX8" s="21" t="s">
        <v>206</v>
      </c>
      <c r="BSY8" s="21" t="s">
        <v>206</v>
      </c>
      <c r="BSZ8" s="21">
        <v>1151431</v>
      </c>
      <c r="BTA8" s="21" t="s">
        <v>206</v>
      </c>
      <c r="BTB8" s="21">
        <v>60841</v>
      </c>
      <c r="BTC8" s="21">
        <v>528565</v>
      </c>
      <c r="BTD8" s="21" t="s">
        <v>206</v>
      </c>
      <c r="BTE8" s="21" t="s">
        <v>206</v>
      </c>
      <c r="BTF8" s="21">
        <v>226204</v>
      </c>
      <c r="BTG8" s="21" t="s">
        <v>206</v>
      </c>
      <c r="BTH8" s="21">
        <v>2</v>
      </c>
      <c r="BTI8" s="21">
        <v>2829</v>
      </c>
      <c r="BTJ8" s="21">
        <v>184393</v>
      </c>
      <c r="BTK8" s="21">
        <v>3</v>
      </c>
      <c r="BTL8" s="21">
        <v>393235</v>
      </c>
      <c r="BTM8" s="21">
        <v>25313435</v>
      </c>
      <c r="BTN8" s="21">
        <v>147450</v>
      </c>
      <c r="BTO8" s="21" t="s">
        <v>206</v>
      </c>
      <c r="BTP8" s="21" t="s">
        <v>206</v>
      </c>
      <c r="BTQ8" s="21" t="s">
        <v>206</v>
      </c>
      <c r="BTR8" s="21">
        <v>45988741</v>
      </c>
      <c r="BTS8" s="21">
        <v>1233245</v>
      </c>
      <c r="BTT8" s="21">
        <v>2519626</v>
      </c>
      <c r="BTU8" s="21">
        <v>264420</v>
      </c>
      <c r="BTV8" s="21">
        <v>279954</v>
      </c>
      <c r="BTW8" s="21">
        <v>1183878</v>
      </c>
      <c r="BTX8" s="21">
        <v>89430</v>
      </c>
      <c r="BTY8" s="21">
        <v>26158</v>
      </c>
      <c r="BTZ8" s="21">
        <v>7550</v>
      </c>
      <c r="BUA8" s="21" t="s">
        <v>206</v>
      </c>
      <c r="BUB8" s="21">
        <v>46016</v>
      </c>
      <c r="BUC8" s="21">
        <v>2721525</v>
      </c>
      <c r="BUD8" s="21">
        <v>5980912</v>
      </c>
      <c r="BUE8" s="21">
        <v>426984</v>
      </c>
      <c r="BUF8" s="21">
        <v>2893270</v>
      </c>
      <c r="BUG8" s="21">
        <v>13053</v>
      </c>
      <c r="BUH8" s="21" t="s">
        <v>206</v>
      </c>
      <c r="BUI8" s="21">
        <v>36316</v>
      </c>
      <c r="BUJ8" s="21">
        <v>670</v>
      </c>
      <c r="BUK8" s="21">
        <v>12058</v>
      </c>
      <c r="BUL8" s="21" t="s">
        <v>206</v>
      </c>
      <c r="BUM8" s="21">
        <v>3553727</v>
      </c>
      <c r="BUN8" s="21">
        <v>631497</v>
      </c>
      <c r="BUO8" s="21" t="s">
        <v>206</v>
      </c>
      <c r="BUP8" s="21">
        <v>14555</v>
      </c>
      <c r="BUQ8" s="21">
        <v>1666</v>
      </c>
      <c r="BUR8" s="21" t="s">
        <v>206</v>
      </c>
      <c r="BUS8" s="21">
        <v>2439</v>
      </c>
      <c r="BUT8" s="21">
        <v>759</v>
      </c>
      <c r="BUU8" s="21">
        <v>177691</v>
      </c>
      <c r="BUV8" s="21" t="s">
        <v>206</v>
      </c>
      <c r="BUW8" s="21">
        <v>1040</v>
      </c>
      <c r="BUX8" s="21">
        <v>124324</v>
      </c>
      <c r="BUY8" s="21" t="s">
        <v>206</v>
      </c>
      <c r="BUZ8" s="21">
        <v>111755</v>
      </c>
      <c r="BVA8" s="21">
        <v>300638</v>
      </c>
      <c r="BVB8" s="21">
        <v>102357</v>
      </c>
      <c r="BVC8" s="21">
        <v>3124</v>
      </c>
      <c r="BVD8" s="21">
        <v>124341</v>
      </c>
      <c r="BVE8" s="21">
        <v>164</v>
      </c>
      <c r="BVF8" s="21" t="s">
        <v>206</v>
      </c>
      <c r="BVG8" s="21">
        <v>146462</v>
      </c>
      <c r="BVH8" s="21">
        <v>56765</v>
      </c>
      <c r="BVI8" s="21">
        <v>425608</v>
      </c>
      <c r="BVJ8" s="21">
        <v>2759</v>
      </c>
      <c r="BVK8" s="21">
        <v>93276</v>
      </c>
      <c r="BVL8" s="21">
        <v>1278347</v>
      </c>
      <c r="BVM8" s="21">
        <v>108537</v>
      </c>
      <c r="BVN8" s="21">
        <v>116080</v>
      </c>
      <c r="BVO8" s="21">
        <v>579146</v>
      </c>
      <c r="BVP8" s="21" t="s">
        <v>206</v>
      </c>
      <c r="BVQ8" s="21">
        <v>84218</v>
      </c>
      <c r="BVR8" s="21" t="s">
        <v>206</v>
      </c>
      <c r="BVS8" s="21">
        <v>24893</v>
      </c>
      <c r="BVT8" s="21">
        <v>214531</v>
      </c>
      <c r="BVU8" s="21">
        <v>2224722</v>
      </c>
      <c r="BVV8" s="21">
        <v>40119187</v>
      </c>
      <c r="BVW8" s="21">
        <v>43810600</v>
      </c>
      <c r="BVX8" s="21" t="s">
        <v>206</v>
      </c>
      <c r="BVY8" s="21">
        <v>1426049</v>
      </c>
      <c r="BVZ8" s="21">
        <v>6700</v>
      </c>
      <c r="BWA8" s="21" t="s">
        <v>206</v>
      </c>
      <c r="BWB8" s="21">
        <v>5937723</v>
      </c>
      <c r="BWC8" s="21" t="s">
        <v>206</v>
      </c>
      <c r="BWD8" s="21" t="s">
        <v>206</v>
      </c>
      <c r="BWE8" s="21">
        <v>167035</v>
      </c>
      <c r="BWF8" s="21">
        <v>908113</v>
      </c>
      <c r="BWG8" s="21">
        <v>297134</v>
      </c>
      <c r="BWH8" s="21">
        <v>565612</v>
      </c>
      <c r="BWI8" s="21" t="s">
        <v>206</v>
      </c>
      <c r="BWJ8" s="21">
        <v>11874230</v>
      </c>
      <c r="BWK8" s="21">
        <v>633</v>
      </c>
      <c r="BWL8" s="21" t="s">
        <v>206</v>
      </c>
      <c r="BWM8" s="21" t="s">
        <v>206</v>
      </c>
      <c r="BWN8" s="21" t="s">
        <v>206</v>
      </c>
      <c r="BWO8" s="21" t="s">
        <v>206</v>
      </c>
      <c r="BWP8" s="21" t="s">
        <v>206</v>
      </c>
      <c r="BWQ8" s="21" t="s">
        <v>206</v>
      </c>
      <c r="BWR8" s="21" t="s">
        <v>206</v>
      </c>
      <c r="BWS8" s="21" t="s">
        <v>206</v>
      </c>
      <c r="BWT8" s="21" t="s">
        <v>206</v>
      </c>
      <c r="BWU8" s="21" t="s">
        <v>206</v>
      </c>
      <c r="BWV8" s="21" t="s">
        <v>206</v>
      </c>
      <c r="BWW8" s="21" t="s">
        <v>206</v>
      </c>
      <c r="BWX8" s="21">
        <v>175</v>
      </c>
      <c r="BWY8" s="21" t="s">
        <v>206</v>
      </c>
      <c r="BWZ8" s="21" t="s">
        <v>206</v>
      </c>
      <c r="BXA8" s="21" t="s">
        <v>206</v>
      </c>
      <c r="BXB8" s="21">
        <v>62420</v>
      </c>
      <c r="BXC8" s="21" t="s">
        <v>206</v>
      </c>
      <c r="BXD8" s="21" t="s">
        <v>206</v>
      </c>
      <c r="BXE8" s="21" t="s">
        <v>206</v>
      </c>
      <c r="BXF8" s="21">
        <v>12</v>
      </c>
      <c r="BXG8" s="21" t="s">
        <v>206</v>
      </c>
      <c r="BXH8" s="21" t="s">
        <v>206</v>
      </c>
      <c r="BXI8" s="21" t="s">
        <v>206</v>
      </c>
      <c r="BXJ8" s="21">
        <v>31788</v>
      </c>
      <c r="BXK8" s="21" t="s">
        <v>206</v>
      </c>
      <c r="BXL8" s="21">
        <v>1000</v>
      </c>
      <c r="BXM8" s="21">
        <v>59978</v>
      </c>
      <c r="BXN8" s="21">
        <v>374724</v>
      </c>
      <c r="BXO8" s="21">
        <v>28602</v>
      </c>
      <c r="BXP8" s="21">
        <v>5551</v>
      </c>
      <c r="BXQ8" s="21">
        <v>25</v>
      </c>
      <c r="BXR8" s="21" t="s">
        <v>206</v>
      </c>
      <c r="BXS8" s="21">
        <v>65779</v>
      </c>
      <c r="BXT8" s="21">
        <v>20</v>
      </c>
      <c r="BXU8" s="21" t="s">
        <v>206</v>
      </c>
      <c r="BXV8" s="21" t="s">
        <v>206</v>
      </c>
      <c r="BXW8" s="21" t="s">
        <v>206</v>
      </c>
      <c r="BXX8" s="21">
        <v>32432</v>
      </c>
      <c r="BXY8" s="21">
        <v>23981</v>
      </c>
      <c r="BXZ8" s="21" t="s">
        <v>206</v>
      </c>
      <c r="BYA8" s="21">
        <v>815</v>
      </c>
      <c r="BYB8" s="21" t="s">
        <v>206</v>
      </c>
      <c r="BYC8" s="21" t="s">
        <v>206</v>
      </c>
      <c r="BYD8" s="21" t="s">
        <v>206</v>
      </c>
      <c r="BYE8" s="21" t="s">
        <v>206</v>
      </c>
      <c r="BYF8" s="21" t="s">
        <v>206</v>
      </c>
      <c r="BYG8" s="21" t="s">
        <v>206</v>
      </c>
      <c r="BYH8" s="21">
        <v>28</v>
      </c>
      <c r="BYI8" s="21" t="s">
        <v>206</v>
      </c>
      <c r="BYJ8" s="21" t="s">
        <v>206</v>
      </c>
      <c r="BYK8" s="21" t="s">
        <v>206</v>
      </c>
      <c r="BYL8" s="21" t="s">
        <v>206</v>
      </c>
      <c r="BYM8" s="21" t="s">
        <v>206</v>
      </c>
      <c r="BYN8" s="21" t="s">
        <v>206</v>
      </c>
      <c r="BYO8" s="21" t="s">
        <v>206</v>
      </c>
      <c r="BYP8" s="21" t="s">
        <v>206</v>
      </c>
      <c r="BYQ8" s="21" t="s">
        <v>206</v>
      </c>
      <c r="BYR8" s="21" t="s">
        <v>206</v>
      </c>
      <c r="BYS8" s="21" t="s">
        <v>206</v>
      </c>
      <c r="BYT8" s="21" t="s">
        <v>206</v>
      </c>
      <c r="BYU8" s="21" t="s">
        <v>206</v>
      </c>
      <c r="BYV8" s="21">
        <v>2157</v>
      </c>
      <c r="BYW8" s="21">
        <v>3161</v>
      </c>
      <c r="BYX8" s="21" t="s">
        <v>206</v>
      </c>
      <c r="BYY8" s="21" t="s">
        <v>206</v>
      </c>
      <c r="BYZ8" s="21" t="s">
        <v>206</v>
      </c>
      <c r="BZA8" s="21">
        <v>356027</v>
      </c>
      <c r="BZB8" s="21" t="s">
        <v>206</v>
      </c>
      <c r="BZC8" s="21">
        <v>506315</v>
      </c>
      <c r="BZD8" s="21">
        <v>1606</v>
      </c>
      <c r="BZE8" s="21" t="s">
        <v>206</v>
      </c>
      <c r="BZF8" s="21">
        <v>44105</v>
      </c>
      <c r="BZG8" s="21">
        <v>21849</v>
      </c>
      <c r="BZH8" s="21" t="s">
        <v>206</v>
      </c>
      <c r="BZI8" s="21">
        <v>3270</v>
      </c>
      <c r="BZJ8" s="21" t="s">
        <v>206</v>
      </c>
      <c r="BZK8" s="21" t="s">
        <v>206</v>
      </c>
      <c r="BZL8" s="21" t="s">
        <v>206</v>
      </c>
      <c r="BZM8" s="21" t="s">
        <v>206</v>
      </c>
      <c r="BZN8" s="21">
        <v>2704</v>
      </c>
      <c r="BZO8" s="21">
        <v>5247</v>
      </c>
      <c r="BZP8" s="21">
        <v>1680331</v>
      </c>
      <c r="BZQ8" s="21">
        <v>2282134</v>
      </c>
      <c r="BZR8" s="21" t="s">
        <v>206</v>
      </c>
      <c r="BZS8" s="21">
        <v>11173</v>
      </c>
      <c r="BZT8" s="21" t="s">
        <v>206</v>
      </c>
      <c r="BZU8" s="21" t="s">
        <v>206</v>
      </c>
      <c r="BZV8" s="21">
        <v>291251</v>
      </c>
      <c r="BZW8" s="21" t="s">
        <v>206</v>
      </c>
      <c r="BZX8" s="21">
        <v>488</v>
      </c>
      <c r="BZY8" s="21">
        <v>17866</v>
      </c>
      <c r="BZZ8" s="21">
        <v>774976</v>
      </c>
      <c r="CAA8" s="21">
        <v>1974210</v>
      </c>
      <c r="CAB8" s="21" t="s">
        <v>206</v>
      </c>
      <c r="CAC8" s="21" t="s">
        <v>206</v>
      </c>
      <c r="CAD8" s="21">
        <v>1626</v>
      </c>
      <c r="CAE8" s="21" t="s">
        <v>206</v>
      </c>
      <c r="CAF8" s="21" t="s">
        <v>206</v>
      </c>
      <c r="CAG8" s="21" t="s">
        <v>206</v>
      </c>
      <c r="CAH8" s="21" t="s">
        <v>206</v>
      </c>
      <c r="CAI8" s="21">
        <v>4603760</v>
      </c>
      <c r="CAJ8" s="21" t="s">
        <v>206</v>
      </c>
      <c r="CAK8" s="21" t="s">
        <v>206</v>
      </c>
      <c r="CAL8" s="21" t="s">
        <v>206</v>
      </c>
      <c r="CAM8" s="21" t="s">
        <v>206</v>
      </c>
      <c r="CAN8" s="21">
        <v>50334</v>
      </c>
      <c r="CAO8" s="21" t="s">
        <v>206</v>
      </c>
      <c r="CAP8" s="21" t="s">
        <v>206</v>
      </c>
      <c r="CAQ8" s="21">
        <v>1516971</v>
      </c>
      <c r="CAR8" s="21" t="s">
        <v>206</v>
      </c>
      <c r="CAS8" s="21">
        <v>40885</v>
      </c>
      <c r="CAT8" s="21">
        <v>10039768</v>
      </c>
      <c r="CAU8" s="21" t="s">
        <v>206</v>
      </c>
      <c r="CAV8" s="21" t="s">
        <v>206</v>
      </c>
      <c r="CAW8" s="21">
        <v>2866690</v>
      </c>
      <c r="CAX8" s="21">
        <v>125</v>
      </c>
      <c r="CAY8" s="21" t="s">
        <v>206</v>
      </c>
      <c r="CAZ8" s="21">
        <v>197255</v>
      </c>
      <c r="CBA8" s="21">
        <v>3</v>
      </c>
      <c r="CBB8" s="21" t="s">
        <v>206</v>
      </c>
      <c r="CBC8" s="21" t="s">
        <v>206</v>
      </c>
      <c r="CBD8" s="21">
        <v>770</v>
      </c>
      <c r="CBE8" s="21" t="s">
        <v>206</v>
      </c>
      <c r="CBF8" s="21">
        <v>76152417</v>
      </c>
      <c r="CBG8" s="21" t="s">
        <v>206</v>
      </c>
      <c r="CBH8" s="21">
        <v>7876071</v>
      </c>
      <c r="CBI8" s="21" t="s">
        <v>206</v>
      </c>
      <c r="CBJ8" s="21">
        <v>66603478</v>
      </c>
      <c r="CBK8" s="21">
        <v>446185</v>
      </c>
      <c r="CBL8" s="21">
        <v>787980</v>
      </c>
      <c r="CBM8" s="21">
        <v>871</v>
      </c>
      <c r="CBN8" s="21">
        <v>1164</v>
      </c>
      <c r="CBO8" s="21" t="s">
        <v>206</v>
      </c>
      <c r="CBP8" s="21">
        <v>8</v>
      </c>
      <c r="CBQ8" s="21">
        <v>5694351</v>
      </c>
      <c r="CBR8" s="21">
        <v>1843968</v>
      </c>
      <c r="CBS8" s="21">
        <v>224132</v>
      </c>
      <c r="CBT8" s="21" t="s">
        <v>206</v>
      </c>
      <c r="CBU8" s="21">
        <v>19453</v>
      </c>
      <c r="CBV8" s="21" t="s">
        <v>206</v>
      </c>
      <c r="CBW8" s="21" t="s">
        <v>206</v>
      </c>
      <c r="CBX8" s="21" t="s">
        <v>206</v>
      </c>
      <c r="CBY8" s="21" t="s">
        <v>206</v>
      </c>
      <c r="CBZ8" s="21" t="s">
        <v>206</v>
      </c>
      <c r="CCA8" s="21">
        <v>98172</v>
      </c>
      <c r="CCB8" s="21">
        <v>136103</v>
      </c>
      <c r="CCC8" s="21" t="s">
        <v>206</v>
      </c>
      <c r="CCD8" s="21" t="s">
        <v>206</v>
      </c>
      <c r="CCE8" s="21" t="s">
        <v>206</v>
      </c>
      <c r="CCF8" s="21" t="s">
        <v>206</v>
      </c>
      <c r="CCG8" s="21">
        <v>133304</v>
      </c>
      <c r="CCH8" s="21" t="s">
        <v>206</v>
      </c>
      <c r="CCI8" s="21">
        <v>305</v>
      </c>
      <c r="CCJ8" s="21" t="s">
        <v>206</v>
      </c>
      <c r="CCK8" s="21">
        <v>1424</v>
      </c>
      <c r="CCL8" s="21">
        <v>10815</v>
      </c>
      <c r="CCM8" s="21" t="s">
        <v>206</v>
      </c>
      <c r="CCN8" s="21">
        <v>261951</v>
      </c>
      <c r="CCO8" s="21">
        <v>42325</v>
      </c>
      <c r="CCP8" s="21">
        <v>588</v>
      </c>
      <c r="CCQ8" s="21">
        <v>28997</v>
      </c>
      <c r="CCR8" s="21">
        <v>1075</v>
      </c>
      <c r="CCS8" s="21" t="s">
        <v>206</v>
      </c>
      <c r="CCT8" s="21" t="s">
        <v>206</v>
      </c>
      <c r="CCU8" s="21" t="s">
        <v>206</v>
      </c>
      <c r="CCV8" s="21">
        <v>69984</v>
      </c>
      <c r="CCW8" s="21">
        <v>747</v>
      </c>
      <c r="CCX8" s="21">
        <v>25405993</v>
      </c>
      <c r="CCY8" s="21">
        <v>18</v>
      </c>
      <c r="CCZ8" s="21">
        <v>1049298</v>
      </c>
      <c r="CDA8" s="21">
        <v>195127</v>
      </c>
      <c r="CDB8" s="21" t="s">
        <v>206</v>
      </c>
      <c r="CDC8" s="21">
        <v>1270779</v>
      </c>
      <c r="CDD8" s="21" t="s">
        <v>206</v>
      </c>
      <c r="CDE8" s="21" t="s">
        <v>206</v>
      </c>
      <c r="CDF8" s="21" t="s">
        <v>206</v>
      </c>
      <c r="CDG8" s="21">
        <v>3</v>
      </c>
      <c r="CDH8" s="21">
        <v>169927</v>
      </c>
      <c r="CDI8" s="21">
        <v>1344846</v>
      </c>
      <c r="CDJ8" s="21">
        <v>950568828</v>
      </c>
      <c r="CDK8" s="21">
        <v>689608313</v>
      </c>
      <c r="CDL8" s="21" t="s">
        <v>206</v>
      </c>
      <c r="CDM8" s="21">
        <v>79423</v>
      </c>
      <c r="CDN8" s="21" t="s">
        <v>206</v>
      </c>
      <c r="CDO8" s="21" t="s">
        <v>206</v>
      </c>
      <c r="CDP8" s="21">
        <v>4204560</v>
      </c>
      <c r="CDQ8" s="21">
        <v>13305</v>
      </c>
      <c r="CDR8" s="21" t="s">
        <v>206</v>
      </c>
      <c r="CDS8" s="21" t="s">
        <v>206</v>
      </c>
      <c r="CDT8" s="21">
        <v>215589</v>
      </c>
      <c r="CDU8" s="21">
        <v>378362</v>
      </c>
      <c r="CDV8" s="21">
        <v>3835</v>
      </c>
      <c r="CDW8" s="21" t="s">
        <v>206</v>
      </c>
      <c r="CDX8" s="21">
        <v>16034474</v>
      </c>
      <c r="CDY8" s="21" t="s">
        <v>206</v>
      </c>
      <c r="CDZ8" t="s">
        <v>206</v>
      </c>
      <c r="CEA8" t="s">
        <v>206</v>
      </c>
      <c r="CEB8" t="s">
        <v>206</v>
      </c>
      <c r="CEC8" t="s">
        <v>206</v>
      </c>
      <c r="CED8" t="s">
        <v>206</v>
      </c>
      <c r="CEE8">
        <v>7406</v>
      </c>
      <c r="CEF8" t="s">
        <v>206</v>
      </c>
      <c r="CEG8" t="s">
        <v>206</v>
      </c>
      <c r="CEH8" t="s">
        <v>206</v>
      </c>
      <c r="CEI8">
        <v>9</v>
      </c>
      <c r="CEJ8">
        <v>200745</v>
      </c>
      <c r="CEK8" t="s">
        <v>206</v>
      </c>
      <c r="CEL8">
        <v>15</v>
      </c>
      <c r="CEM8" t="s">
        <v>206</v>
      </c>
      <c r="CEN8">
        <v>440980</v>
      </c>
      <c r="CEO8" t="s">
        <v>206</v>
      </c>
      <c r="CEP8">
        <v>1</v>
      </c>
      <c r="CEQ8" t="s">
        <v>206</v>
      </c>
      <c r="CER8" t="s">
        <v>206</v>
      </c>
      <c r="CES8">
        <v>3548222</v>
      </c>
      <c r="CET8">
        <v>13960</v>
      </c>
      <c r="CEU8">
        <v>3</v>
      </c>
      <c r="CEV8">
        <v>91480</v>
      </c>
      <c r="CEW8" t="s">
        <v>206</v>
      </c>
      <c r="CEX8" t="s">
        <v>206</v>
      </c>
      <c r="CEY8" t="s">
        <v>206</v>
      </c>
      <c r="CEZ8" t="s">
        <v>206</v>
      </c>
      <c r="CFA8" t="s">
        <v>206</v>
      </c>
      <c r="CFB8">
        <v>329595</v>
      </c>
      <c r="CFC8">
        <v>65544</v>
      </c>
      <c r="CFD8" t="s">
        <v>206</v>
      </c>
      <c r="CFE8">
        <v>204170</v>
      </c>
      <c r="CFF8">
        <v>247647</v>
      </c>
      <c r="CFG8">
        <v>18761</v>
      </c>
      <c r="CFH8">
        <v>1976644</v>
      </c>
      <c r="CFI8" t="s">
        <v>206</v>
      </c>
      <c r="CFJ8" t="s">
        <v>206</v>
      </c>
      <c r="CFK8">
        <v>15510</v>
      </c>
      <c r="CFL8">
        <v>426941</v>
      </c>
      <c r="CFM8">
        <v>17540013</v>
      </c>
      <c r="CFN8" t="s">
        <v>206</v>
      </c>
      <c r="CFO8">
        <v>249270</v>
      </c>
      <c r="CFP8" t="s">
        <v>206</v>
      </c>
      <c r="CFQ8">
        <v>33133</v>
      </c>
      <c r="CFR8" t="s">
        <v>206</v>
      </c>
      <c r="CFS8" t="s">
        <v>206</v>
      </c>
      <c r="CFT8" t="s">
        <v>206</v>
      </c>
      <c r="CFU8">
        <v>3803</v>
      </c>
      <c r="CFV8">
        <v>298</v>
      </c>
      <c r="CFW8" t="s">
        <v>206</v>
      </c>
      <c r="CFX8" t="s">
        <v>206</v>
      </c>
      <c r="CFY8" t="s">
        <v>206</v>
      </c>
      <c r="CFZ8" t="s">
        <v>206</v>
      </c>
      <c r="CGA8">
        <v>164213</v>
      </c>
      <c r="CGB8">
        <v>48253</v>
      </c>
      <c r="CGC8">
        <v>713512</v>
      </c>
      <c r="CGD8">
        <v>100</v>
      </c>
      <c r="CGE8">
        <v>23798</v>
      </c>
      <c r="CGF8" t="s">
        <v>206</v>
      </c>
      <c r="CGG8" t="s">
        <v>206</v>
      </c>
      <c r="CGH8">
        <v>3831848</v>
      </c>
      <c r="CGI8">
        <v>1337099</v>
      </c>
      <c r="CGJ8">
        <v>1172</v>
      </c>
      <c r="CGK8">
        <v>125974</v>
      </c>
      <c r="CGL8" t="s">
        <v>206</v>
      </c>
      <c r="CGM8" t="s">
        <v>206</v>
      </c>
      <c r="CGN8">
        <v>116</v>
      </c>
      <c r="CGO8">
        <v>6077</v>
      </c>
      <c r="CGP8">
        <v>7917</v>
      </c>
      <c r="CGQ8">
        <v>42417</v>
      </c>
      <c r="CGR8">
        <v>43427</v>
      </c>
      <c r="CGS8" t="s">
        <v>206</v>
      </c>
      <c r="CGT8">
        <v>539051</v>
      </c>
      <c r="CGU8">
        <v>161993</v>
      </c>
      <c r="CGV8" t="s">
        <v>206</v>
      </c>
      <c r="CGW8">
        <v>374966</v>
      </c>
      <c r="CGX8" t="s">
        <v>206</v>
      </c>
      <c r="CGY8" t="s">
        <v>206</v>
      </c>
      <c r="CGZ8" t="s">
        <v>206</v>
      </c>
      <c r="CHA8" t="s">
        <v>206</v>
      </c>
      <c r="CHB8">
        <v>12263</v>
      </c>
      <c r="CHC8">
        <v>834559</v>
      </c>
      <c r="CHD8">
        <v>68789582</v>
      </c>
      <c r="CHE8">
        <v>47917766</v>
      </c>
      <c r="CHF8" t="s">
        <v>206</v>
      </c>
      <c r="CHG8">
        <v>1383647</v>
      </c>
      <c r="CHH8" t="s">
        <v>206</v>
      </c>
      <c r="CHI8" t="s">
        <v>206</v>
      </c>
      <c r="CHJ8">
        <v>141394</v>
      </c>
      <c r="CHK8">
        <v>1892</v>
      </c>
      <c r="CHL8" t="s">
        <v>206</v>
      </c>
      <c r="CHM8" t="s">
        <v>206</v>
      </c>
      <c r="CHN8">
        <v>241568</v>
      </c>
      <c r="CHO8">
        <v>340037</v>
      </c>
      <c r="CHP8">
        <v>38360</v>
      </c>
      <c r="CHQ8">
        <v>605</v>
      </c>
      <c r="CHR8">
        <v>148922</v>
      </c>
      <c r="CHS8" t="s">
        <v>206</v>
      </c>
    </row>
    <row r="9" spans="1:2255" x14ac:dyDescent="0.25">
      <c r="A9" s="21">
        <v>2011</v>
      </c>
      <c r="B9" s="21" t="s">
        <v>206</v>
      </c>
      <c r="C9" s="21" t="s">
        <v>206</v>
      </c>
      <c r="D9" s="21" t="s">
        <v>206</v>
      </c>
      <c r="E9" s="21">
        <v>10388396</v>
      </c>
      <c r="F9" s="21">
        <v>48045</v>
      </c>
      <c r="G9" s="21">
        <v>6</v>
      </c>
      <c r="H9" s="21">
        <v>301515</v>
      </c>
      <c r="I9" s="21">
        <v>413753</v>
      </c>
      <c r="J9" s="21">
        <v>126273</v>
      </c>
      <c r="K9" s="21">
        <v>836</v>
      </c>
      <c r="L9" s="21">
        <v>6637364</v>
      </c>
      <c r="M9" s="21">
        <v>13278241</v>
      </c>
      <c r="N9" s="21">
        <v>116350</v>
      </c>
      <c r="O9" s="21">
        <v>598</v>
      </c>
      <c r="P9" s="21">
        <v>399658</v>
      </c>
      <c r="Q9" s="21" t="s">
        <v>206</v>
      </c>
      <c r="R9" s="21">
        <v>2981860</v>
      </c>
      <c r="S9" s="21">
        <v>3858584</v>
      </c>
      <c r="T9" s="21">
        <v>366012</v>
      </c>
      <c r="U9" s="21">
        <v>716</v>
      </c>
      <c r="V9" s="21">
        <v>298651</v>
      </c>
      <c r="W9" s="21">
        <v>4065498</v>
      </c>
      <c r="X9" s="21">
        <v>197413</v>
      </c>
      <c r="Y9" s="21" t="s">
        <v>206</v>
      </c>
      <c r="Z9" s="21">
        <v>98798</v>
      </c>
      <c r="AA9" s="21" t="s">
        <v>206</v>
      </c>
      <c r="AB9" s="21">
        <v>1244460</v>
      </c>
      <c r="AC9" s="21">
        <v>5621533</v>
      </c>
      <c r="AD9" s="21">
        <v>116964982</v>
      </c>
      <c r="AE9" s="21">
        <v>160950114</v>
      </c>
      <c r="AF9" s="21">
        <v>47981463</v>
      </c>
      <c r="AG9" s="21">
        <v>23632420</v>
      </c>
      <c r="AH9" s="21">
        <v>2697222</v>
      </c>
      <c r="AI9" s="21">
        <v>8467371</v>
      </c>
      <c r="AJ9" s="21">
        <v>9850317</v>
      </c>
      <c r="AK9" s="21" t="s">
        <v>206</v>
      </c>
      <c r="AL9" s="21">
        <v>431263</v>
      </c>
      <c r="AM9" s="21">
        <v>125929170</v>
      </c>
      <c r="AN9" s="21">
        <v>83404585</v>
      </c>
      <c r="AO9" s="21">
        <v>15896121</v>
      </c>
      <c r="AP9" s="21">
        <v>3650526</v>
      </c>
      <c r="AQ9" s="21">
        <v>83972</v>
      </c>
      <c r="AR9" s="21">
        <v>11446</v>
      </c>
      <c r="AS9" s="21">
        <v>5669402</v>
      </c>
      <c r="AT9" s="21">
        <v>1024</v>
      </c>
      <c r="AU9" s="21">
        <v>7016</v>
      </c>
      <c r="AV9" s="21" t="s">
        <v>206</v>
      </c>
      <c r="AW9" s="21">
        <v>7592673</v>
      </c>
      <c r="AX9" s="21">
        <v>3134017</v>
      </c>
      <c r="AY9" s="21" t="s">
        <v>206</v>
      </c>
      <c r="AZ9" s="21">
        <v>191240</v>
      </c>
      <c r="BA9" s="21">
        <v>11639</v>
      </c>
      <c r="BB9" s="21">
        <v>704</v>
      </c>
      <c r="BC9" s="21">
        <v>15473</v>
      </c>
      <c r="BD9" s="21">
        <v>11378712</v>
      </c>
      <c r="BE9" s="21">
        <v>2412694</v>
      </c>
      <c r="BF9" s="21">
        <v>33557</v>
      </c>
      <c r="BG9" s="21">
        <v>19191</v>
      </c>
      <c r="BH9" s="21">
        <v>264832</v>
      </c>
      <c r="BI9" s="21">
        <v>212981</v>
      </c>
      <c r="BJ9" s="21">
        <v>131402</v>
      </c>
      <c r="BK9" s="21">
        <v>19602</v>
      </c>
      <c r="BL9" s="21">
        <v>226316</v>
      </c>
      <c r="BM9" s="21">
        <v>49116</v>
      </c>
      <c r="BN9" s="21">
        <v>21303</v>
      </c>
      <c r="BO9" s="21">
        <v>2084</v>
      </c>
      <c r="BP9" s="21">
        <v>5815</v>
      </c>
      <c r="BQ9" s="21">
        <v>525684</v>
      </c>
      <c r="BR9" s="21">
        <v>4393724</v>
      </c>
      <c r="BS9" s="21">
        <v>1198366</v>
      </c>
      <c r="BT9" s="21">
        <v>1257639</v>
      </c>
      <c r="BU9" s="21">
        <v>19035498</v>
      </c>
      <c r="BV9" s="21">
        <v>23337573</v>
      </c>
      <c r="BW9" s="21">
        <v>1853495</v>
      </c>
      <c r="BX9" s="21">
        <v>2649</v>
      </c>
      <c r="BY9" s="21">
        <v>8149684</v>
      </c>
      <c r="BZ9" s="21">
        <v>3622753</v>
      </c>
      <c r="CA9" s="21">
        <v>257</v>
      </c>
      <c r="CB9" s="21">
        <v>23667</v>
      </c>
      <c r="CC9" s="21">
        <v>110735</v>
      </c>
      <c r="CD9" s="21">
        <v>5553171</v>
      </c>
      <c r="CE9" s="21">
        <v>1176801</v>
      </c>
      <c r="CF9" s="21">
        <v>205137847</v>
      </c>
      <c r="CG9" s="21">
        <v>243618791</v>
      </c>
      <c r="CH9" s="21">
        <v>41971</v>
      </c>
      <c r="CI9" s="21">
        <v>51554198</v>
      </c>
      <c r="CJ9" s="21">
        <v>443179</v>
      </c>
      <c r="CK9" s="21">
        <v>765</v>
      </c>
      <c r="CL9" s="21">
        <v>116326000</v>
      </c>
      <c r="CM9" s="21">
        <v>48188</v>
      </c>
      <c r="CN9" s="21">
        <v>12997</v>
      </c>
      <c r="CO9" s="21" t="s">
        <v>206</v>
      </c>
      <c r="CP9" s="21">
        <v>2312409</v>
      </c>
      <c r="CQ9" s="21">
        <v>166448</v>
      </c>
      <c r="CR9" s="21">
        <v>147453</v>
      </c>
      <c r="CS9" s="21" t="s">
        <v>206</v>
      </c>
      <c r="CT9" s="21">
        <v>24102335</v>
      </c>
      <c r="CU9" s="21">
        <v>46419</v>
      </c>
      <c r="CV9" s="21" t="s">
        <v>206</v>
      </c>
      <c r="CW9" s="21">
        <v>1610880</v>
      </c>
      <c r="CX9" s="21" t="s">
        <v>206</v>
      </c>
      <c r="CY9" s="21">
        <v>8</v>
      </c>
      <c r="CZ9" s="21" t="s">
        <v>206</v>
      </c>
      <c r="DA9" s="21">
        <v>16800</v>
      </c>
      <c r="DB9" s="21">
        <v>243458</v>
      </c>
      <c r="DC9" s="21">
        <v>4228151</v>
      </c>
      <c r="DD9" s="21">
        <v>23325</v>
      </c>
      <c r="DE9" s="21">
        <v>189858</v>
      </c>
      <c r="DF9" s="21">
        <v>555</v>
      </c>
      <c r="DG9" s="21">
        <v>6467161</v>
      </c>
      <c r="DH9" s="21">
        <v>769</v>
      </c>
      <c r="DI9" s="21" t="s">
        <v>206</v>
      </c>
      <c r="DJ9" s="21">
        <v>24782216</v>
      </c>
      <c r="DK9" s="21" t="s">
        <v>206</v>
      </c>
      <c r="DL9" s="21">
        <v>4304</v>
      </c>
      <c r="DM9" s="21">
        <v>23812201</v>
      </c>
      <c r="DN9" s="21">
        <v>79791</v>
      </c>
      <c r="DO9" s="21">
        <v>1190327</v>
      </c>
      <c r="DP9" s="21">
        <v>10300</v>
      </c>
      <c r="DQ9" s="21">
        <v>7054997</v>
      </c>
      <c r="DR9" s="21">
        <v>21631</v>
      </c>
      <c r="DS9" s="21" t="s">
        <v>206</v>
      </c>
      <c r="DT9" s="21">
        <v>769</v>
      </c>
      <c r="DU9" s="21" t="s">
        <v>206</v>
      </c>
      <c r="DV9" s="21">
        <v>11</v>
      </c>
      <c r="DW9" s="21">
        <v>739817</v>
      </c>
      <c r="DX9" s="21">
        <v>2858250</v>
      </c>
      <c r="DY9" s="21">
        <v>1805907</v>
      </c>
      <c r="DZ9" s="21" t="s">
        <v>206</v>
      </c>
      <c r="EA9" s="21">
        <v>22557</v>
      </c>
      <c r="EB9" s="21">
        <v>32096097</v>
      </c>
      <c r="EC9" s="21">
        <v>8741</v>
      </c>
      <c r="ED9" s="21">
        <v>1719812</v>
      </c>
      <c r="EE9" s="21" t="s">
        <v>206</v>
      </c>
      <c r="EF9" s="21">
        <v>300</v>
      </c>
      <c r="EG9" s="21">
        <v>1951523</v>
      </c>
      <c r="EH9" s="21">
        <v>2512368</v>
      </c>
      <c r="EI9" s="21">
        <v>136315</v>
      </c>
      <c r="EJ9" s="21" t="s">
        <v>206</v>
      </c>
      <c r="EK9" s="21">
        <v>101</v>
      </c>
      <c r="EL9" s="21" t="s">
        <v>206</v>
      </c>
      <c r="EM9" s="21">
        <v>592843</v>
      </c>
      <c r="EN9" s="21" t="s">
        <v>206</v>
      </c>
      <c r="EO9" s="21" t="s">
        <v>206</v>
      </c>
      <c r="EP9" s="21" t="s">
        <v>206</v>
      </c>
      <c r="EQ9" s="21">
        <v>88375</v>
      </c>
      <c r="ER9" s="21">
        <v>1441997</v>
      </c>
      <c r="ES9" s="21" t="s">
        <v>206</v>
      </c>
      <c r="ET9" s="21" t="s">
        <v>206</v>
      </c>
      <c r="EU9" s="21" t="s">
        <v>206</v>
      </c>
      <c r="EV9" s="21" t="s">
        <v>206</v>
      </c>
      <c r="EW9" s="21">
        <v>86226</v>
      </c>
      <c r="EX9" s="21" t="s">
        <v>206</v>
      </c>
      <c r="EY9" s="21" t="s">
        <v>206</v>
      </c>
      <c r="EZ9" s="21">
        <v>70104</v>
      </c>
      <c r="FA9" s="21" t="s">
        <v>206</v>
      </c>
      <c r="FB9" s="21">
        <v>1191</v>
      </c>
      <c r="FC9" s="21" t="s">
        <v>206</v>
      </c>
      <c r="FD9" s="21">
        <v>5587</v>
      </c>
      <c r="FE9" s="21">
        <v>751</v>
      </c>
      <c r="FF9" s="21">
        <v>645</v>
      </c>
      <c r="FG9" s="21">
        <v>2718</v>
      </c>
      <c r="FH9" s="21" t="s">
        <v>206</v>
      </c>
      <c r="FI9" s="21" t="s">
        <v>206</v>
      </c>
      <c r="FJ9" s="21" t="s">
        <v>206</v>
      </c>
      <c r="FK9" s="21">
        <v>2853</v>
      </c>
      <c r="FL9" s="21" t="s">
        <v>206</v>
      </c>
      <c r="FM9" s="21">
        <v>4731</v>
      </c>
      <c r="FN9" s="21">
        <v>1097</v>
      </c>
      <c r="FO9" s="21" t="s">
        <v>206</v>
      </c>
      <c r="FP9" s="21">
        <v>221287</v>
      </c>
      <c r="FQ9" s="21">
        <v>53327</v>
      </c>
      <c r="FR9" s="21" t="s">
        <v>206</v>
      </c>
      <c r="FS9" s="21">
        <v>99373</v>
      </c>
      <c r="FT9" s="21" t="s">
        <v>206</v>
      </c>
      <c r="FU9" s="21" t="s">
        <v>206</v>
      </c>
      <c r="FV9" s="21" t="s">
        <v>206</v>
      </c>
      <c r="FW9" s="21" t="s">
        <v>206</v>
      </c>
      <c r="FX9" s="21">
        <v>318906</v>
      </c>
      <c r="FY9" s="21">
        <v>16740</v>
      </c>
      <c r="FZ9" s="21">
        <v>4403518</v>
      </c>
      <c r="GA9" s="21">
        <v>1096457</v>
      </c>
      <c r="GB9" s="21" t="s">
        <v>206</v>
      </c>
      <c r="GC9" s="21">
        <v>2563378</v>
      </c>
      <c r="GD9" s="21" t="s">
        <v>206</v>
      </c>
      <c r="GE9" s="21" t="s">
        <v>206</v>
      </c>
      <c r="GF9" s="21">
        <v>2001458</v>
      </c>
      <c r="GG9" s="21">
        <v>31285</v>
      </c>
      <c r="GH9" s="21">
        <v>180</v>
      </c>
      <c r="GI9" s="21" t="s">
        <v>206</v>
      </c>
      <c r="GJ9" s="21">
        <v>84878</v>
      </c>
      <c r="GK9" s="21">
        <v>356341</v>
      </c>
      <c r="GL9" s="21">
        <v>506737</v>
      </c>
      <c r="GM9" s="21">
        <v>294</v>
      </c>
      <c r="GN9" s="21">
        <v>111184</v>
      </c>
      <c r="GO9" s="21">
        <v>4451</v>
      </c>
      <c r="GP9" s="21" t="s">
        <v>206</v>
      </c>
      <c r="GQ9" s="21" t="s">
        <v>206</v>
      </c>
      <c r="GR9" s="21" t="s">
        <v>206</v>
      </c>
      <c r="GS9" s="21" t="s">
        <v>206</v>
      </c>
      <c r="GT9" s="21" t="s">
        <v>206</v>
      </c>
      <c r="GU9" s="21" t="s">
        <v>206</v>
      </c>
      <c r="GV9" s="21" t="s">
        <v>206</v>
      </c>
      <c r="GW9" s="21">
        <v>1110230</v>
      </c>
      <c r="GX9" s="21">
        <v>5944123</v>
      </c>
      <c r="GY9" s="21">
        <v>1504810</v>
      </c>
      <c r="GZ9" s="21">
        <v>20599</v>
      </c>
      <c r="HA9" s="21">
        <v>3209967</v>
      </c>
      <c r="HB9" s="21">
        <v>645912</v>
      </c>
      <c r="HC9" s="21" t="s">
        <v>206</v>
      </c>
      <c r="HD9" s="21">
        <v>1268995</v>
      </c>
      <c r="HE9" s="21" t="s">
        <v>206</v>
      </c>
      <c r="HF9" s="21">
        <v>74591</v>
      </c>
      <c r="HG9" s="21">
        <v>809967</v>
      </c>
      <c r="HH9" s="21">
        <v>55687</v>
      </c>
      <c r="HI9" s="21">
        <v>1835083</v>
      </c>
      <c r="HJ9" s="21">
        <v>1153082</v>
      </c>
      <c r="HK9" s="21">
        <v>83</v>
      </c>
      <c r="HL9" s="21">
        <v>85285</v>
      </c>
      <c r="HM9" s="21" t="s">
        <v>206</v>
      </c>
      <c r="HN9" s="21">
        <v>4793336</v>
      </c>
      <c r="HO9" s="21">
        <v>1</v>
      </c>
      <c r="HP9" s="21">
        <v>99</v>
      </c>
      <c r="HQ9" s="21">
        <v>1081809</v>
      </c>
      <c r="HR9" s="21">
        <v>27593005</v>
      </c>
      <c r="HS9" s="21">
        <v>5018490</v>
      </c>
      <c r="HT9" s="21" t="s">
        <v>206</v>
      </c>
      <c r="HU9" s="21">
        <v>3392311</v>
      </c>
      <c r="HV9" s="21">
        <v>940509</v>
      </c>
      <c r="HW9" s="21">
        <v>6396935</v>
      </c>
      <c r="HX9" s="21">
        <v>6996440</v>
      </c>
      <c r="HY9" s="21" t="s">
        <v>206</v>
      </c>
      <c r="HZ9" s="21">
        <v>567388</v>
      </c>
      <c r="IA9" s="21">
        <v>8064013</v>
      </c>
      <c r="IB9" s="21">
        <v>6536835</v>
      </c>
      <c r="IC9" s="21">
        <v>5546174</v>
      </c>
      <c r="ID9" s="21">
        <v>4382749</v>
      </c>
      <c r="IE9" s="21">
        <v>60225</v>
      </c>
      <c r="IF9" s="21">
        <v>69331</v>
      </c>
      <c r="IG9" s="21">
        <v>1268450</v>
      </c>
      <c r="IH9" s="21">
        <v>601</v>
      </c>
      <c r="II9" s="21" t="s">
        <v>206</v>
      </c>
      <c r="IJ9" s="21" t="s">
        <v>206</v>
      </c>
      <c r="IK9" s="21">
        <v>341897</v>
      </c>
      <c r="IL9" s="21">
        <v>88091</v>
      </c>
      <c r="IM9" s="21" t="s">
        <v>206</v>
      </c>
      <c r="IN9" s="21" t="s">
        <v>206</v>
      </c>
      <c r="IO9" s="21">
        <v>1112840</v>
      </c>
      <c r="IP9" s="21" t="s">
        <v>206</v>
      </c>
      <c r="IQ9" s="21">
        <v>257997</v>
      </c>
      <c r="IR9" s="21">
        <v>674494</v>
      </c>
      <c r="IS9" s="21">
        <v>237606</v>
      </c>
      <c r="IT9" s="21">
        <v>76710</v>
      </c>
      <c r="IU9" s="21">
        <v>457234</v>
      </c>
      <c r="IV9" s="21">
        <v>745079</v>
      </c>
      <c r="IW9" s="21">
        <v>47916</v>
      </c>
      <c r="IX9" s="21">
        <v>110579</v>
      </c>
      <c r="IY9" s="21">
        <v>23009</v>
      </c>
      <c r="IZ9" s="21">
        <v>38706</v>
      </c>
      <c r="JA9" s="21">
        <v>6801717</v>
      </c>
      <c r="JB9" s="21">
        <v>78</v>
      </c>
      <c r="JC9" s="21" t="s">
        <v>206</v>
      </c>
      <c r="JD9" s="21" t="s">
        <v>206</v>
      </c>
      <c r="JE9" s="21">
        <v>6064767</v>
      </c>
      <c r="JF9" s="21">
        <v>189792</v>
      </c>
      <c r="JG9" s="21">
        <v>1972078</v>
      </c>
      <c r="JH9" s="21">
        <v>44625</v>
      </c>
      <c r="JI9" s="21">
        <v>5752877</v>
      </c>
      <c r="JJ9" s="21">
        <v>4334257</v>
      </c>
      <c r="JK9" s="21">
        <v>31574</v>
      </c>
      <c r="JL9" s="21">
        <v>3499</v>
      </c>
      <c r="JM9" s="21">
        <v>272899</v>
      </c>
      <c r="JN9" s="21" t="s">
        <v>206</v>
      </c>
      <c r="JO9" s="21">
        <v>1200</v>
      </c>
      <c r="JP9" s="21" t="s">
        <v>206</v>
      </c>
      <c r="JQ9" s="21">
        <v>18805</v>
      </c>
      <c r="JR9" s="21">
        <v>3304461</v>
      </c>
      <c r="JS9" s="21">
        <v>446664</v>
      </c>
      <c r="JT9" s="21">
        <v>62768303</v>
      </c>
      <c r="JU9" s="21">
        <v>26917888</v>
      </c>
      <c r="JV9" s="21">
        <v>3064</v>
      </c>
      <c r="JW9" s="21">
        <v>67743880</v>
      </c>
      <c r="JX9" s="21">
        <v>13900</v>
      </c>
      <c r="JY9" s="21" t="s">
        <v>206</v>
      </c>
      <c r="JZ9" s="21">
        <v>7288747</v>
      </c>
      <c r="KA9" s="21">
        <v>6014</v>
      </c>
      <c r="KB9" s="21">
        <v>15622</v>
      </c>
      <c r="KC9" s="21" t="s">
        <v>206</v>
      </c>
      <c r="KD9" s="21">
        <v>500228</v>
      </c>
      <c r="KE9" s="21">
        <v>601949</v>
      </c>
      <c r="KF9" s="21">
        <v>129230</v>
      </c>
      <c r="KG9" s="21" t="s">
        <v>206</v>
      </c>
      <c r="KH9" s="21">
        <v>43503398</v>
      </c>
      <c r="KI9" s="21">
        <v>25257</v>
      </c>
      <c r="KJ9" s="21">
        <v>819948</v>
      </c>
      <c r="KK9" s="21">
        <v>6507554</v>
      </c>
      <c r="KL9" s="21" t="s">
        <v>206</v>
      </c>
      <c r="KM9" s="21">
        <v>624015</v>
      </c>
      <c r="KN9" s="21">
        <v>399111</v>
      </c>
      <c r="KO9" s="21">
        <v>425640</v>
      </c>
      <c r="KP9" s="21">
        <v>6958531</v>
      </c>
      <c r="KQ9" s="21">
        <v>247676</v>
      </c>
      <c r="KR9" s="21">
        <v>7991</v>
      </c>
      <c r="KS9" s="21">
        <v>75845094</v>
      </c>
      <c r="KT9" s="21">
        <v>2644473</v>
      </c>
      <c r="KU9" s="21">
        <v>658940396</v>
      </c>
      <c r="KV9" s="21" t="s">
        <v>206</v>
      </c>
      <c r="KW9" s="21" t="s">
        <v>206</v>
      </c>
      <c r="KX9" s="21">
        <v>91301</v>
      </c>
      <c r="KY9" s="21">
        <v>2771705</v>
      </c>
      <c r="KZ9" s="21">
        <v>10567935</v>
      </c>
      <c r="LA9" s="21">
        <v>43154736</v>
      </c>
      <c r="LB9" s="21">
        <v>244689</v>
      </c>
      <c r="LC9" s="21">
        <v>4666515</v>
      </c>
      <c r="LD9" s="21">
        <v>2132791</v>
      </c>
      <c r="LE9" s="21">
        <v>4401245</v>
      </c>
      <c r="LF9" s="21">
        <v>3375019</v>
      </c>
      <c r="LG9" s="21" t="s">
        <v>206</v>
      </c>
      <c r="LH9" s="21">
        <v>912063</v>
      </c>
      <c r="LI9" s="21">
        <v>17312131</v>
      </c>
      <c r="LJ9" s="21">
        <v>1354708</v>
      </c>
      <c r="LK9" s="21">
        <v>616772</v>
      </c>
      <c r="LL9" s="21">
        <v>9904918</v>
      </c>
      <c r="LM9" s="21">
        <v>226601</v>
      </c>
      <c r="LN9" s="21">
        <v>10672724</v>
      </c>
      <c r="LO9" s="21">
        <v>1718170</v>
      </c>
      <c r="LP9" s="21">
        <v>289571</v>
      </c>
      <c r="LQ9" s="21">
        <v>334227</v>
      </c>
      <c r="LR9" s="21">
        <v>583708</v>
      </c>
      <c r="LS9" s="21" t="s">
        <v>206</v>
      </c>
      <c r="LT9" s="21">
        <v>114500</v>
      </c>
      <c r="LU9" s="21">
        <v>88393548</v>
      </c>
      <c r="LV9" s="21">
        <v>24992906</v>
      </c>
      <c r="LW9" s="21">
        <v>1063060</v>
      </c>
      <c r="LX9" s="21">
        <v>95828</v>
      </c>
      <c r="LY9" s="21">
        <v>96612</v>
      </c>
      <c r="LZ9" s="21" t="s">
        <v>206</v>
      </c>
      <c r="MA9" s="21">
        <v>712348</v>
      </c>
      <c r="MB9" s="21" t="s">
        <v>206</v>
      </c>
      <c r="MC9" s="21" t="s">
        <v>206</v>
      </c>
      <c r="MD9" s="21">
        <v>672112</v>
      </c>
      <c r="ME9" s="21">
        <v>25850453</v>
      </c>
      <c r="MF9" s="21">
        <v>1309700</v>
      </c>
      <c r="MG9" s="21" t="s">
        <v>206</v>
      </c>
      <c r="MH9" s="21" t="s">
        <v>206</v>
      </c>
      <c r="MI9" s="21">
        <v>1651</v>
      </c>
      <c r="MJ9" s="21">
        <v>181429</v>
      </c>
      <c r="MK9" s="21">
        <v>489220</v>
      </c>
      <c r="ML9" s="21">
        <v>8578</v>
      </c>
      <c r="MM9" s="21">
        <v>214622</v>
      </c>
      <c r="MN9" s="21">
        <v>4</v>
      </c>
      <c r="MO9" s="21">
        <v>1261896</v>
      </c>
      <c r="MP9" s="21">
        <v>798034</v>
      </c>
      <c r="MQ9" s="21" t="s">
        <v>206</v>
      </c>
      <c r="MR9" s="21">
        <v>287270</v>
      </c>
      <c r="MS9" s="21">
        <v>567033</v>
      </c>
      <c r="MT9" s="21">
        <v>80361</v>
      </c>
      <c r="MU9" s="21">
        <v>62601</v>
      </c>
      <c r="MV9" s="21">
        <v>60886</v>
      </c>
      <c r="MW9" s="21" t="s">
        <v>206</v>
      </c>
      <c r="MX9" s="21">
        <v>15800</v>
      </c>
      <c r="MY9" s="21">
        <v>338176</v>
      </c>
      <c r="MZ9" s="21">
        <v>55422</v>
      </c>
      <c r="NA9" s="21">
        <v>336025</v>
      </c>
      <c r="NB9" s="21">
        <v>429246</v>
      </c>
      <c r="NC9" s="21">
        <v>34752849</v>
      </c>
      <c r="ND9" s="21">
        <v>23069430</v>
      </c>
      <c r="NE9" s="21">
        <v>163315</v>
      </c>
      <c r="NF9" s="21">
        <v>285643</v>
      </c>
      <c r="NG9" s="21">
        <v>5319164</v>
      </c>
      <c r="NH9" s="21" t="s">
        <v>206</v>
      </c>
      <c r="NI9" s="21">
        <v>8410</v>
      </c>
      <c r="NJ9" s="21">
        <v>0</v>
      </c>
      <c r="NK9" s="21">
        <v>8688</v>
      </c>
      <c r="NL9" s="21">
        <v>3958888</v>
      </c>
      <c r="NM9" s="21">
        <v>5248500</v>
      </c>
      <c r="NN9" s="21">
        <v>80724576</v>
      </c>
      <c r="NO9" s="21">
        <v>437083854</v>
      </c>
      <c r="NP9" s="21">
        <v>14484</v>
      </c>
      <c r="NQ9" s="21">
        <v>9867790</v>
      </c>
      <c r="NR9" s="21" t="s">
        <v>206</v>
      </c>
      <c r="NS9" s="21">
        <v>2060568</v>
      </c>
      <c r="NT9" s="21">
        <v>68881755</v>
      </c>
      <c r="NU9" s="21">
        <v>3841</v>
      </c>
      <c r="NV9" s="21">
        <v>30</v>
      </c>
      <c r="NW9" s="21">
        <v>10559</v>
      </c>
      <c r="NX9" s="21">
        <v>7494459</v>
      </c>
      <c r="NY9" s="21">
        <v>69814</v>
      </c>
      <c r="NZ9" s="21">
        <v>78444</v>
      </c>
      <c r="OA9" s="21">
        <v>8918</v>
      </c>
      <c r="OB9" s="21">
        <v>25337718</v>
      </c>
      <c r="OC9" s="21">
        <v>10432</v>
      </c>
      <c r="OD9" s="21" t="s">
        <v>206</v>
      </c>
      <c r="OE9" s="21">
        <v>8914372</v>
      </c>
      <c r="OF9" s="21">
        <v>5247627</v>
      </c>
      <c r="OG9" s="21">
        <v>3035613</v>
      </c>
      <c r="OH9" s="21">
        <v>713163</v>
      </c>
      <c r="OI9" s="21" t="s">
        <v>206</v>
      </c>
      <c r="OJ9" s="21">
        <v>1082840</v>
      </c>
      <c r="OK9" s="21">
        <v>20489052</v>
      </c>
      <c r="OL9" s="21">
        <v>739726</v>
      </c>
      <c r="OM9" s="21">
        <v>26093313</v>
      </c>
      <c r="ON9" s="21">
        <v>432118</v>
      </c>
      <c r="OO9" s="21">
        <v>126407</v>
      </c>
      <c r="OP9" s="21">
        <v>5473510</v>
      </c>
      <c r="OQ9" s="21" t="s">
        <v>206</v>
      </c>
      <c r="OR9" s="21">
        <v>271000</v>
      </c>
      <c r="OS9" s="21">
        <v>556675</v>
      </c>
      <c r="OT9" s="21">
        <v>15100</v>
      </c>
      <c r="OU9" s="21">
        <v>837822</v>
      </c>
      <c r="OV9" s="21">
        <v>3695312</v>
      </c>
      <c r="OW9" s="21">
        <v>23684304</v>
      </c>
      <c r="OX9" s="21">
        <v>27193</v>
      </c>
      <c r="OY9" s="21">
        <v>6178667</v>
      </c>
      <c r="OZ9" s="21">
        <v>2840174</v>
      </c>
      <c r="PA9" s="21" t="s">
        <v>206</v>
      </c>
      <c r="PB9" s="21">
        <v>598065</v>
      </c>
      <c r="PC9" s="21">
        <v>5</v>
      </c>
      <c r="PD9" s="21" t="s">
        <v>206</v>
      </c>
      <c r="PE9" s="21">
        <v>6240367</v>
      </c>
      <c r="PF9" s="21">
        <v>120037</v>
      </c>
      <c r="PG9" s="21">
        <v>1066</v>
      </c>
      <c r="PH9" s="21">
        <v>152283951</v>
      </c>
      <c r="PI9" s="21">
        <v>52043</v>
      </c>
      <c r="PJ9" s="21">
        <v>16</v>
      </c>
      <c r="PK9" s="21">
        <v>208805</v>
      </c>
      <c r="PL9" s="21" t="s">
        <v>206</v>
      </c>
      <c r="PM9" s="21" t="s">
        <v>206</v>
      </c>
      <c r="PN9" s="21">
        <v>15030</v>
      </c>
      <c r="PO9" s="21">
        <v>812562</v>
      </c>
      <c r="PP9" s="21">
        <v>13681134</v>
      </c>
      <c r="PQ9" s="21">
        <v>4110</v>
      </c>
      <c r="PR9" s="21" t="s">
        <v>206</v>
      </c>
      <c r="PS9" s="21">
        <v>55</v>
      </c>
      <c r="PT9" s="21" t="s">
        <v>206</v>
      </c>
      <c r="PU9" s="21">
        <v>176369896</v>
      </c>
      <c r="PV9" s="21">
        <v>71</v>
      </c>
      <c r="PW9" s="21" t="s">
        <v>206</v>
      </c>
      <c r="PX9" s="21">
        <v>121</v>
      </c>
      <c r="PY9" s="21">
        <v>17136265</v>
      </c>
      <c r="PZ9" s="21">
        <v>183435</v>
      </c>
      <c r="QA9" s="21" t="s">
        <v>206</v>
      </c>
      <c r="QB9" s="21" t="s">
        <v>206</v>
      </c>
      <c r="QC9" s="21" t="s">
        <v>206</v>
      </c>
      <c r="QD9" s="21" t="s">
        <v>206</v>
      </c>
      <c r="QE9" s="21">
        <v>87488</v>
      </c>
      <c r="QF9" s="21">
        <v>276815</v>
      </c>
      <c r="QG9" s="21">
        <v>65936</v>
      </c>
      <c r="QH9" s="21" t="s">
        <v>206</v>
      </c>
      <c r="QI9" s="21" t="s">
        <v>206</v>
      </c>
      <c r="QJ9" s="21">
        <v>13</v>
      </c>
      <c r="QK9" s="21">
        <v>355313</v>
      </c>
      <c r="QL9" s="21">
        <v>14084</v>
      </c>
      <c r="QM9" s="21" t="s">
        <v>206</v>
      </c>
      <c r="QN9" s="21">
        <v>491</v>
      </c>
      <c r="QO9" s="21" t="s">
        <v>206</v>
      </c>
      <c r="QP9" s="21">
        <v>320</v>
      </c>
      <c r="QQ9" s="21">
        <v>30</v>
      </c>
      <c r="QR9" s="21" t="s">
        <v>206</v>
      </c>
      <c r="QS9" s="21">
        <v>442</v>
      </c>
      <c r="QT9" s="21">
        <v>1000</v>
      </c>
      <c r="QU9" s="21">
        <v>883586</v>
      </c>
      <c r="QV9" s="21">
        <v>5784</v>
      </c>
      <c r="QW9" s="21">
        <v>1140</v>
      </c>
      <c r="QX9" s="21">
        <v>4515960</v>
      </c>
      <c r="QY9" s="21">
        <v>2015761</v>
      </c>
      <c r="QZ9" s="21" t="s">
        <v>206</v>
      </c>
      <c r="RA9" s="21">
        <v>32484</v>
      </c>
      <c r="RB9" s="21" t="s">
        <v>206</v>
      </c>
      <c r="RC9" s="21" t="s">
        <v>206</v>
      </c>
      <c r="RD9" s="21" t="s">
        <v>206</v>
      </c>
      <c r="RE9" s="21" t="s">
        <v>206</v>
      </c>
      <c r="RF9" s="21">
        <v>174131</v>
      </c>
      <c r="RG9" s="21">
        <v>180193</v>
      </c>
      <c r="RH9" s="21">
        <v>3090074</v>
      </c>
      <c r="RI9" s="21">
        <v>344084420</v>
      </c>
      <c r="RJ9" s="21" t="s">
        <v>206</v>
      </c>
      <c r="RK9" s="21">
        <v>37145</v>
      </c>
      <c r="RL9" s="21">
        <v>24000</v>
      </c>
      <c r="RM9" s="21" t="s">
        <v>206</v>
      </c>
      <c r="RN9" s="21">
        <v>36538</v>
      </c>
      <c r="RO9" s="21">
        <v>132</v>
      </c>
      <c r="RP9" s="21" t="s">
        <v>206</v>
      </c>
      <c r="RQ9" s="21" t="s">
        <v>206</v>
      </c>
      <c r="RR9" s="21">
        <v>270932</v>
      </c>
      <c r="RS9" s="21">
        <v>1985130</v>
      </c>
      <c r="RT9" s="21">
        <v>1447</v>
      </c>
      <c r="RU9" s="21">
        <v>71</v>
      </c>
      <c r="RV9" s="21">
        <v>256935</v>
      </c>
      <c r="RW9" s="21">
        <v>128209</v>
      </c>
      <c r="RX9" s="21" t="s">
        <v>206</v>
      </c>
      <c r="RY9" s="21" t="s">
        <v>206</v>
      </c>
      <c r="RZ9" s="21">
        <v>6256473</v>
      </c>
      <c r="SA9" s="21" t="s">
        <v>206</v>
      </c>
      <c r="SB9" s="21">
        <v>286373</v>
      </c>
      <c r="SC9" s="21">
        <v>125749</v>
      </c>
      <c r="SD9" s="21">
        <v>860245</v>
      </c>
      <c r="SE9" s="21">
        <v>249260</v>
      </c>
      <c r="SF9" s="21">
        <v>9143655</v>
      </c>
      <c r="SG9" s="21" t="s">
        <v>206</v>
      </c>
      <c r="SH9" s="21" t="s">
        <v>206</v>
      </c>
      <c r="SI9" s="21">
        <v>4559631</v>
      </c>
      <c r="SJ9" s="21">
        <v>88964</v>
      </c>
      <c r="SK9" s="21">
        <v>672</v>
      </c>
      <c r="SL9" s="21">
        <v>6105</v>
      </c>
      <c r="SM9" s="21">
        <v>27452</v>
      </c>
      <c r="SN9" s="21">
        <v>6081853</v>
      </c>
      <c r="SO9" s="21">
        <v>281528</v>
      </c>
      <c r="SP9" s="21">
        <v>1120331</v>
      </c>
      <c r="SQ9" s="21">
        <v>4381889</v>
      </c>
      <c r="SR9" s="21">
        <v>4531291</v>
      </c>
      <c r="SS9" s="21">
        <v>60</v>
      </c>
      <c r="ST9" s="21">
        <v>2030195</v>
      </c>
      <c r="SU9" s="21" t="s">
        <v>206</v>
      </c>
      <c r="SV9" s="21">
        <v>159193</v>
      </c>
      <c r="SW9" s="21">
        <v>127015</v>
      </c>
      <c r="SX9" s="21">
        <v>549633</v>
      </c>
      <c r="SY9" s="21">
        <v>8950386</v>
      </c>
      <c r="SZ9" s="21">
        <v>94865232</v>
      </c>
      <c r="TA9" s="21">
        <v>6796838</v>
      </c>
      <c r="TB9" s="21">
        <v>4920709</v>
      </c>
      <c r="TC9" s="21">
        <v>18911977</v>
      </c>
      <c r="TD9" s="21">
        <v>3062581</v>
      </c>
      <c r="TE9" s="21">
        <v>803129</v>
      </c>
      <c r="TF9" s="21">
        <v>1344482</v>
      </c>
      <c r="TG9" s="21">
        <v>208862</v>
      </c>
      <c r="TH9" s="21">
        <v>13347</v>
      </c>
      <c r="TI9" s="21">
        <v>8043271</v>
      </c>
      <c r="TJ9" s="21">
        <v>61421185</v>
      </c>
      <c r="TK9" s="21">
        <v>70624646</v>
      </c>
      <c r="TL9" s="21">
        <v>1641628</v>
      </c>
      <c r="TM9" s="21">
        <v>8020388</v>
      </c>
      <c r="TN9" s="21">
        <v>91724</v>
      </c>
      <c r="TO9" s="21">
        <v>11956120</v>
      </c>
      <c r="TP9" s="21">
        <v>147122</v>
      </c>
      <c r="TQ9" s="21">
        <v>229406</v>
      </c>
      <c r="TR9" s="21" t="s">
        <v>206</v>
      </c>
      <c r="TS9" s="21">
        <v>4778239</v>
      </c>
      <c r="TT9" s="21">
        <v>598343</v>
      </c>
      <c r="TU9" s="21" t="s">
        <v>206</v>
      </c>
      <c r="TV9" s="21">
        <v>27051</v>
      </c>
      <c r="TW9" s="21">
        <v>2188021</v>
      </c>
      <c r="TX9" s="21">
        <v>323860</v>
      </c>
      <c r="TY9" s="21">
        <v>10505399</v>
      </c>
      <c r="TZ9" s="21">
        <v>6317200</v>
      </c>
      <c r="UA9" s="21">
        <v>2940508</v>
      </c>
      <c r="UB9" s="21">
        <v>466008</v>
      </c>
      <c r="UC9" s="21">
        <v>8051559</v>
      </c>
      <c r="UD9" s="21">
        <v>4212276</v>
      </c>
      <c r="UE9" s="21">
        <v>5911210</v>
      </c>
      <c r="UF9" s="21">
        <v>1183036</v>
      </c>
      <c r="UG9" s="21">
        <v>1492512</v>
      </c>
      <c r="UH9" s="21">
        <v>1031113</v>
      </c>
      <c r="UI9" s="21">
        <v>1469270</v>
      </c>
      <c r="UJ9" s="21">
        <v>2926810</v>
      </c>
      <c r="UK9" s="21">
        <v>477649</v>
      </c>
      <c r="UL9" s="21">
        <v>2257047</v>
      </c>
      <c r="UM9" s="21">
        <v>2659068</v>
      </c>
      <c r="UN9" s="21">
        <v>7878987</v>
      </c>
      <c r="UO9" s="21">
        <v>6252974</v>
      </c>
      <c r="UP9" s="21">
        <v>2397537</v>
      </c>
      <c r="UQ9" s="21">
        <v>8382400</v>
      </c>
      <c r="UR9" s="21">
        <v>36700939</v>
      </c>
      <c r="US9" s="21">
        <v>1220025</v>
      </c>
      <c r="UT9" s="21">
        <v>13274</v>
      </c>
      <c r="UU9" s="21">
        <v>23291984</v>
      </c>
      <c r="UV9" s="21">
        <v>83100</v>
      </c>
      <c r="UW9" s="21">
        <v>1172918</v>
      </c>
      <c r="UX9" s="21" t="s">
        <v>206</v>
      </c>
      <c r="UY9" s="21">
        <v>1024047</v>
      </c>
      <c r="UZ9" s="21">
        <v>9542084</v>
      </c>
      <c r="VA9" s="21">
        <v>16225243</v>
      </c>
      <c r="VB9" s="21">
        <v>694205619</v>
      </c>
      <c r="VC9" s="21">
        <v>563894746</v>
      </c>
      <c r="VD9" s="21">
        <v>233091</v>
      </c>
      <c r="VE9" s="21">
        <v>46611949</v>
      </c>
      <c r="VF9" s="21">
        <v>467291</v>
      </c>
      <c r="VG9" s="21">
        <v>3984</v>
      </c>
      <c r="VH9" s="21">
        <v>37818973</v>
      </c>
      <c r="VI9" s="21">
        <v>1077128</v>
      </c>
      <c r="VJ9" s="21">
        <v>2759001</v>
      </c>
      <c r="VK9" s="21">
        <v>55294</v>
      </c>
      <c r="VL9" s="21">
        <v>33051327</v>
      </c>
      <c r="VM9" s="21">
        <v>16224818</v>
      </c>
      <c r="VN9" s="21">
        <v>7379525</v>
      </c>
      <c r="VO9" s="21">
        <v>103182</v>
      </c>
      <c r="VP9" s="21">
        <v>17410210</v>
      </c>
      <c r="VQ9" s="21">
        <v>89927</v>
      </c>
      <c r="VR9" s="21" t="s">
        <v>206</v>
      </c>
      <c r="VS9" s="21" t="s">
        <v>206</v>
      </c>
      <c r="VT9" s="21" t="s">
        <v>206</v>
      </c>
      <c r="VU9" s="21" t="s">
        <v>206</v>
      </c>
      <c r="VV9" s="21" t="s">
        <v>206</v>
      </c>
      <c r="VW9" s="21">
        <v>15675</v>
      </c>
      <c r="VX9" s="21" t="s">
        <v>206</v>
      </c>
      <c r="VY9" s="21" t="s">
        <v>206</v>
      </c>
      <c r="VZ9" s="21" t="s">
        <v>206</v>
      </c>
      <c r="WA9" s="21" t="s">
        <v>206</v>
      </c>
      <c r="WB9" s="21">
        <v>31</v>
      </c>
      <c r="WC9" s="21" t="s">
        <v>206</v>
      </c>
      <c r="WD9" s="21">
        <v>2</v>
      </c>
      <c r="WE9" s="21" t="s">
        <v>206</v>
      </c>
      <c r="WF9" s="21" t="s">
        <v>206</v>
      </c>
      <c r="WG9" s="21" t="s">
        <v>206</v>
      </c>
      <c r="WH9" s="21">
        <v>351553</v>
      </c>
      <c r="WI9" s="21">
        <v>5</v>
      </c>
      <c r="WJ9" s="21">
        <v>26512</v>
      </c>
      <c r="WK9" s="21">
        <v>108</v>
      </c>
      <c r="WL9" s="21">
        <v>985</v>
      </c>
      <c r="WM9" s="21">
        <v>399</v>
      </c>
      <c r="WN9" s="21" t="s">
        <v>206</v>
      </c>
      <c r="WO9" s="21" t="s">
        <v>206</v>
      </c>
      <c r="WP9" s="21">
        <v>256</v>
      </c>
      <c r="WQ9" s="21" t="s">
        <v>206</v>
      </c>
      <c r="WR9" s="21">
        <v>310144</v>
      </c>
      <c r="WS9" s="21">
        <v>124200</v>
      </c>
      <c r="WT9" s="21">
        <v>2146209</v>
      </c>
      <c r="WU9" s="21">
        <v>5094394</v>
      </c>
      <c r="WV9" s="21">
        <v>2166890</v>
      </c>
      <c r="WW9" s="21">
        <v>1915216</v>
      </c>
      <c r="WX9" s="21">
        <v>34392</v>
      </c>
      <c r="WY9" s="21">
        <v>2527</v>
      </c>
      <c r="WZ9" s="21">
        <v>812000</v>
      </c>
      <c r="XA9" s="21" t="s">
        <v>206</v>
      </c>
      <c r="XB9" s="21">
        <v>674884</v>
      </c>
      <c r="XC9" s="21">
        <v>12880058</v>
      </c>
      <c r="XD9" s="21">
        <v>11882323</v>
      </c>
      <c r="XE9" s="21">
        <v>32160725</v>
      </c>
      <c r="XF9" s="21" t="s">
        <v>206</v>
      </c>
      <c r="XG9" s="21">
        <v>3252008</v>
      </c>
      <c r="XH9" s="21" t="s">
        <v>206</v>
      </c>
      <c r="XI9" s="21" t="s">
        <v>206</v>
      </c>
      <c r="XJ9" s="21" t="s">
        <v>206</v>
      </c>
      <c r="XK9" s="21" t="s">
        <v>206</v>
      </c>
      <c r="XL9" s="21" t="s">
        <v>206</v>
      </c>
      <c r="XM9" s="21">
        <v>542406</v>
      </c>
      <c r="XN9" s="21">
        <v>193627</v>
      </c>
      <c r="XO9" s="21" t="s">
        <v>206</v>
      </c>
      <c r="XP9" s="21" t="s">
        <v>206</v>
      </c>
      <c r="XQ9" s="21">
        <v>5557242</v>
      </c>
      <c r="XR9" s="21" t="s">
        <v>206</v>
      </c>
      <c r="XS9" s="21">
        <v>5312948</v>
      </c>
      <c r="XT9" s="21">
        <v>939075</v>
      </c>
      <c r="XU9" s="21">
        <v>111092</v>
      </c>
      <c r="XV9" s="21" t="s">
        <v>206</v>
      </c>
      <c r="XW9" s="21">
        <v>41936</v>
      </c>
      <c r="XX9" s="21">
        <v>180122</v>
      </c>
      <c r="XY9" s="21">
        <v>314823</v>
      </c>
      <c r="XZ9" s="21">
        <v>2740421</v>
      </c>
      <c r="YA9" s="21">
        <v>1159702</v>
      </c>
      <c r="YB9" s="21">
        <v>130218</v>
      </c>
      <c r="YC9" s="21">
        <v>16575322</v>
      </c>
      <c r="YD9" s="21">
        <v>152635</v>
      </c>
      <c r="YE9" s="21" t="s">
        <v>206</v>
      </c>
      <c r="YF9" s="21">
        <v>211266</v>
      </c>
      <c r="YG9" s="21">
        <v>508878</v>
      </c>
      <c r="YH9" s="21">
        <v>106756</v>
      </c>
      <c r="YI9" s="21">
        <v>94500</v>
      </c>
      <c r="YJ9" s="21">
        <v>426798</v>
      </c>
      <c r="YK9" s="21">
        <v>14232275</v>
      </c>
      <c r="YL9" s="21">
        <v>3600250</v>
      </c>
      <c r="YM9" s="21">
        <v>251459</v>
      </c>
      <c r="YN9" s="21">
        <v>19747</v>
      </c>
      <c r="YO9" s="21">
        <v>611393</v>
      </c>
      <c r="YP9" s="21" t="s">
        <v>206</v>
      </c>
      <c r="YQ9" s="21" t="s">
        <v>206</v>
      </c>
      <c r="YR9" s="21" t="s">
        <v>206</v>
      </c>
      <c r="YS9" s="21" t="s">
        <v>206</v>
      </c>
      <c r="YT9" s="21">
        <v>975073</v>
      </c>
      <c r="YU9" s="21">
        <v>226097</v>
      </c>
      <c r="YV9" s="21">
        <v>109038441</v>
      </c>
      <c r="YW9" s="21">
        <v>212525006</v>
      </c>
      <c r="YX9" s="21" t="s">
        <v>206</v>
      </c>
      <c r="YY9" s="21">
        <v>11787409</v>
      </c>
      <c r="YZ9" s="21" t="s">
        <v>206</v>
      </c>
      <c r="ZA9" s="21" t="s">
        <v>206</v>
      </c>
      <c r="ZB9" s="21">
        <v>7834385</v>
      </c>
      <c r="ZC9" s="21">
        <v>2317047</v>
      </c>
      <c r="ZD9" s="21">
        <v>22232</v>
      </c>
      <c r="ZE9" s="21" t="s">
        <v>206</v>
      </c>
      <c r="ZF9" s="21">
        <v>336992</v>
      </c>
      <c r="ZG9" s="21">
        <v>290301</v>
      </c>
      <c r="ZH9" s="21">
        <v>116051</v>
      </c>
      <c r="ZI9" s="21" t="s">
        <v>206</v>
      </c>
      <c r="ZJ9" s="21">
        <v>25526961</v>
      </c>
      <c r="ZK9" s="21">
        <v>4440</v>
      </c>
      <c r="ZL9" s="21" t="s">
        <v>206</v>
      </c>
      <c r="ZM9" s="21">
        <v>506839</v>
      </c>
      <c r="ZN9" s="21" t="s">
        <v>206</v>
      </c>
      <c r="ZO9" s="21">
        <v>42923</v>
      </c>
      <c r="ZP9" s="21">
        <v>115550</v>
      </c>
      <c r="ZQ9" s="21" t="s">
        <v>206</v>
      </c>
      <c r="ZR9" s="21" t="s">
        <v>206</v>
      </c>
      <c r="ZS9" s="21">
        <v>25171</v>
      </c>
      <c r="ZT9" s="21">
        <v>68807</v>
      </c>
      <c r="ZU9" s="21" t="s">
        <v>206</v>
      </c>
      <c r="ZV9" s="21" t="s">
        <v>206</v>
      </c>
      <c r="ZW9" s="21">
        <v>1670</v>
      </c>
      <c r="ZX9" s="21">
        <v>2138892</v>
      </c>
      <c r="ZY9" s="21">
        <v>10971</v>
      </c>
      <c r="ZZ9" s="21">
        <v>8540524</v>
      </c>
      <c r="AAA9" s="21">
        <v>228209</v>
      </c>
      <c r="AAB9" s="21">
        <v>68861</v>
      </c>
      <c r="AAC9" s="21">
        <v>507929</v>
      </c>
      <c r="AAD9" s="21">
        <v>273616</v>
      </c>
      <c r="AAE9" s="21">
        <v>3019008</v>
      </c>
      <c r="AAF9" s="21">
        <v>1433464</v>
      </c>
      <c r="AAG9" s="21">
        <v>27397641</v>
      </c>
      <c r="AAH9" s="21">
        <v>45141</v>
      </c>
      <c r="AAI9" s="21" t="s">
        <v>206</v>
      </c>
      <c r="AAJ9" s="21">
        <v>62686</v>
      </c>
      <c r="AAK9" s="21" t="s">
        <v>206</v>
      </c>
      <c r="AAL9" s="21">
        <v>993532</v>
      </c>
      <c r="AAM9" s="21">
        <v>1295131</v>
      </c>
      <c r="AAN9" s="21">
        <v>19080932</v>
      </c>
      <c r="AAO9" s="21">
        <v>25626519</v>
      </c>
      <c r="AAP9" s="21">
        <v>2181481</v>
      </c>
      <c r="AAQ9" s="21">
        <v>17147192</v>
      </c>
      <c r="AAR9" s="21">
        <v>7462094</v>
      </c>
      <c r="AAS9" s="21">
        <v>1366656</v>
      </c>
      <c r="AAT9" s="21">
        <v>607152</v>
      </c>
      <c r="AAU9" s="21" t="s">
        <v>206</v>
      </c>
      <c r="AAV9" s="21">
        <v>230</v>
      </c>
      <c r="AAW9" s="21">
        <v>7385899</v>
      </c>
      <c r="AAX9" s="21">
        <v>13246473</v>
      </c>
      <c r="AAY9" s="21">
        <v>3315462</v>
      </c>
      <c r="AAZ9" s="21">
        <v>1159036</v>
      </c>
      <c r="ABA9" s="21">
        <v>6375847</v>
      </c>
      <c r="ABB9" s="21">
        <v>70385</v>
      </c>
      <c r="ABC9" s="21">
        <v>2763923</v>
      </c>
      <c r="ABD9" s="21">
        <v>22277</v>
      </c>
      <c r="ABE9" s="21">
        <v>34257</v>
      </c>
      <c r="ABF9" s="21">
        <v>20</v>
      </c>
      <c r="ABG9" s="21">
        <v>5391565</v>
      </c>
      <c r="ABH9" s="21">
        <v>2792274</v>
      </c>
      <c r="ABI9" s="21">
        <v>14128</v>
      </c>
      <c r="ABJ9" s="21" t="s">
        <v>206</v>
      </c>
      <c r="ABK9" s="21">
        <v>3381755</v>
      </c>
      <c r="ABL9" s="21">
        <v>1437911</v>
      </c>
      <c r="ABM9" s="21">
        <v>2948010</v>
      </c>
      <c r="ABN9" s="21">
        <v>3599268</v>
      </c>
      <c r="ABO9" s="21">
        <v>783079</v>
      </c>
      <c r="ABP9" s="21">
        <v>20561</v>
      </c>
      <c r="ABQ9" s="21">
        <v>1065866</v>
      </c>
      <c r="ABR9" s="21">
        <v>996155</v>
      </c>
      <c r="ABS9" s="21">
        <v>1191423</v>
      </c>
      <c r="ABT9" s="21">
        <v>105673673</v>
      </c>
      <c r="ABU9" s="21">
        <v>170947423</v>
      </c>
      <c r="ABV9" s="21">
        <v>279730</v>
      </c>
      <c r="ABW9" s="21">
        <v>5621862</v>
      </c>
      <c r="ABX9" s="21">
        <v>1136636</v>
      </c>
      <c r="ABY9" s="21">
        <v>87438</v>
      </c>
      <c r="ABZ9" s="21">
        <v>51616</v>
      </c>
      <c r="ACA9" s="21">
        <v>7442987</v>
      </c>
      <c r="ACB9" s="21">
        <v>14952658</v>
      </c>
      <c r="ACC9" s="21">
        <v>406649</v>
      </c>
      <c r="ACD9" s="21">
        <v>3542116</v>
      </c>
      <c r="ACE9" s="21">
        <v>20179640</v>
      </c>
      <c r="ACF9" s="21">
        <v>10496425</v>
      </c>
      <c r="ACG9" s="21">
        <v>950040</v>
      </c>
      <c r="ACH9" s="21">
        <v>25857</v>
      </c>
      <c r="ACI9" s="21">
        <v>3059999</v>
      </c>
      <c r="ACJ9" s="21">
        <v>112746</v>
      </c>
      <c r="ACK9" s="21">
        <v>194</v>
      </c>
      <c r="ACL9" s="21">
        <v>37439</v>
      </c>
      <c r="ACM9" s="21" t="s">
        <v>206</v>
      </c>
      <c r="ACN9" s="21">
        <v>2743181</v>
      </c>
      <c r="ACO9" s="21">
        <v>7343146</v>
      </c>
      <c r="ACP9" s="21">
        <v>99156130</v>
      </c>
      <c r="ACQ9" s="21">
        <v>37254028</v>
      </c>
      <c r="ACR9" s="21">
        <v>155692</v>
      </c>
      <c r="ACS9" s="21">
        <v>6022228</v>
      </c>
      <c r="ACT9" s="21">
        <v>28238</v>
      </c>
      <c r="ACU9" s="21" t="s">
        <v>206</v>
      </c>
      <c r="ACV9" s="21">
        <v>8398643</v>
      </c>
      <c r="ACW9" s="21">
        <v>176486</v>
      </c>
      <c r="ACX9" s="21">
        <v>10418</v>
      </c>
      <c r="ACY9" s="21" t="s">
        <v>206</v>
      </c>
      <c r="ACZ9" s="21">
        <v>12301017</v>
      </c>
      <c r="ADA9" s="21">
        <v>1551475</v>
      </c>
      <c r="ADB9" s="21">
        <v>1004270</v>
      </c>
      <c r="ADC9" s="21">
        <v>4527</v>
      </c>
      <c r="ADD9" s="21">
        <v>4702760</v>
      </c>
      <c r="ADE9" s="21">
        <v>25433</v>
      </c>
      <c r="ADF9" s="21">
        <v>5516993</v>
      </c>
      <c r="ADG9" s="21">
        <v>182554254</v>
      </c>
      <c r="ADH9" s="21">
        <v>1013565</v>
      </c>
      <c r="ADI9" s="21">
        <v>105419083</v>
      </c>
      <c r="ADJ9" s="21">
        <v>19076563</v>
      </c>
      <c r="ADK9" s="21">
        <v>11146916</v>
      </c>
      <c r="ADL9" s="21">
        <v>16832618</v>
      </c>
      <c r="ADM9" s="21">
        <v>70041934</v>
      </c>
      <c r="ADN9" s="21">
        <v>2055008</v>
      </c>
      <c r="ADO9" s="21">
        <v>813842526</v>
      </c>
      <c r="ADP9" s="21">
        <v>74675388</v>
      </c>
      <c r="ADQ9" s="21">
        <v>260729236</v>
      </c>
      <c r="ADR9" s="21">
        <v>4715627</v>
      </c>
      <c r="ADS9" s="21">
        <v>75646</v>
      </c>
      <c r="ADT9" s="21">
        <v>384938615</v>
      </c>
      <c r="ADU9" s="21">
        <v>13003334</v>
      </c>
      <c r="ADV9" s="21">
        <v>516983282</v>
      </c>
      <c r="ADW9" s="21">
        <v>63616481</v>
      </c>
      <c r="ADX9" s="21">
        <v>37159581</v>
      </c>
      <c r="ADY9" s="21">
        <v>41745060</v>
      </c>
      <c r="ADZ9" s="21">
        <v>132639883</v>
      </c>
      <c r="AEA9" s="21">
        <v>82998494</v>
      </c>
      <c r="AEB9" s="21">
        <v>303876304</v>
      </c>
      <c r="AEC9" s="21">
        <v>44450</v>
      </c>
      <c r="AED9" s="21">
        <v>8493589</v>
      </c>
      <c r="AEE9" s="21">
        <v>11138019</v>
      </c>
      <c r="AEF9" s="21">
        <v>454131733</v>
      </c>
      <c r="AEG9" s="21">
        <v>308351523</v>
      </c>
      <c r="AEH9" s="21">
        <v>1106514480</v>
      </c>
      <c r="AEI9" s="21">
        <v>56738235</v>
      </c>
      <c r="AEJ9" s="21">
        <v>180968644</v>
      </c>
      <c r="AEK9" s="21">
        <v>145772663</v>
      </c>
      <c r="AEL9" s="21">
        <v>71565741</v>
      </c>
      <c r="AEM9" s="21">
        <v>75608518</v>
      </c>
      <c r="AEN9" s="21">
        <v>62794020</v>
      </c>
      <c r="AEO9" s="21">
        <v>79975043</v>
      </c>
      <c r="AEP9" s="21">
        <v>207734538</v>
      </c>
      <c r="AEQ9" s="21">
        <v>427489686</v>
      </c>
      <c r="AER9" s="21">
        <v>1574182985</v>
      </c>
      <c r="AES9" s="21">
        <v>320406971</v>
      </c>
      <c r="AET9" s="21">
        <v>13093817</v>
      </c>
      <c r="AEU9" s="21">
        <v>32460288</v>
      </c>
      <c r="AEV9" s="21">
        <v>9414</v>
      </c>
      <c r="AEW9" s="21">
        <v>56213479</v>
      </c>
      <c r="AEX9" s="21">
        <v>1798148</v>
      </c>
      <c r="AEY9" s="21">
        <v>86214</v>
      </c>
      <c r="AEZ9" s="21">
        <v>123927222</v>
      </c>
      <c r="AFA9" s="21">
        <v>588015021</v>
      </c>
      <c r="AFB9" s="21">
        <v>138355350</v>
      </c>
      <c r="AFC9" s="21">
        <v>20047</v>
      </c>
      <c r="AFD9" s="21">
        <v>132704</v>
      </c>
      <c r="AFE9" s="21">
        <v>13698477</v>
      </c>
      <c r="AFF9" s="21">
        <v>209732</v>
      </c>
      <c r="AFG9" s="21">
        <v>22481360</v>
      </c>
      <c r="AFH9" s="21">
        <v>26045085</v>
      </c>
      <c r="AFI9" s="21">
        <v>37635994</v>
      </c>
      <c r="AFJ9" s="21">
        <v>11615135</v>
      </c>
      <c r="AFK9" s="21">
        <v>14660800</v>
      </c>
      <c r="AFL9" s="21">
        <v>102765793</v>
      </c>
      <c r="AFM9" s="21">
        <v>42053616</v>
      </c>
      <c r="AFN9" s="21">
        <v>32336775</v>
      </c>
      <c r="AFO9" s="21">
        <v>37698219</v>
      </c>
      <c r="AFP9" s="21">
        <v>32639605</v>
      </c>
      <c r="AFQ9" s="21">
        <v>20126545</v>
      </c>
      <c r="AFR9" s="21">
        <v>2867830</v>
      </c>
      <c r="AFS9" s="21">
        <v>847444</v>
      </c>
      <c r="AFT9" s="21">
        <v>2001715</v>
      </c>
      <c r="AFU9" s="21">
        <v>28129000</v>
      </c>
      <c r="AFV9" s="21">
        <v>11185050</v>
      </c>
      <c r="AFW9" s="21">
        <v>25550709</v>
      </c>
      <c r="AFX9" s="21">
        <v>32327026</v>
      </c>
      <c r="AFY9" s="21">
        <v>471153052</v>
      </c>
      <c r="AFZ9" s="21">
        <v>404644757</v>
      </c>
      <c r="AGA9" s="21">
        <v>119842792</v>
      </c>
      <c r="AGB9" s="21">
        <v>16631083</v>
      </c>
      <c r="AGC9" s="21">
        <v>501665142</v>
      </c>
      <c r="AGD9" s="21">
        <v>1026861</v>
      </c>
      <c r="AGE9" s="21">
        <v>9331312</v>
      </c>
      <c r="AGF9" s="21">
        <v>19607338</v>
      </c>
      <c r="AGG9" s="21">
        <v>122965547</v>
      </c>
      <c r="AGH9" s="21">
        <v>59395046</v>
      </c>
      <c r="AGI9" s="21">
        <v>81048934</v>
      </c>
      <c r="AGJ9" s="21">
        <v>3431304379</v>
      </c>
      <c r="AGK9" s="21">
        <v>7844338402</v>
      </c>
      <c r="AGL9" s="21">
        <v>17515308</v>
      </c>
      <c r="AGM9" s="21">
        <v>1023226737</v>
      </c>
      <c r="AGN9" s="21">
        <v>25657312</v>
      </c>
      <c r="AGO9" s="21">
        <v>2334260</v>
      </c>
      <c r="AGP9" s="21">
        <v>620051166</v>
      </c>
      <c r="AGQ9" s="21">
        <v>8401811</v>
      </c>
      <c r="AGR9" s="21">
        <v>1148297</v>
      </c>
      <c r="AGS9" s="21">
        <v>26440</v>
      </c>
      <c r="AGT9" s="21">
        <v>147924664</v>
      </c>
      <c r="AGU9" s="21">
        <v>120202496</v>
      </c>
      <c r="AGV9" s="21">
        <v>24101726</v>
      </c>
      <c r="AGW9" s="21">
        <v>134354</v>
      </c>
      <c r="AGX9" s="21">
        <v>222686541</v>
      </c>
      <c r="AGY9" s="21">
        <v>882800</v>
      </c>
      <c r="AGZ9" s="21" t="s">
        <v>206</v>
      </c>
      <c r="AHA9" s="21" t="s">
        <v>206</v>
      </c>
      <c r="AHB9" s="21" t="s">
        <v>206</v>
      </c>
      <c r="AHC9" s="21" t="s">
        <v>206</v>
      </c>
      <c r="AHD9" s="21" t="s">
        <v>206</v>
      </c>
      <c r="AHE9" s="21" t="s">
        <v>206</v>
      </c>
      <c r="AHF9" s="21" t="s">
        <v>206</v>
      </c>
      <c r="AHG9" s="21" t="s">
        <v>206</v>
      </c>
      <c r="AHH9" s="21" t="s">
        <v>206</v>
      </c>
      <c r="AHI9" s="21" t="s">
        <v>206</v>
      </c>
      <c r="AHJ9" s="21" t="s">
        <v>206</v>
      </c>
      <c r="AHK9" s="21" t="s">
        <v>206</v>
      </c>
      <c r="AHL9" s="21" t="s">
        <v>206</v>
      </c>
      <c r="AHM9" s="21" t="s">
        <v>206</v>
      </c>
      <c r="AHN9" s="21" t="s">
        <v>206</v>
      </c>
      <c r="AHO9" s="21" t="s">
        <v>206</v>
      </c>
      <c r="AHP9" s="21" t="s">
        <v>206</v>
      </c>
      <c r="AHQ9" s="21" t="s">
        <v>206</v>
      </c>
      <c r="AHR9" s="21" t="s">
        <v>206</v>
      </c>
      <c r="AHS9" s="21" t="s">
        <v>206</v>
      </c>
      <c r="AHT9" s="21" t="s">
        <v>206</v>
      </c>
      <c r="AHU9" s="21" t="s">
        <v>206</v>
      </c>
      <c r="AHV9" s="21" t="s">
        <v>206</v>
      </c>
      <c r="AHW9" s="21" t="s">
        <v>206</v>
      </c>
      <c r="AHX9" s="21" t="s">
        <v>206</v>
      </c>
      <c r="AHY9" s="21" t="s">
        <v>206</v>
      </c>
      <c r="AHZ9" s="21" t="s">
        <v>206</v>
      </c>
      <c r="AIA9" s="21" t="s">
        <v>206</v>
      </c>
      <c r="AIB9" s="21" t="s">
        <v>206</v>
      </c>
      <c r="AIC9" s="21" t="s">
        <v>206</v>
      </c>
      <c r="AID9" s="21" t="s">
        <v>206</v>
      </c>
      <c r="AIE9" s="21" t="s">
        <v>206</v>
      </c>
      <c r="AIF9" s="21" t="s">
        <v>206</v>
      </c>
      <c r="AIG9" s="21" t="s">
        <v>206</v>
      </c>
      <c r="AIH9" s="21" t="s">
        <v>206</v>
      </c>
      <c r="AII9" s="21" t="s">
        <v>206</v>
      </c>
      <c r="AIJ9" s="21" t="s">
        <v>206</v>
      </c>
      <c r="AIK9" s="21" t="s">
        <v>206</v>
      </c>
      <c r="AIL9" s="21" t="s">
        <v>206</v>
      </c>
      <c r="AIM9" s="21" t="s">
        <v>206</v>
      </c>
      <c r="AIN9" s="21" t="s">
        <v>206</v>
      </c>
      <c r="AIO9" s="21" t="s">
        <v>206</v>
      </c>
      <c r="AIP9" s="21" t="s">
        <v>206</v>
      </c>
      <c r="AIQ9" s="21" t="s">
        <v>206</v>
      </c>
      <c r="AIR9" s="21" t="s">
        <v>206</v>
      </c>
      <c r="AIS9" s="21" t="s">
        <v>206</v>
      </c>
      <c r="AIT9" s="21" t="s">
        <v>206</v>
      </c>
      <c r="AIU9" s="21" t="s">
        <v>206</v>
      </c>
      <c r="AIV9" s="21" t="s">
        <v>206</v>
      </c>
      <c r="AIW9" s="21" t="s">
        <v>206</v>
      </c>
      <c r="AIX9" s="21" t="s">
        <v>206</v>
      </c>
      <c r="AIY9" s="21" t="s">
        <v>206</v>
      </c>
      <c r="AIZ9" s="21" t="s">
        <v>206</v>
      </c>
      <c r="AJA9" s="21" t="s">
        <v>206</v>
      </c>
      <c r="AJB9" s="21" t="s">
        <v>206</v>
      </c>
      <c r="AJC9" s="21" t="s">
        <v>206</v>
      </c>
      <c r="AJD9" s="21" t="s">
        <v>206</v>
      </c>
      <c r="AJE9" s="21" t="s">
        <v>206</v>
      </c>
      <c r="AJF9" s="21" t="s">
        <v>206</v>
      </c>
      <c r="AJG9" s="21" t="s">
        <v>206</v>
      </c>
      <c r="AJH9" s="21" t="s">
        <v>206</v>
      </c>
      <c r="AJI9" s="21" t="s">
        <v>206</v>
      </c>
      <c r="AJJ9" s="21" t="s">
        <v>206</v>
      </c>
      <c r="AJK9" s="21" t="s">
        <v>206</v>
      </c>
      <c r="AJL9" s="21" t="s">
        <v>206</v>
      </c>
      <c r="AJM9" s="21" t="s">
        <v>206</v>
      </c>
      <c r="AJN9" s="21" t="s">
        <v>206</v>
      </c>
      <c r="AJO9" s="21" t="s">
        <v>206</v>
      </c>
      <c r="AJP9" s="21" t="s">
        <v>206</v>
      </c>
      <c r="AJQ9" s="21" t="s">
        <v>206</v>
      </c>
      <c r="AJR9" s="21" t="s">
        <v>206</v>
      </c>
      <c r="AJS9" s="21" t="s">
        <v>206</v>
      </c>
      <c r="AJT9" s="21" t="s">
        <v>206</v>
      </c>
      <c r="AJU9" s="21" t="s">
        <v>206</v>
      </c>
      <c r="AJV9" s="21" t="s">
        <v>206</v>
      </c>
      <c r="AJW9" s="21" t="s">
        <v>206</v>
      </c>
      <c r="AJX9" s="21" t="s">
        <v>206</v>
      </c>
      <c r="AJY9" s="21" t="s">
        <v>206</v>
      </c>
      <c r="AJZ9" s="21" t="s">
        <v>206</v>
      </c>
      <c r="AKA9" s="21" t="s">
        <v>206</v>
      </c>
      <c r="AKB9" s="21" t="s">
        <v>206</v>
      </c>
      <c r="AKC9" s="21" t="s">
        <v>206</v>
      </c>
      <c r="AKD9" s="21" t="s">
        <v>206</v>
      </c>
      <c r="AKE9" s="21" t="s">
        <v>206</v>
      </c>
      <c r="AKF9" s="21" t="s">
        <v>206</v>
      </c>
      <c r="AKG9" s="21" t="s">
        <v>206</v>
      </c>
      <c r="AKH9" s="21" t="s">
        <v>206</v>
      </c>
      <c r="AKI9" s="21" t="s">
        <v>206</v>
      </c>
      <c r="AKJ9" s="21" t="s">
        <v>206</v>
      </c>
      <c r="AKK9" s="21" t="s">
        <v>206</v>
      </c>
      <c r="AKL9" s="21" t="s">
        <v>206</v>
      </c>
      <c r="AKM9" s="21" t="s">
        <v>206</v>
      </c>
      <c r="AKN9" s="21" t="s">
        <v>206</v>
      </c>
      <c r="AKO9" s="21" t="s">
        <v>206</v>
      </c>
      <c r="AKP9" s="21" t="s">
        <v>206</v>
      </c>
      <c r="AKQ9" s="21" t="s">
        <v>206</v>
      </c>
      <c r="AKR9" s="21">
        <v>1</v>
      </c>
      <c r="AKS9" s="21" t="s">
        <v>206</v>
      </c>
      <c r="AKT9" s="21" t="s">
        <v>206</v>
      </c>
      <c r="AKU9" s="21" t="s">
        <v>206</v>
      </c>
      <c r="AKV9" s="21" t="s">
        <v>206</v>
      </c>
      <c r="AKW9" s="21">
        <v>2088358</v>
      </c>
      <c r="AKX9" s="21">
        <v>124012</v>
      </c>
      <c r="AKY9" s="21">
        <v>5002</v>
      </c>
      <c r="AKZ9" s="21" t="s">
        <v>206</v>
      </c>
      <c r="ALA9" s="21" t="s">
        <v>206</v>
      </c>
      <c r="ALB9" s="21">
        <v>36305</v>
      </c>
      <c r="ALC9" s="21">
        <v>24185</v>
      </c>
      <c r="ALD9" s="21" t="s">
        <v>206</v>
      </c>
      <c r="ALE9" s="21" t="s">
        <v>206</v>
      </c>
      <c r="ALF9" s="21">
        <v>304908</v>
      </c>
      <c r="ALG9" s="21" t="s">
        <v>206</v>
      </c>
      <c r="ALH9" s="21">
        <v>365306</v>
      </c>
      <c r="ALI9" s="21" t="s">
        <v>206</v>
      </c>
      <c r="ALJ9" s="21">
        <v>20</v>
      </c>
      <c r="ALK9" s="21">
        <v>34050</v>
      </c>
      <c r="ALL9" s="21">
        <v>381951</v>
      </c>
      <c r="ALM9" s="21">
        <v>2602</v>
      </c>
      <c r="ALN9" s="21">
        <v>512894</v>
      </c>
      <c r="ALO9" s="21">
        <v>10068716</v>
      </c>
      <c r="ALP9" s="21">
        <v>2394756</v>
      </c>
      <c r="ALQ9" s="21" t="s">
        <v>206</v>
      </c>
      <c r="ALR9" s="21">
        <v>172210</v>
      </c>
      <c r="ALS9" s="21" t="s">
        <v>206</v>
      </c>
      <c r="ALT9" s="21">
        <v>1248134</v>
      </c>
      <c r="ALU9" s="21">
        <v>226090</v>
      </c>
      <c r="ALV9" s="21">
        <v>31091606</v>
      </c>
      <c r="ALW9" s="21">
        <v>8905379</v>
      </c>
      <c r="ALX9" s="21">
        <v>1176038</v>
      </c>
      <c r="ALY9" s="21">
        <v>1506620</v>
      </c>
      <c r="ALZ9" s="21">
        <v>1408499</v>
      </c>
      <c r="AMA9" s="21">
        <v>722235</v>
      </c>
      <c r="AMB9" s="21">
        <v>6429191</v>
      </c>
      <c r="AMC9" s="21" t="s">
        <v>206</v>
      </c>
      <c r="AMD9" s="21">
        <v>48</v>
      </c>
      <c r="AME9" s="21">
        <v>6146640</v>
      </c>
      <c r="AMF9" s="21">
        <v>17279702</v>
      </c>
      <c r="AMG9" s="21">
        <v>5458427</v>
      </c>
      <c r="AMH9" s="21">
        <v>1900</v>
      </c>
      <c r="AMI9" s="21">
        <v>576254</v>
      </c>
      <c r="AMJ9" s="21">
        <v>3304</v>
      </c>
      <c r="AMK9" s="21">
        <v>132148</v>
      </c>
      <c r="AML9" s="21">
        <v>403926</v>
      </c>
      <c r="AMM9" s="21">
        <v>2425</v>
      </c>
      <c r="AMN9" s="21" t="s">
        <v>206</v>
      </c>
      <c r="AMO9" s="21">
        <v>3288252</v>
      </c>
      <c r="AMP9" s="21">
        <v>168552</v>
      </c>
      <c r="AMQ9" s="21" t="s">
        <v>206</v>
      </c>
      <c r="AMR9" s="21" t="s">
        <v>206</v>
      </c>
      <c r="AMS9" s="21">
        <v>4661</v>
      </c>
      <c r="AMT9" s="21">
        <v>80030</v>
      </c>
      <c r="AMU9" s="21">
        <v>1608</v>
      </c>
      <c r="AMV9" s="21">
        <v>368801</v>
      </c>
      <c r="AMW9" s="21">
        <v>51833</v>
      </c>
      <c r="AMX9" s="21">
        <v>27703</v>
      </c>
      <c r="AMY9" s="21">
        <v>310</v>
      </c>
      <c r="AMZ9" s="21">
        <v>122717</v>
      </c>
      <c r="ANA9" s="21">
        <v>16152</v>
      </c>
      <c r="ANB9" s="21">
        <v>814900</v>
      </c>
      <c r="ANC9" s="21">
        <v>603747</v>
      </c>
      <c r="AND9" s="21">
        <v>12756</v>
      </c>
      <c r="ANE9" s="21">
        <v>226342</v>
      </c>
      <c r="ANF9" s="21">
        <v>39169</v>
      </c>
      <c r="ANG9" s="21">
        <v>3</v>
      </c>
      <c r="ANH9" s="21">
        <v>3</v>
      </c>
      <c r="ANI9" s="21">
        <v>4113261</v>
      </c>
      <c r="ANJ9" s="21">
        <v>328817</v>
      </c>
      <c r="ANK9" s="21">
        <v>4463742</v>
      </c>
      <c r="ANL9" s="21">
        <v>293009</v>
      </c>
      <c r="ANM9" s="21">
        <v>6048519</v>
      </c>
      <c r="ANN9" s="21">
        <v>5730233</v>
      </c>
      <c r="ANO9" s="21">
        <v>117187</v>
      </c>
      <c r="ANP9" s="21" t="s">
        <v>206</v>
      </c>
      <c r="ANQ9" s="21">
        <v>2275724</v>
      </c>
      <c r="ANR9" s="21" t="s">
        <v>206</v>
      </c>
      <c r="ANS9" s="21" t="s">
        <v>206</v>
      </c>
      <c r="ANT9" s="21">
        <v>22971</v>
      </c>
      <c r="ANU9" s="21" t="s">
        <v>206</v>
      </c>
      <c r="ANV9" s="21">
        <v>408289</v>
      </c>
      <c r="ANW9" s="21">
        <v>2895788</v>
      </c>
      <c r="ANX9" s="21">
        <v>68336473</v>
      </c>
      <c r="ANY9" s="21">
        <v>63385546</v>
      </c>
      <c r="ANZ9" s="21" t="s">
        <v>206</v>
      </c>
      <c r="AOA9" s="21">
        <v>3828261</v>
      </c>
      <c r="AOB9" s="21">
        <v>2120308</v>
      </c>
      <c r="AOC9" s="21" t="s">
        <v>206</v>
      </c>
      <c r="AOD9" s="21">
        <v>27164471</v>
      </c>
      <c r="AOE9" s="21">
        <v>17167</v>
      </c>
      <c r="AOF9" s="21">
        <v>12104</v>
      </c>
      <c r="AOG9" s="21" t="s">
        <v>206</v>
      </c>
      <c r="AOH9" s="21">
        <v>5197379</v>
      </c>
      <c r="AOI9" s="21">
        <v>96068</v>
      </c>
      <c r="AOJ9" s="21">
        <v>20349</v>
      </c>
      <c r="AOK9" s="21">
        <v>50438</v>
      </c>
      <c r="AOL9" s="21">
        <v>10217556</v>
      </c>
      <c r="AOM9" s="21">
        <v>50151</v>
      </c>
      <c r="AON9" s="21" t="s">
        <v>206</v>
      </c>
      <c r="AOO9" s="21" t="s">
        <v>206</v>
      </c>
      <c r="AOP9" s="21" t="s">
        <v>206</v>
      </c>
      <c r="AOQ9" s="21" t="s">
        <v>206</v>
      </c>
      <c r="AOR9" s="21" t="s">
        <v>206</v>
      </c>
      <c r="AOS9" s="21" t="s">
        <v>206</v>
      </c>
      <c r="AOT9" s="21">
        <v>5078</v>
      </c>
      <c r="AOU9" s="21" t="s">
        <v>206</v>
      </c>
      <c r="AOV9" s="21">
        <v>1943003</v>
      </c>
      <c r="AOW9" s="21">
        <v>25</v>
      </c>
      <c r="AOX9" s="21" t="s">
        <v>206</v>
      </c>
      <c r="AOY9" s="21">
        <v>14974921</v>
      </c>
      <c r="AOZ9" s="21">
        <v>411476</v>
      </c>
      <c r="APA9" s="21">
        <v>62324</v>
      </c>
      <c r="APB9" s="21">
        <v>2811865</v>
      </c>
      <c r="APC9" s="21" t="s">
        <v>206</v>
      </c>
      <c r="APD9" s="21">
        <v>1</v>
      </c>
      <c r="APE9" s="21" t="s">
        <v>206</v>
      </c>
      <c r="APF9" s="21">
        <v>10500</v>
      </c>
      <c r="APG9" s="21">
        <v>842082</v>
      </c>
      <c r="APH9" s="21">
        <v>1313316</v>
      </c>
      <c r="API9" s="21" t="s">
        <v>206</v>
      </c>
      <c r="APJ9" s="21" t="s">
        <v>206</v>
      </c>
      <c r="APK9" s="21" t="s">
        <v>206</v>
      </c>
      <c r="APL9" s="21">
        <v>138559</v>
      </c>
      <c r="APM9" s="21" t="s">
        <v>206</v>
      </c>
      <c r="APN9" s="21">
        <v>3</v>
      </c>
      <c r="APO9" s="21">
        <v>75235</v>
      </c>
      <c r="APP9" s="21">
        <v>37914177</v>
      </c>
      <c r="APQ9" s="21">
        <v>7508872</v>
      </c>
      <c r="APR9" s="21" t="s">
        <v>206</v>
      </c>
      <c r="APS9" s="21">
        <v>5539788</v>
      </c>
      <c r="APT9" s="21">
        <v>3380471</v>
      </c>
      <c r="APU9" s="21">
        <v>189702</v>
      </c>
      <c r="APV9" s="21">
        <v>620468</v>
      </c>
      <c r="APW9" s="21" t="s">
        <v>206</v>
      </c>
      <c r="APX9" s="21" t="s">
        <v>206</v>
      </c>
      <c r="APY9" s="21">
        <v>628438</v>
      </c>
      <c r="APZ9" s="21">
        <v>1476948</v>
      </c>
      <c r="AQA9" s="21">
        <v>6645096</v>
      </c>
      <c r="AQB9" s="21">
        <v>296743</v>
      </c>
      <c r="AQC9" s="21">
        <v>210580</v>
      </c>
      <c r="AQD9" s="21">
        <v>231</v>
      </c>
      <c r="AQE9" s="21">
        <v>135465</v>
      </c>
      <c r="AQF9" s="21" t="s">
        <v>206</v>
      </c>
      <c r="AQG9" s="21">
        <v>1744</v>
      </c>
      <c r="AQH9" s="21" t="s">
        <v>206</v>
      </c>
      <c r="AQI9" s="21">
        <v>63649</v>
      </c>
      <c r="AQJ9" s="21">
        <v>54132</v>
      </c>
      <c r="AQK9" s="21" t="s">
        <v>206</v>
      </c>
      <c r="AQL9" s="21" t="s">
        <v>206</v>
      </c>
      <c r="AQM9" s="21">
        <v>307130</v>
      </c>
      <c r="AQN9" s="21" t="s">
        <v>206</v>
      </c>
      <c r="AQO9" s="21">
        <v>3333225</v>
      </c>
      <c r="AQP9" s="21">
        <v>1874209</v>
      </c>
      <c r="AQQ9" s="21">
        <v>180695</v>
      </c>
      <c r="AQR9" s="21">
        <v>653579</v>
      </c>
      <c r="AQS9" s="21">
        <v>111931</v>
      </c>
      <c r="AQT9" s="21">
        <v>5265</v>
      </c>
      <c r="AQU9" s="21" t="s">
        <v>206</v>
      </c>
      <c r="AQV9" s="21">
        <v>2288137</v>
      </c>
      <c r="AQW9" s="21">
        <v>5608302</v>
      </c>
      <c r="AQX9" s="21">
        <v>78919</v>
      </c>
      <c r="AQY9" s="21" t="s">
        <v>206</v>
      </c>
      <c r="AQZ9" s="21">
        <v>7</v>
      </c>
      <c r="ARA9" s="21" t="s">
        <v>206</v>
      </c>
      <c r="ARB9" s="21" t="s">
        <v>206</v>
      </c>
      <c r="ARC9" s="21">
        <v>358795</v>
      </c>
      <c r="ARD9" s="21">
        <v>1898462</v>
      </c>
      <c r="ARE9" s="21">
        <v>4271509</v>
      </c>
      <c r="ARF9" s="21">
        <v>125819</v>
      </c>
      <c r="ARG9" s="21">
        <v>6649084</v>
      </c>
      <c r="ARH9" s="21">
        <v>1335536</v>
      </c>
      <c r="ARI9" s="21">
        <v>36590</v>
      </c>
      <c r="ARJ9" s="21" t="s">
        <v>206</v>
      </c>
      <c r="ARK9" s="21">
        <v>385658</v>
      </c>
      <c r="ARL9" s="21" t="s">
        <v>206</v>
      </c>
      <c r="ARM9" s="21" t="s">
        <v>206</v>
      </c>
      <c r="ARN9" s="21" t="s">
        <v>206</v>
      </c>
      <c r="ARO9" s="21">
        <v>1163</v>
      </c>
      <c r="ARP9" s="21">
        <v>781133</v>
      </c>
      <c r="ARQ9" s="21">
        <v>329473</v>
      </c>
      <c r="ARR9" s="21">
        <v>7660050</v>
      </c>
      <c r="ARS9" s="21">
        <v>11441680</v>
      </c>
      <c r="ART9" s="21" t="s">
        <v>206</v>
      </c>
      <c r="ARU9" s="21">
        <v>17573963</v>
      </c>
      <c r="ARV9" s="21" t="s">
        <v>206</v>
      </c>
      <c r="ARW9" s="21" t="s">
        <v>206</v>
      </c>
      <c r="ARX9" s="21">
        <v>2447990</v>
      </c>
      <c r="ARY9" s="21">
        <v>2</v>
      </c>
      <c r="ARZ9" s="21">
        <v>1527</v>
      </c>
      <c r="ASA9" s="21" t="s">
        <v>206</v>
      </c>
      <c r="ASB9" s="21">
        <v>267509</v>
      </c>
      <c r="ASC9" s="21">
        <v>8239</v>
      </c>
      <c r="ASD9" s="21">
        <v>40869</v>
      </c>
      <c r="ASE9" s="21">
        <v>118</v>
      </c>
      <c r="ASF9" s="21">
        <v>1707757</v>
      </c>
      <c r="ASG9" s="21">
        <v>5513</v>
      </c>
      <c r="ASH9" s="21" t="s">
        <v>206</v>
      </c>
      <c r="ASI9" s="21" t="s">
        <v>206</v>
      </c>
      <c r="ASJ9" s="21" t="s">
        <v>206</v>
      </c>
      <c r="ASK9" s="21">
        <v>403826</v>
      </c>
      <c r="ASL9" s="21" t="s">
        <v>206</v>
      </c>
      <c r="ASM9" s="21" t="s">
        <v>206</v>
      </c>
      <c r="ASN9" s="21" t="s">
        <v>206</v>
      </c>
      <c r="ASO9" s="21" t="s">
        <v>206</v>
      </c>
      <c r="ASP9" s="21" t="s">
        <v>206</v>
      </c>
      <c r="ASQ9" s="21" t="s">
        <v>206</v>
      </c>
      <c r="ASR9" s="21" t="s">
        <v>206</v>
      </c>
      <c r="ASS9" s="21" t="s">
        <v>206</v>
      </c>
      <c r="AST9" s="21" t="s">
        <v>206</v>
      </c>
      <c r="ASU9" s="21" t="s">
        <v>206</v>
      </c>
      <c r="ASV9" s="21" t="s">
        <v>206</v>
      </c>
      <c r="ASW9" s="21" t="s">
        <v>206</v>
      </c>
      <c r="ASX9" s="21" t="s">
        <v>206</v>
      </c>
      <c r="ASY9" s="21" t="s">
        <v>206</v>
      </c>
      <c r="ASZ9" s="21" t="s">
        <v>206</v>
      </c>
      <c r="ATA9" s="21" t="s">
        <v>206</v>
      </c>
      <c r="ATB9" s="21">
        <v>20</v>
      </c>
      <c r="ATC9" s="21">
        <v>1192498</v>
      </c>
      <c r="ATD9" s="21" t="s">
        <v>206</v>
      </c>
      <c r="ATE9" s="21" t="s">
        <v>206</v>
      </c>
      <c r="ATF9" s="21" t="s">
        <v>206</v>
      </c>
      <c r="ATG9" s="21" t="s">
        <v>206</v>
      </c>
      <c r="ATH9" s="21">
        <v>26042</v>
      </c>
      <c r="ATI9" s="21">
        <v>570</v>
      </c>
      <c r="ATJ9" s="21">
        <v>23367</v>
      </c>
      <c r="ATK9" s="21">
        <v>131635</v>
      </c>
      <c r="ATL9" s="21" t="s">
        <v>206</v>
      </c>
      <c r="ATM9" s="21">
        <v>7299</v>
      </c>
      <c r="ATN9" s="21">
        <v>19</v>
      </c>
      <c r="ATO9" s="21">
        <v>389320</v>
      </c>
      <c r="ATP9" s="21">
        <v>4608963</v>
      </c>
      <c r="ATQ9" s="21" t="s">
        <v>206</v>
      </c>
      <c r="ATR9" s="21" t="s">
        <v>206</v>
      </c>
      <c r="ATS9" s="21">
        <v>80771</v>
      </c>
      <c r="ATT9" s="21">
        <v>1820095</v>
      </c>
      <c r="ATU9" s="21">
        <v>1072442</v>
      </c>
      <c r="ATV9" s="21" t="s">
        <v>206</v>
      </c>
      <c r="ATW9" s="21" t="s">
        <v>206</v>
      </c>
      <c r="ATX9" s="21" t="s">
        <v>206</v>
      </c>
      <c r="ATY9" s="21" t="s">
        <v>206</v>
      </c>
      <c r="ATZ9" s="21">
        <v>744</v>
      </c>
      <c r="AUA9" s="21" t="s">
        <v>206</v>
      </c>
      <c r="AUB9" s="21" t="s">
        <v>206</v>
      </c>
      <c r="AUC9" s="21">
        <v>8145868</v>
      </c>
      <c r="AUD9" s="21">
        <v>193912</v>
      </c>
      <c r="AUE9" s="21" t="s">
        <v>206</v>
      </c>
      <c r="AUF9" s="21" t="s">
        <v>206</v>
      </c>
      <c r="AUG9" s="21" t="s">
        <v>206</v>
      </c>
      <c r="AUH9" s="21" t="s">
        <v>206</v>
      </c>
      <c r="AUI9" s="21" t="s">
        <v>206</v>
      </c>
      <c r="AUJ9" s="21" t="s">
        <v>206</v>
      </c>
      <c r="AUK9" s="21">
        <v>464</v>
      </c>
      <c r="AUL9" s="21" t="s">
        <v>206</v>
      </c>
      <c r="AUM9" s="21">
        <v>14988</v>
      </c>
      <c r="AUN9" s="21">
        <v>551</v>
      </c>
      <c r="AUO9" s="21" t="s">
        <v>206</v>
      </c>
      <c r="AUP9" s="21">
        <v>83315</v>
      </c>
      <c r="AUQ9" s="21">
        <v>8</v>
      </c>
      <c r="AUR9" s="21">
        <v>12314</v>
      </c>
      <c r="AUS9" s="21" t="s">
        <v>206</v>
      </c>
      <c r="AUT9" s="21">
        <v>82</v>
      </c>
      <c r="AUU9" s="21" t="s">
        <v>206</v>
      </c>
      <c r="AUV9" s="21">
        <v>26</v>
      </c>
      <c r="AUW9" s="21">
        <v>4506</v>
      </c>
      <c r="AUX9" s="21">
        <v>452</v>
      </c>
      <c r="AUY9" s="21">
        <v>31781</v>
      </c>
      <c r="AUZ9" s="21">
        <v>21</v>
      </c>
      <c r="AVA9" s="21" t="s">
        <v>206</v>
      </c>
      <c r="AVB9" s="21">
        <v>4723057</v>
      </c>
      <c r="AVC9" s="21">
        <v>87621</v>
      </c>
      <c r="AVD9" s="21">
        <v>192760</v>
      </c>
      <c r="AVE9" s="21">
        <v>47801</v>
      </c>
      <c r="AVF9" s="21" t="s">
        <v>206</v>
      </c>
      <c r="AVG9" s="21" t="s">
        <v>206</v>
      </c>
      <c r="AVH9" s="21" t="s">
        <v>206</v>
      </c>
      <c r="AVI9" s="21" t="s">
        <v>206</v>
      </c>
      <c r="AVJ9" s="21">
        <v>8576817</v>
      </c>
      <c r="AVK9" s="21">
        <v>169547</v>
      </c>
      <c r="AVL9" s="21">
        <v>64412933</v>
      </c>
      <c r="AVM9" s="21">
        <v>109122116</v>
      </c>
      <c r="AVN9" s="21" t="s">
        <v>206</v>
      </c>
      <c r="AVO9" s="21">
        <v>2575791</v>
      </c>
      <c r="AVP9" s="21" t="s">
        <v>206</v>
      </c>
      <c r="AVQ9" s="21" t="s">
        <v>206</v>
      </c>
      <c r="AVR9" s="21">
        <v>7029811</v>
      </c>
      <c r="AVS9" s="21">
        <v>18857</v>
      </c>
      <c r="AVT9" s="21" t="s">
        <v>206</v>
      </c>
      <c r="AVU9" s="21" t="s">
        <v>206</v>
      </c>
      <c r="AVV9" s="21">
        <v>452649</v>
      </c>
      <c r="AVW9" s="21" t="s">
        <v>206</v>
      </c>
      <c r="AVX9" s="21">
        <v>336</v>
      </c>
      <c r="AVY9" s="21" t="s">
        <v>206</v>
      </c>
      <c r="AVZ9" s="21">
        <v>892848</v>
      </c>
      <c r="AWA9" s="21">
        <v>650</v>
      </c>
      <c r="AWB9" s="21" t="s">
        <v>206</v>
      </c>
      <c r="AWC9" s="21" t="s">
        <v>206</v>
      </c>
      <c r="AWD9" s="21" t="s">
        <v>206</v>
      </c>
      <c r="AWE9" s="21">
        <v>49883</v>
      </c>
      <c r="AWF9" s="21">
        <v>130726</v>
      </c>
      <c r="AWG9" s="21" t="s">
        <v>206</v>
      </c>
      <c r="AWH9" s="21">
        <v>31827</v>
      </c>
      <c r="AWI9" s="21">
        <v>76440</v>
      </c>
      <c r="AWJ9" s="21" t="s">
        <v>206</v>
      </c>
      <c r="AWK9" s="21">
        <v>696</v>
      </c>
      <c r="AWL9" s="21">
        <v>2918</v>
      </c>
      <c r="AWM9" s="21" t="s">
        <v>206</v>
      </c>
      <c r="AWN9" s="21">
        <v>953138</v>
      </c>
      <c r="AWO9" s="21" t="s">
        <v>206</v>
      </c>
      <c r="AWP9" s="21">
        <v>209211</v>
      </c>
      <c r="AWQ9" s="21">
        <v>15198</v>
      </c>
      <c r="AWR9" s="21">
        <v>282</v>
      </c>
      <c r="AWS9" s="21">
        <v>3130782</v>
      </c>
      <c r="AWT9" s="21">
        <v>16844024</v>
      </c>
      <c r="AWU9" s="21">
        <v>205360</v>
      </c>
      <c r="AWV9" s="21">
        <v>325895</v>
      </c>
      <c r="AWW9" s="21">
        <v>2664910</v>
      </c>
      <c r="AWX9" s="21" t="s">
        <v>206</v>
      </c>
      <c r="AWY9" s="21" t="s">
        <v>206</v>
      </c>
      <c r="AWZ9" s="21">
        <v>109357</v>
      </c>
      <c r="AXA9" s="21">
        <v>307</v>
      </c>
      <c r="AXB9" s="21">
        <v>9053</v>
      </c>
      <c r="AXC9" s="21">
        <v>811535</v>
      </c>
      <c r="AXD9" s="21">
        <v>5360846</v>
      </c>
      <c r="AXE9" s="21">
        <v>3449313</v>
      </c>
      <c r="AXF9" s="21">
        <v>2261154</v>
      </c>
      <c r="AXG9" s="21">
        <v>1189039</v>
      </c>
      <c r="AXH9" s="21">
        <v>1803279</v>
      </c>
      <c r="AXI9" s="21">
        <v>2939238</v>
      </c>
      <c r="AXJ9" s="21">
        <v>746614</v>
      </c>
      <c r="AXK9" s="21" t="s">
        <v>206</v>
      </c>
      <c r="AXL9" s="21">
        <v>6</v>
      </c>
      <c r="AXM9" s="21">
        <v>5389354</v>
      </c>
      <c r="AXN9" s="21">
        <v>14464812</v>
      </c>
      <c r="AXO9" s="21">
        <v>2806512</v>
      </c>
      <c r="AXP9" s="21">
        <v>7831220</v>
      </c>
      <c r="AXQ9" s="21">
        <v>474273</v>
      </c>
      <c r="AXR9" s="21">
        <v>30918</v>
      </c>
      <c r="AXS9" s="21">
        <v>611165</v>
      </c>
      <c r="AXT9" s="21">
        <v>27743</v>
      </c>
      <c r="AXU9" s="21">
        <v>18</v>
      </c>
      <c r="AXV9" s="21" t="s">
        <v>206</v>
      </c>
      <c r="AXW9" s="21">
        <v>7755658</v>
      </c>
      <c r="AXX9" s="21">
        <v>150333</v>
      </c>
      <c r="AXY9" s="21">
        <v>33189</v>
      </c>
      <c r="AXZ9" s="21">
        <v>45723</v>
      </c>
      <c r="AYA9" s="21">
        <v>129140</v>
      </c>
      <c r="AYB9" s="21">
        <v>121816</v>
      </c>
      <c r="AYC9" s="21">
        <v>708065</v>
      </c>
      <c r="AYD9" s="21">
        <v>204393</v>
      </c>
      <c r="AYE9" s="21">
        <v>1184714</v>
      </c>
      <c r="AYF9" s="21">
        <v>2991</v>
      </c>
      <c r="AYG9" s="21">
        <v>491064</v>
      </c>
      <c r="AYH9" s="21">
        <v>1294158</v>
      </c>
      <c r="AYI9" s="21">
        <v>692447</v>
      </c>
      <c r="AYJ9" s="21">
        <v>7051293</v>
      </c>
      <c r="AYK9" s="21">
        <v>3013780</v>
      </c>
      <c r="AYL9" s="21">
        <v>115354</v>
      </c>
      <c r="AYM9" s="21">
        <v>4102148</v>
      </c>
      <c r="AYN9" s="21">
        <v>1391120</v>
      </c>
      <c r="AYO9" s="21">
        <v>56638</v>
      </c>
      <c r="AYP9" s="21">
        <v>982</v>
      </c>
      <c r="AYQ9" s="21">
        <v>4280963</v>
      </c>
      <c r="AYR9" s="21">
        <v>3471781</v>
      </c>
      <c r="AYS9" s="21">
        <v>242179</v>
      </c>
      <c r="AYT9" s="21">
        <v>9241411</v>
      </c>
      <c r="AYU9" s="21">
        <v>1770026</v>
      </c>
      <c r="AYV9" s="21">
        <v>10649361</v>
      </c>
      <c r="AYW9" s="21">
        <v>1066372</v>
      </c>
      <c r="AYX9" s="21">
        <v>7119</v>
      </c>
      <c r="AYY9" s="21">
        <v>3011622</v>
      </c>
      <c r="AYZ9" s="21" t="s">
        <v>206</v>
      </c>
      <c r="AZA9" s="21">
        <v>4265</v>
      </c>
      <c r="AZB9" s="21" t="s">
        <v>206</v>
      </c>
      <c r="AZC9" s="21">
        <v>191</v>
      </c>
      <c r="AZD9" s="21">
        <v>1962893</v>
      </c>
      <c r="AZE9" s="21">
        <v>4009858</v>
      </c>
      <c r="AZF9" s="21">
        <v>235138831</v>
      </c>
      <c r="AZG9" s="21">
        <v>41623392</v>
      </c>
      <c r="AZH9" s="21">
        <v>720124</v>
      </c>
      <c r="AZI9" s="21">
        <v>13022081</v>
      </c>
      <c r="AZJ9" s="21">
        <v>8658</v>
      </c>
      <c r="AZK9" s="21" t="s">
        <v>206</v>
      </c>
      <c r="AZL9" s="21">
        <v>9994113</v>
      </c>
      <c r="AZM9" s="21">
        <v>271778</v>
      </c>
      <c r="AZN9" s="21">
        <v>430</v>
      </c>
      <c r="AZO9" s="21">
        <v>17</v>
      </c>
      <c r="AZP9" s="21">
        <v>6961534</v>
      </c>
      <c r="AZQ9" s="21">
        <v>553627</v>
      </c>
      <c r="AZR9" s="21">
        <v>304802</v>
      </c>
      <c r="AZS9" s="21">
        <v>11745</v>
      </c>
      <c r="AZT9" s="21">
        <v>559331</v>
      </c>
      <c r="AZU9" s="21">
        <v>18851</v>
      </c>
      <c r="AZV9" s="21" t="s">
        <v>206</v>
      </c>
      <c r="AZW9" s="21" t="s">
        <v>206</v>
      </c>
      <c r="AZX9" s="21" t="s">
        <v>206</v>
      </c>
      <c r="AZY9" s="21" t="s">
        <v>206</v>
      </c>
      <c r="AZZ9" s="21" t="s">
        <v>206</v>
      </c>
      <c r="BAA9" s="21" t="s">
        <v>206</v>
      </c>
      <c r="BAB9" s="21">
        <v>0</v>
      </c>
      <c r="BAC9" s="21" t="s">
        <v>206</v>
      </c>
      <c r="BAD9" s="21">
        <v>0</v>
      </c>
      <c r="BAE9" s="21" t="s">
        <v>206</v>
      </c>
      <c r="BAF9" s="21">
        <v>3827</v>
      </c>
      <c r="BAG9" s="21">
        <v>186120</v>
      </c>
      <c r="BAH9" s="21">
        <v>1560</v>
      </c>
      <c r="BAI9" s="21" t="s">
        <v>206</v>
      </c>
      <c r="BAJ9" s="21">
        <v>25265</v>
      </c>
      <c r="BAK9" s="21" t="s">
        <v>206</v>
      </c>
      <c r="BAL9" s="21">
        <v>1299</v>
      </c>
      <c r="BAM9" s="21" t="s">
        <v>206</v>
      </c>
      <c r="BAN9" s="21">
        <v>464</v>
      </c>
      <c r="BAO9" s="21">
        <v>1</v>
      </c>
      <c r="BAP9" s="21">
        <v>1582022</v>
      </c>
      <c r="BAQ9" s="21">
        <v>622</v>
      </c>
      <c r="BAR9" s="21">
        <v>483840</v>
      </c>
      <c r="BAS9" s="21" t="s">
        <v>206</v>
      </c>
      <c r="BAT9" s="21">
        <v>36000</v>
      </c>
      <c r="BAU9" s="21">
        <v>1</v>
      </c>
      <c r="BAV9" s="21">
        <v>6418</v>
      </c>
      <c r="BAW9" s="21">
        <v>164554</v>
      </c>
      <c r="BAX9" s="21">
        <v>8434533</v>
      </c>
      <c r="BAY9" s="21">
        <v>657841</v>
      </c>
      <c r="BAZ9" s="21">
        <v>2</v>
      </c>
      <c r="BBA9" s="21">
        <v>243849</v>
      </c>
      <c r="BBB9" s="21">
        <v>364421</v>
      </c>
      <c r="BBC9" s="21">
        <v>111179</v>
      </c>
      <c r="BBD9" s="21">
        <v>23552</v>
      </c>
      <c r="BBE9" s="21" t="s">
        <v>206</v>
      </c>
      <c r="BBF9" s="21">
        <v>1281650</v>
      </c>
      <c r="BBG9" s="21">
        <v>8381417</v>
      </c>
      <c r="BBH9" s="21">
        <v>7013139</v>
      </c>
      <c r="BBI9" s="21">
        <v>1932704</v>
      </c>
      <c r="BBJ9" s="21" t="s">
        <v>206</v>
      </c>
      <c r="BBK9" s="21">
        <v>5667</v>
      </c>
      <c r="BBL9" s="21" t="s">
        <v>206</v>
      </c>
      <c r="BBM9" s="21">
        <v>85917</v>
      </c>
      <c r="BBN9" s="21" t="s">
        <v>206</v>
      </c>
      <c r="BBO9" s="21" t="s">
        <v>206</v>
      </c>
      <c r="BBP9" s="21" t="s">
        <v>206</v>
      </c>
      <c r="BBQ9" s="21">
        <v>141225</v>
      </c>
      <c r="BBR9" s="21">
        <v>469747</v>
      </c>
      <c r="BBS9" s="21" t="s">
        <v>206</v>
      </c>
      <c r="BBT9" s="21" t="s">
        <v>206</v>
      </c>
      <c r="BBU9" s="21" t="s">
        <v>206</v>
      </c>
      <c r="BBV9" s="21" t="s">
        <v>206</v>
      </c>
      <c r="BBW9" s="21">
        <v>3935731</v>
      </c>
      <c r="BBX9" s="21">
        <v>91853</v>
      </c>
      <c r="BBY9" s="21">
        <v>134872</v>
      </c>
      <c r="BBZ9" s="21" t="s">
        <v>206</v>
      </c>
      <c r="BCA9" s="21">
        <v>93134</v>
      </c>
      <c r="BCB9" s="21">
        <v>138959</v>
      </c>
      <c r="BCC9" s="21" t="s">
        <v>206</v>
      </c>
      <c r="BCD9" s="21">
        <v>4319</v>
      </c>
      <c r="BCE9" s="21">
        <v>7309</v>
      </c>
      <c r="BCF9" s="21">
        <v>1944</v>
      </c>
      <c r="BCG9" s="21">
        <v>576</v>
      </c>
      <c r="BCH9" s="21">
        <v>133</v>
      </c>
      <c r="BCI9" s="21" t="s">
        <v>206</v>
      </c>
      <c r="BCJ9" s="21" t="s">
        <v>206</v>
      </c>
      <c r="BCK9" s="21">
        <v>910792</v>
      </c>
      <c r="BCL9" s="21">
        <v>7507</v>
      </c>
      <c r="BCM9" s="21">
        <v>503651</v>
      </c>
      <c r="BCN9" s="21">
        <v>6796114</v>
      </c>
      <c r="BCO9" s="21">
        <v>57496581</v>
      </c>
      <c r="BCP9" s="21">
        <v>13499306</v>
      </c>
      <c r="BCQ9" s="21">
        <v>3533856</v>
      </c>
      <c r="BCR9" s="21">
        <v>18478</v>
      </c>
      <c r="BCS9" s="21">
        <v>1855099</v>
      </c>
      <c r="BCT9" s="21">
        <v>1</v>
      </c>
      <c r="BCU9" s="21">
        <v>6908</v>
      </c>
      <c r="BCV9" s="21" t="s">
        <v>206</v>
      </c>
      <c r="BCW9" s="21">
        <v>264180</v>
      </c>
      <c r="BCX9" s="21">
        <v>1070954</v>
      </c>
      <c r="BCY9" s="21">
        <v>2430759</v>
      </c>
      <c r="BCZ9" s="21">
        <v>137856924</v>
      </c>
      <c r="BDA9" s="21">
        <v>148825094</v>
      </c>
      <c r="BDB9" s="21">
        <v>376000</v>
      </c>
      <c r="BDC9" s="21">
        <v>75053497</v>
      </c>
      <c r="BDD9" s="21">
        <v>23543</v>
      </c>
      <c r="BDE9" s="21">
        <v>960200</v>
      </c>
      <c r="BDF9" s="21">
        <v>16777937</v>
      </c>
      <c r="BDG9" s="21">
        <v>1244</v>
      </c>
      <c r="BDH9" s="21">
        <v>159844</v>
      </c>
      <c r="BDI9" s="21" t="s">
        <v>206</v>
      </c>
      <c r="BDJ9" s="21">
        <v>55896049</v>
      </c>
      <c r="BDK9" s="21">
        <v>1223710</v>
      </c>
      <c r="BDL9" s="21">
        <v>750710</v>
      </c>
      <c r="BDM9" s="21">
        <v>1043</v>
      </c>
      <c r="BDN9" s="21">
        <v>3340030</v>
      </c>
      <c r="BDO9" s="21">
        <v>3593</v>
      </c>
      <c r="BDP9" s="21" t="s">
        <v>206</v>
      </c>
      <c r="BDQ9" s="21">
        <v>16247239</v>
      </c>
      <c r="BDR9" s="21" t="s">
        <v>206</v>
      </c>
      <c r="BDS9" s="21">
        <v>120170</v>
      </c>
      <c r="BDT9" s="21" t="s">
        <v>206</v>
      </c>
      <c r="BDU9" s="21" t="s">
        <v>206</v>
      </c>
      <c r="BDV9" s="21" t="s">
        <v>206</v>
      </c>
      <c r="BDW9" s="21" t="s">
        <v>206</v>
      </c>
      <c r="BDX9" s="21" t="s">
        <v>206</v>
      </c>
      <c r="BDY9" s="21">
        <v>3389231</v>
      </c>
      <c r="BDZ9" s="21">
        <v>21390</v>
      </c>
      <c r="BEA9" s="21">
        <v>360629</v>
      </c>
      <c r="BEB9" s="21">
        <v>3071</v>
      </c>
      <c r="BEC9" s="21" t="s">
        <v>206</v>
      </c>
      <c r="BED9" s="21">
        <v>75175</v>
      </c>
      <c r="BEE9" s="21" t="s">
        <v>206</v>
      </c>
      <c r="BEF9" s="21">
        <v>4900181</v>
      </c>
      <c r="BEG9" s="21">
        <v>1605174</v>
      </c>
      <c r="BEH9" s="21">
        <v>337649</v>
      </c>
      <c r="BEI9" s="21">
        <v>39120</v>
      </c>
      <c r="BEJ9" s="21">
        <v>148062</v>
      </c>
      <c r="BEK9" s="21">
        <v>51490</v>
      </c>
      <c r="BEL9" s="21">
        <v>11179684</v>
      </c>
      <c r="BEM9" s="21" t="s">
        <v>206</v>
      </c>
      <c r="BEN9" s="21">
        <v>3774</v>
      </c>
      <c r="BEO9" s="21" t="s">
        <v>206</v>
      </c>
      <c r="BEP9" s="21">
        <v>6169</v>
      </c>
      <c r="BEQ9" s="21">
        <v>96733</v>
      </c>
      <c r="BER9" s="21">
        <v>2047658</v>
      </c>
      <c r="BES9" s="21">
        <v>2069816</v>
      </c>
      <c r="BET9" s="21">
        <v>9325573</v>
      </c>
      <c r="BEU9" s="21">
        <v>5368657</v>
      </c>
      <c r="BEV9" s="21">
        <v>407656</v>
      </c>
      <c r="BEW9" s="21">
        <v>461861</v>
      </c>
      <c r="BEX9" s="21">
        <v>1728468</v>
      </c>
      <c r="BEY9" s="21" t="s">
        <v>206</v>
      </c>
      <c r="BEZ9" s="21">
        <v>132</v>
      </c>
      <c r="BFA9" s="21">
        <v>2389658</v>
      </c>
      <c r="BFB9" s="21">
        <v>15495585</v>
      </c>
      <c r="BFC9" s="21">
        <v>5119357</v>
      </c>
      <c r="BFD9" s="21">
        <v>113376</v>
      </c>
      <c r="BFE9" s="21">
        <v>320408</v>
      </c>
      <c r="BFF9" s="21" t="s">
        <v>206</v>
      </c>
      <c r="BFG9" s="21">
        <v>1690274</v>
      </c>
      <c r="BFH9" s="21" t="s">
        <v>206</v>
      </c>
      <c r="BFI9" s="21" t="s">
        <v>206</v>
      </c>
      <c r="BFJ9" s="21">
        <v>2144710</v>
      </c>
      <c r="BFK9" s="21">
        <v>4521814</v>
      </c>
      <c r="BFL9" s="21">
        <v>1496890</v>
      </c>
      <c r="BFM9" s="21" t="s">
        <v>206</v>
      </c>
      <c r="BFN9" s="21" t="s">
        <v>206</v>
      </c>
      <c r="BFO9" s="21" t="s">
        <v>206</v>
      </c>
      <c r="BFP9" s="21" t="s">
        <v>206</v>
      </c>
      <c r="BFQ9" s="21">
        <v>233646</v>
      </c>
      <c r="BFR9" s="21">
        <v>55</v>
      </c>
      <c r="BFS9" s="21">
        <v>6263</v>
      </c>
      <c r="BFT9" s="21">
        <v>90399</v>
      </c>
      <c r="BFU9" s="21">
        <v>5528</v>
      </c>
      <c r="BFV9" s="21">
        <v>1326106</v>
      </c>
      <c r="BFW9" s="21">
        <v>6831</v>
      </c>
      <c r="BFX9" s="21">
        <v>12053</v>
      </c>
      <c r="BFY9" s="21">
        <v>115443</v>
      </c>
      <c r="BFZ9" s="21">
        <v>99232</v>
      </c>
      <c r="BGA9" s="21">
        <v>13539</v>
      </c>
      <c r="BGB9" s="21">
        <v>19328</v>
      </c>
      <c r="BGC9" s="21" t="s">
        <v>206</v>
      </c>
      <c r="BGD9" s="21" t="s">
        <v>206</v>
      </c>
      <c r="BGE9" s="21">
        <v>460783</v>
      </c>
      <c r="BGF9" s="21">
        <v>281640</v>
      </c>
      <c r="BGG9" s="21">
        <v>644154</v>
      </c>
      <c r="BGH9" s="21">
        <v>92911</v>
      </c>
      <c r="BGI9" s="21">
        <v>73861263</v>
      </c>
      <c r="BGJ9" s="21">
        <v>9808194</v>
      </c>
      <c r="BGK9" s="21">
        <v>150788</v>
      </c>
      <c r="BGL9" s="21">
        <v>1244</v>
      </c>
      <c r="BGM9" s="21">
        <v>452429</v>
      </c>
      <c r="BGN9" s="21">
        <v>12760</v>
      </c>
      <c r="BGO9" s="21">
        <v>109741</v>
      </c>
      <c r="BGP9" s="21">
        <v>421338</v>
      </c>
      <c r="BGQ9" s="21">
        <v>746</v>
      </c>
      <c r="BGR9" s="21">
        <v>571695</v>
      </c>
      <c r="BGS9" s="21">
        <v>5695026</v>
      </c>
      <c r="BGT9" s="21">
        <v>91226120</v>
      </c>
      <c r="BGU9" s="21">
        <v>292812432</v>
      </c>
      <c r="BGV9" s="21">
        <v>16000</v>
      </c>
      <c r="BGW9" s="21">
        <v>109439551</v>
      </c>
      <c r="BGX9" s="21" t="s">
        <v>206</v>
      </c>
      <c r="BGY9" s="21">
        <v>4000</v>
      </c>
      <c r="BGZ9" s="21">
        <v>12021013</v>
      </c>
      <c r="BHA9" s="21">
        <v>19776</v>
      </c>
      <c r="BHB9" s="21">
        <v>177</v>
      </c>
      <c r="BHC9" s="21" t="s">
        <v>206</v>
      </c>
      <c r="BHD9" s="21">
        <v>44975655</v>
      </c>
      <c r="BHE9" s="21">
        <v>13035</v>
      </c>
      <c r="BHF9" s="21">
        <v>77649</v>
      </c>
      <c r="BHG9" s="21" t="s">
        <v>206</v>
      </c>
      <c r="BHH9" s="21">
        <v>49942638</v>
      </c>
      <c r="BHI9" s="21">
        <v>12</v>
      </c>
      <c r="BHJ9" s="21" t="s">
        <v>206</v>
      </c>
      <c r="BHK9" s="21">
        <v>1399225</v>
      </c>
      <c r="BHL9" s="21" t="s">
        <v>206</v>
      </c>
      <c r="BHM9" s="21">
        <v>163467650</v>
      </c>
      <c r="BHN9" s="21" t="s">
        <v>206</v>
      </c>
      <c r="BHO9" s="21" t="s">
        <v>206</v>
      </c>
      <c r="BHP9" s="21" t="s">
        <v>206</v>
      </c>
      <c r="BHQ9" s="21" t="s">
        <v>206</v>
      </c>
      <c r="BHR9" s="21" t="s">
        <v>206</v>
      </c>
      <c r="BHS9" s="21" t="s">
        <v>206</v>
      </c>
      <c r="BHT9" s="21" t="s">
        <v>206</v>
      </c>
      <c r="BHU9" s="21" t="s">
        <v>206</v>
      </c>
      <c r="BHV9" s="21">
        <v>67583</v>
      </c>
      <c r="BHW9" s="21" t="s">
        <v>206</v>
      </c>
      <c r="BHX9" s="21" t="s">
        <v>206</v>
      </c>
      <c r="BHY9" s="21" t="s">
        <v>206</v>
      </c>
      <c r="BHZ9" s="21" t="s">
        <v>206</v>
      </c>
      <c r="BIA9" s="21" t="s">
        <v>206</v>
      </c>
      <c r="BIB9" s="21" t="s">
        <v>206</v>
      </c>
      <c r="BIC9" s="21" t="s">
        <v>206</v>
      </c>
      <c r="BID9" s="21" t="s">
        <v>206</v>
      </c>
      <c r="BIE9" s="21">
        <v>34265</v>
      </c>
      <c r="BIF9" s="21" t="s">
        <v>206</v>
      </c>
      <c r="BIG9" s="21" t="s">
        <v>206</v>
      </c>
      <c r="BIH9" s="21" t="s">
        <v>206</v>
      </c>
      <c r="BII9" s="21" t="s">
        <v>206</v>
      </c>
      <c r="BIJ9" s="21" t="s">
        <v>206</v>
      </c>
      <c r="BIK9" s="21" t="s">
        <v>206</v>
      </c>
      <c r="BIL9" s="21">
        <v>367508</v>
      </c>
      <c r="BIM9" s="21">
        <v>81110</v>
      </c>
      <c r="BIN9" s="21" t="s">
        <v>206</v>
      </c>
      <c r="BIO9" s="21">
        <v>271</v>
      </c>
      <c r="BIP9" s="21">
        <v>40</v>
      </c>
      <c r="BIQ9" s="21">
        <v>13021</v>
      </c>
      <c r="BIR9" s="21">
        <v>18969872</v>
      </c>
      <c r="BIS9" s="21" t="s">
        <v>206</v>
      </c>
      <c r="BIT9" s="21" t="s">
        <v>206</v>
      </c>
      <c r="BIU9" s="21" t="s">
        <v>206</v>
      </c>
      <c r="BIV9" s="21">
        <v>1960888</v>
      </c>
      <c r="BIW9" s="21">
        <v>14686</v>
      </c>
      <c r="BIX9" s="21" t="s">
        <v>206</v>
      </c>
      <c r="BIY9" s="21">
        <v>160</v>
      </c>
      <c r="BIZ9" s="21" t="s">
        <v>206</v>
      </c>
      <c r="BJA9" s="21">
        <v>18</v>
      </c>
      <c r="BJB9" s="21" t="s">
        <v>206</v>
      </c>
      <c r="BJC9" s="21" t="s">
        <v>206</v>
      </c>
      <c r="BJD9" s="21" t="s">
        <v>206</v>
      </c>
      <c r="BJE9" s="21">
        <v>55</v>
      </c>
      <c r="BJF9" s="21">
        <v>148</v>
      </c>
      <c r="BJG9" s="21" t="s">
        <v>206</v>
      </c>
      <c r="BJH9" s="21">
        <v>346939</v>
      </c>
      <c r="BJI9" s="21" t="s">
        <v>206</v>
      </c>
      <c r="BJJ9" s="21" t="s">
        <v>206</v>
      </c>
      <c r="BJK9" s="21" t="s">
        <v>206</v>
      </c>
      <c r="BJL9" s="21" t="s">
        <v>206</v>
      </c>
      <c r="BJM9" s="21">
        <v>1031</v>
      </c>
      <c r="BJN9" s="21" t="s">
        <v>206</v>
      </c>
      <c r="BJO9" s="21" t="s">
        <v>206</v>
      </c>
      <c r="BJP9" s="21">
        <v>2568</v>
      </c>
      <c r="BJQ9" s="21" t="s">
        <v>206</v>
      </c>
      <c r="BJR9" s="21" t="s">
        <v>206</v>
      </c>
      <c r="BJS9" s="21" t="s">
        <v>206</v>
      </c>
      <c r="BJT9" s="21">
        <v>16</v>
      </c>
      <c r="BJU9" s="21" t="s">
        <v>206</v>
      </c>
      <c r="BJV9" s="21" t="s">
        <v>206</v>
      </c>
      <c r="BJW9" s="21" t="s">
        <v>206</v>
      </c>
      <c r="BJX9" s="21" t="s">
        <v>206</v>
      </c>
      <c r="BJY9" s="21" t="s">
        <v>206</v>
      </c>
      <c r="BJZ9" s="21">
        <v>2647</v>
      </c>
      <c r="BKA9" s="21" t="s">
        <v>206</v>
      </c>
      <c r="BKB9" s="21">
        <v>8672</v>
      </c>
      <c r="BKC9" s="21">
        <v>1903504</v>
      </c>
      <c r="BKD9" s="21">
        <v>165064</v>
      </c>
      <c r="BKE9" s="21" t="s">
        <v>206</v>
      </c>
      <c r="BKF9" s="21" t="s">
        <v>206</v>
      </c>
      <c r="BKG9" s="21">
        <v>3</v>
      </c>
      <c r="BKH9" s="21" t="s">
        <v>206</v>
      </c>
      <c r="BKI9" s="21" t="s">
        <v>206</v>
      </c>
      <c r="BKJ9" s="21" t="s">
        <v>206</v>
      </c>
      <c r="BKK9" s="21" t="s">
        <v>206</v>
      </c>
      <c r="BKL9" s="21">
        <v>16261</v>
      </c>
      <c r="BKM9" s="21">
        <v>431</v>
      </c>
      <c r="BKN9" s="21">
        <v>595712</v>
      </c>
      <c r="BKO9" s="21">
        <v>3224060</v>
      </c>
      <c r="BKP9" s="21" t="s">
        <v>206</v>
      </c>
      <c r="BKQ9" s="21">
        <v>7064</v>
      </c>
      <c r="BKR9" s="21" t="s">
        <v>206</v>
      </c>
      <c r="BKS9" s="21" t="s">
        <v>206</v>
      </c>
      <c r="BKT9" s="21">
        <v>446680</v>
      </c>
      <c r="BKU9" s="21" t="s">
        <v>206</v>
      </c>
      <c r="BKV9" s="21" t="s">
        <v>206</v>
      </c>
      <c r="BKW9" s="21" t="s">
        <v>206</v>
      </c>
      <c r="BKX9" s="21">
        <v>13685</v>
      </c>
      <c r="BKY9" s="21" t="s">
        <v>206</v>
      </c>
      <c r="BKZ9" s="21">
        <v>29936</v>
      </c>
      <c r="BLA9" s="21" t="s">
        <v>206</v>
      </c>
      <c r="BLB9" s="21">
        <v>3766027</v>
      </c>
      <c r="BLC9" s="21">
        <v>1099</v>
      </c>
      <c r="BLD9" s="21" t="s">
        <v>206</v>
      </c>
      <c r="BLE9" s="21" t="s">
        <v>206</v>
      </c>
      <c r="BLF9" s="21" t="s">
        <v>206</v>
      </c>
      <c r="BLG9" s="21">
        <v>1433388</v>
      </c>
      <c r="BLH9" s="21">
        <v>204235</v>
      </c>
      <c r="BLI9" s="21" t="s">
        <v>206</v>
      </c>
      <c r="BLJ9" s="21" t="s">
        <v>206</v>
      </c>
      <c r="BLK9" s="21" t="s">
        <v>206</v>
      </c>
      <c r="BLL9" s="21">
        <v>6611717</v>
      </c>
      <c r="BLM9" s="21" t="s">
        <v>206</v>
      </c>
      <c r="BLN9" s="21">
        <v>1514868</v>
      </c>
      <c r="BLO9" s="21">
        <v>100882952</v>
      </c>
      <c r="BLP9" s="21">
        <v>86</v>
      </c>
      <c r="BLQ9" s="21" t="s">
        <v>206</v>
      </c>
      <c r="BLR9" s="21">
        <v>26318</v>
      </c>
      <c r="BLS9" s="21" t="s">
        <v>206</v>
      </c>
      <c r="BLT9" s="21">
        <v>61456</v>
      </c>
      <c r="BLU9" s="21">
        <v>436948</v>
      </c>
      <c r="BLV9" s="21">
        <v>14016247</v>
      </c>
      <c r="BLW9" s="21">
        <v>2025584</v>
      </c>
      <c r="BLX9" s="21">
        <v>2145272</v>
      </c>
      <c r="BLY9" s="21">
        <v>1793930</v>
      </c>
      <c r="BLZ9" s="21">
        <v>92</v>
      </c>
      <c r="BMA9" s="21">
        <v>41937</v>
      </c>
      <c r="BMB9" s="21" t="s">
        <v>206</v>
      </c>
      <c r="BMC9" s="21" t="s">
        <v>206</v>
      </c>
      <c r="BMD9" s="21">
        <v>4895</v>
      </c>
      <c r="BME9" s="21">
        <v>1575796</v>
      </c>
      <c r="BMF9" s="21">
        <v>6606834</v>
      </c>
      <c r="BMG9" s="21">
        <v>47967</v>
      </c>
      <c r="BMH9" s="21">
        <v>608917</v>
      </c>
      <c r="BMI9" s="21">
        <v>1122764</v>
      </c>
      <c r="BMJ9" s="21">
        <v>3692492</v>
      </c>
      <c r="BMK9" s="21">
        <v>64819</v>
      </c>
      <c r="BML9" s="21">
        <v>4009326</v>
      </c>
      <c r="BMM9" s="21" t="s">
        <v>206</v>
      </c>
      <c r="BMN9" s="21">
        <v>400395</v>
      </c>
      <c r="BMO9" s="21">
        <v>8130060</v>
      </c>
      <c r="BMP9" s="21">
        <v>5057207</v>
      </c>
      <c r="BMQ9" s="21">
        <v>207778</v>
      </c>
      <c r="BMR9" s="21" t="s">
        <v>206</v>
      </c>
      <c r="BMS9" s="21">
        <v>87400</v>
      </c>
      <c r="BMT9" s="21" t="s">
        <v>206</v>
      </c>
      <c r="BMU9" s="21">
        <v>40767</v>
      </c>
      <c r="BMV9" s="21" t="s">
        <v>206</v>
      </c>
      <c r="BMW9" s="21" t="s">
        <v>206</v>
      </c>
      <c r="BMX9" s="21">
        <v>25757</v>
      </c>
      <c r="BMY9" s="21">
        <v>718611</v>
      </c>
      <c r="BMZ9" s="21">
        <v>225406</v>
      </c>
      <c r="BNA9" s="21" t="s">
        <v>206</v>
      </c>
      <c r="BNB9" s="21" t="s">
        <v>206</v>
      </c>
      <c r="BNC9" s="21">
        <v>26819</v>
      </c>
      <c r="BND9" s="21">
        <v>303269</v>
      </c>
      <c r="BNE9" s="21">
        <v>114878</v>
      </c>
      <c r="BNF9" s="21">
        <v>1768</v>
      </c>
      <c r="BNG9" s="21">
        <v>294606</v>
      </c>
      <c r="BNH9" s="21">
        <v>484779</v>
      </c>
      <c r="BNI9" s="21">
        <v>2</v>
      </c>
      <c r="BNJ9" s="21">
        <v>28089</v>
      </c>
      <c r="BNK9" s="21" t="s">
        <v>206</v>
      </c>
      <c r="BNL9" s="21">
        <v>104161</v>
      </c>
      <c r="BNM9" s="21">
        <v>530</v>
      </c>
      <c r="BNN9" s="21">
        <v>160703</v>
      </c>
      <c r="BNO9" s="21">
        <v>20392</v>
      </c>
      <c r="BNP9" s="21">
        <v>10792</v>
      </c>
      <c r="BNQ9" s="21">
        <v>251806</v>
      </c>
      <c r="BNR9" s="21" t="s">
        <v>206</v>
      </c>
      <c r="BNS9" s="21">
        <v>152148</v>
      </c>
      <c r="BNT9" s="21">
        <v>14036</v>
      </c>
      <c r="BNU9" s="21">
        <v>113374</v>
      </c>
      <c r="BNV9" s="21">
        <v>338639</v>
      </c>
      <c r="BNW9" s="21">
        <v>172592</v>
      </c>
      <c r="BNX9" s="21">
        <v>2696997</v>
      </c>
      <c r="BNY9" s="21">
        <v>890622</v>
      </c>
      <c r="BNZ9" s="21" t="s">
        <v>206</v>
      </c>
      <c r="BOA9" s="21">
        <v>1362020</v>
      </c>
      <c r="BOB9" s="21">
        <v>138</v>
      </c>
      <c r="BOC9" s="21" t="s">
        <v>206</v>
      </c>
      <c r="BOD9" s="21">
        <v>140126</v>
      </c>
      <c r="BOE9" s="21" t="s">
        <v>206</v>
      </c>
      <c r="BOF9" s="21">
        <v>255461</v>
      </c>
      <c r="BOG9" s="21">
        <v>26941</v>
      </c>
      <c r="BOH9" s="21">
        <v>47593544</v>
      </c>
      <c r="BOI9" s="21">
        <v>35390052</v>
      </c>
      <c r="BOJ9" s="21">
        <v>29104</v>
      </c>
      <c r="BOK9" s="21">
        <v>1001072</v>
      </c>
      <c r="BOL9" s="21">
        <v>201129</v>
      </c>
      <c r="BOM9" s="21" t="s">
        <v>206</v>
      </c>
      <c r="BON9" s="21">
        <v>5677514</v>
      </c>
      <c r="BOO9" s="21">
        <v>83227</v>
      </c>
      <c r="BOP9" s="21">
        <v>40479</v>
      </c>
      <c r="BOQ9" s="21" t="s">
        <v>206</v>
      </c>
      <c r="BOR9" s="21">
        <v>261232</v>
      </c>
      <c r="BOS9" s="21">
        <v>646909</v>
      </c>
      <c r="BOT9" s="21">
        <v>73255</v>
      </c>
      <c r="BOU9" s="21" t="s">
        <v>206</v>
      </c>
      <c r="BOV9" s="21">
        <v>10764409</v>
      </c>
      <c r="BOW9" s="21">
        <v>6959</v>
      </c>
      <c r="BOX9" s="21" t="s">
        <v>206</v>
      </c>
      <c r="BOY9" s="21" t="s">
        <v>206</v>
      </c>
      <c r="BOZ9" s="21" t="s">
        <v>206</v>
      </c>
      <c r="BPA9" s="21" t="s">
        <v>206</v>
      </c>
      <c r="BPB9" s="21" t="s">
        <v>206</v>
      </c>
      <c r="BPC9" s="21" t="s">
        <v>206</v>
      </c>
      <c r="BPD9" s="21">
        <v>3</v>
      </c>
      <c r="BPE9" s="21" t="s">
        <v>206</v>
      </c>
      <c r="BPF9" s="21" t="s">
        <v>206</v>
      </c>
      <c r="BPG9" s="21">
        <v>13442</v>
      </c>
      <c r="BPH9" s="21" t="s">
        <v>206</v>
      </c>
      <c r="BPI9" s="21" t="s">
        <v>206</v>
      </c>
      <c r="BPJ9" s="21" t="s">
        <v>206</v>
      </c>
      <c r="BPK9" s="21" t="s">
        <v>206</v>
      </c>
      <c r="BPL9" s="21" t="s">
        <v>206</v>
      </c>
      <c r="BPM9" s="21" t="s">
        <v>206</v>
      </c>
      <c r="BPN9" s="21" t="s">
        <v>206</v>
      </c>
      <c r="BPO9" s="21" t="s">
        <v>206</v>
      </c>
      <c r="BPP9" s="21" t="s">
        <v>206</v>
      </c>
      <c r="BPQ9" s="21" t="s">
        <v>206</v>
      </c>
      <c r="BPR9" s="21" t="s">
        <v>206</v>
      </c>
      <c r="BPS9" s="21" t="s">
        <v>206</v>
      </c>
      <c r="BPT9" s="21" t="s">
        <v>206</v>
      </c>
      <c r="BPU9" s="21" t="s">
        <v>206</v>
      </c>
      <c r="BPV9" s="21" t="s">
        <v>206</v>
      </c>
      <c r="BPW9" s="21" t="s">
        <v>206</v>
      </c>
      <c r="BPX9" s="21" t="s">
        <v>206</v>
      </c>
      <c r="BPY9" s="21" t="s">
        <v>206</v>
      </c>
      <c r="BPZ9" s="21" t="s">
        <v>206</v>
      </c>
      <c r="BQA9" s="21">
        <v>2760</v>
      </c>
      <c r="BQB9" s="21" t="s">
        <v>206</v>
      </c>
      <c r="BQC9" s="21">
        <v>37544</v>
      </c>
      <c r="BQD9" s="21" t="s">
        <v>206</v>
      </c>
      <c r="BQE9" s="21" t="s">
        <v>206</v>
      </c>
      <c r="BQF9" s="21" t="s">
        <v>206</v>
      </c>
      <c r="BQG9" s="21" t="s">
        <v>206</v>
      </c>
      <c r="BQH9" s="21" t="s">
        <v>206</v>
      </c>
      <c r="BQI9" s="21" t="s">
        <v>206</v>
      </c>
      <c r="BQJ9" s="21">
        <v>921</v>
      </c>
      <c r="BQK9" s="21">
        <v>40957</v>
      </c>
      <c r="BQL9" s="21">
        <v>31547</v>
      </c>
      <c r="BQM9" s="21">
        <v>12930</v>
      </c>
      <c r="BQN9" s="21" t="s">
        <v>206</v>
      </c>
      <c r="BQO9" s="21" t="s">
        <v>206</v>
      </c>
      <c r="BQP9" s="21" t="s">
        <v>206</v>
      </c>
      <c r="BQQ9" s="21" t="s">
        <v>206</v>
      </c>
      <c r="BQR9" s="21" t="s">
        <v>206</v>
      </c>
      <c r="BQS9" s="21" t="s">
        <v>206</v>
      </c>
      <c r="BQT9" s="21" t="s">
        <v>206</v>
      </c>
      <c r="BQU9" s="21" t="s">
        <v>206</v>
      </c>
      <c r="BQV9" s="21" t="s">
        <v>206</v>
      </c>
      <c r="BQW9" s="21">
        <v>795227</v>
      </c>
      <c r="BQX9" s="21" t="s">
        <v>206</v>
      </c>
      <c r="BQY9" s="21">
        <v>346281</v>
      </c>
      <c r="BQZ9" s="21">
        <v>788382</v>
      </c>
      <c r="BRA9" s="21" t="s">
        <v>206</v>
      </c>
      <c r="BRB9" s="21" t="s">
        <v>206</v>
      </c>
      <c r="BRC9" s="21" t="s">
        <v>206</v>
      </c>
      <c r="BRD9" s="21" t="s">
        <v>206</v>
      </c>
      <c r="BRE9" s="21" t="s">
        <v>206</v>
      </c>
      <c r="BRF9" s="21">
        <v>1295716</v>
      </c>
      <c r="BRG9" s="21">
        <v>3893627</v>
      </c>
      <c r="BRH9" s="21">
        <v>420</v>
      </c>
      <c r="BRI9" s="21">
        <v>1200</v>
      </c>
      <c r="BRJ9" s="21" t="s">
        <v>206</v>
      </c>
      <c r="BRK9" s="21" t="s">
        <v>206</v>
      </c>
      <c r="BRL9" s="21" t="s">
        <v>206</v>
      </c>
      <c r="BRM9" s="21" t="s">
        <v>206</v>
      </c>
      <c r="BRN9" s="21" t="s">
        <v>206</v>
      </c>
      <c r="BRO9" s="21">
        <v>3</v>
      </c>
      <c r="BRP9" s="21" t="s">
        <v>206</v>
      </c>
      <c r="BRQ9" s="21" t="s">
        <v>206</v>
      </c>
      <c r="BRR9" s="21">
        <v>600</v>
      </c>
      <c r="BRS9" s="21" t="s">
        <v>206</v>
      </c>
      <c r="BRT9" s="21" t="s">
        <v>206</v>
      </c>
      <c r="BRU9" s="21" t="s">
        <v>206</v>
      </c>
      <c r="BRV9" s="21" t="s">
        <v>206</v>
      </c>
      <c r="BRW9" s="21" t="s">
        <v>206</v>
      </c>
      <c r="BRX9" s="21" t="s">
        <v>206</v>
      </c>
      <c r="BRY9" s="21" t="s">
        <v>206</v>
      </c>
      <c r="BRZ9" s="21">
        <v>602310</v>
      </c>
      <c r="BSA9" s="21" t="s">
        <v>206</v>
      </c>
      <c r="BSB9" s="21" t="s">
        <v>206</v>
      </c>
      <c r="BSC9" s="21" t="s">
        <v>206</v>
      </c>
      <c r="BSD9" s="21" t="s">
        <v>206</v>
      </c>
      <c r="BSE9" s="21" t="s">
        <v>206</v>
      </c>
      <c r="BSF9" s="21" t="s">
        <v>206</v>
      </c>
      <c r="BSG9" s="21" t="s">
        <v>206</v>
      </c>
      <c r="BSH9" s="21">
        <v>12786</v>
      </c>
      <c r="BSI9" s="21" t="s">
        <v>206</v>
      </c>
      <c r="BSJ9" s="21" t="s">
        <v>206</v>
      </c>
      <c r="BSK9" s="21" t="s">
        <v>206</v>
      </c>
      <c r="BSL9" s="21" t="s">
        <v>206</v>
      </c>
      <c r="BSM9" s="21">
        <v>386012</v>
      </c>
      <c r="BSN9" s="21" t="s">
        <v>206</v>
      </c>
      <c r="BSO9" s="21" t="s">
        <v>206</v>
      </c>
      <c r="BSP9" s="21">
        <v>5129162</v>
      </c>
      <c r="BSQ9" s="21">
        <v>216</v>
      </c>
      <c r="BSR9" s="21" t="s">
        <v>206</v>
      </c>
      <c r="BSS9" s="21" t="s">
        <v>206</v>
      </c>
      <c r="BST9" s="21" t="s">
        <v>206</v>
      </c>
      <c r="BSU9" s="21" t="s">
        <v>206</v>
      </c>
      <c r="BSV9" s="21" t="s">
        <v>206</v>
      </c>
      <c r="BSW9" s="21">
        <v>3926</v>
      </c>
      <c r="BSX9" s="21">
        <v>1</v>
      </c>
      <c r="BSY9" s="21" t="s">
        <v>206</v>
      </c>
      <c r="BSZ9" s="21">
        <v>1</v>
      </c>
      <c r="BTA9" s="21" t="s">
        <v>206</v>
      </c>
      <c r="BTB9" s="21">
        <v>7696</v>
      </c>
      <c r="BTC9" s="21">
        <v>419112</v>
      </c>
      <c r="BTD9" s="21" t="s">
        <v>206</v>
      </c>
      <c r="BTE9" s="21" t="s">
        <v>206</v>
      </c>
      <c r="BTF9" s="21">
        <v>633486</v>
      </c>
      <c r="BTG9" s="21" t="s">
        <v>206</v>
      </c>
      <c r="BTH9" s="21">
        <v>13097</v>
      </c>
      <c r="BTI9" s="21" t="s">
        <v>206</v>
      </c>
      <c r="BTJ9" s="21">
        <v>109519</v>
      </c>
      <c r="BTK9" s="21" t="s">
        <v>206</v>
      </c>
      <c r="BTL9" s="21">
        <v>12103</v>
      </c>
      <c r="BTM9" s="21">
        <v>29836656</v>
      </c>
      <c r="BTN9" s="21" t="s">
        <v>206</v>
      </c>
      <c r="BTO9" s="21" t="s">
        <v>206</v>
      </c>
      <c r="BTP9" s="21">
        <v>57775</v>
      </c>
      <c r="BTQ9" s="21">
        <v>179920</v>
      </c>
      <c r="BTR9" s="21">
        <v>526608</v>
      </c>
      <c r="BTS9" s="21">
        <v>1120679</v>
      </c>
      <c r="BTT9" s="21">
        <v>3658750</v>
      </c>
      <c r="BTU9" s="21">
        <v>1197426</v>
      </c>
      <c r="BTV9" s="21">
        <v>62170</v>
      </c>
      <c r="BTW9" s="21">
        <v>712385</v>
      </c>
      <c r="BTX9" s="21">
        <v>155858</v>
      </c>
      <c r="BTY9" s="21">
        <v>23022</v>
      </c>
      <c r="BTZ9" s="21">
        <v>7174</v>
      </c>
      <c r="BUA9" s="21" t="s">
        <v>206</v>
      </c>
      <c r="BUB9" s="21">
        <v>38899</v>
      </c>
      <c r="BUC9" s="21">
        <v>3415734</v>
      </c>
      <c r="BUD9" s="21">
        <v>7209147</v>
      </c>
      <c r="BUE9" s="21">
        <v>1447347</v>
      </c>
      <c r="BUF9" s="21">
        <v>1307270</v>
      </c>
      <c r="BUG9" s="21">
        <v>80327</v>
      </c>
      <c r="BUH9" s="21" t="s">
        <v>206</v>
      </c>
      <c r="BUI9" s="21">
        <v>112116</v>
      </c>
      <c r="BUJ9" s="21">
        <v>52</v>
      </c>
      <c r="BUK9" s="21" t="s">
        <v>206</v>
      </c>
      <c r="BUL9" s="21" t="s">
        <v>206</v>
      </c>
      <c r="BUM9" s="21">
        <v>4270787</v>
      </c>
      <c r="BUN9" s="21">
        <v>738034</v>
      </c>
      <c r="BUO9" s="21" t="s">
        <v>206</v>
      </c>
      <c r="BUP9" s="21">
        <v>16191</v>
      </c>
      <c r="BUQ9" s="21">
        <v>20552</v>
      </c>
      <c r="BUR9" s="21" t="s">
        <v>206</v>
      </c>
      <c r="BUS9" s="21">
        <v>511610</v>
      </c>
      <c r="BUT9" s="21">
        <v>1691</v>
      </c>
      <c r="BUU9" s="21">
        <v>160382</v>
      </c>
      <c r="BUV9" s="21" t="s">
        <v>206</v>
      </c>
      <c r="BUW9" s="21">
        <v>63027</v>
      </c>
      <c r="BUX9" s="21">
        <v>114232</v>
      </c>
      <c r="BUY9" s="21" t="s">
        <v>206</v>
      </c>
      <c r="BUZ9" s="21">
        <v>532925</v>
      </c>
      <c r="BVA9" s="21">
        <v>120998</v>
      </c>
      <c r="BVB9" s="21">
        <v>55662</v>
      </c>
      <c r="BVC9" s="21">
        <v>2431</v>
      </c>
      <c r="BVD9" s="21">
        <v>190170</v>
      </c>
      <c r="BVE9" s="21">
        <v>1312</v>
      </c>
      <c r="BVF9" s="21" t="s">
        <v>206</v>
      </c>
      <c r="BVG9" s="21">
        <v>164192</v>
      </c>
      <c r="BVH9" s="21">
        <v>342977</v>
      </c>
      <c r="BVI9" s="21">
        <v>196113</v>
      </c>
      <c r="BVJ9" s="21">
        <v>35</v>
      </c>
      <c r="BVK9" s="21">
        <v>279539</v>
      </c>
      <c r="BVL9" s="21">
        <v>1678931</v>
      </c>
      <c r="BVM9" s="21">
        <v>539601</v>
      </c>
      <c r="BVN9" s="21">
        <v>158994</v>
      </c>
      <c r="BVO9" s="21">
        <v>598159</v>
      </c>
      <c r="BVP9" s="21" t="s">
        <v>206</v>
      </c>
      <c r="BVQ9" s="21">
        <v>3</v>
      </c>
      <c r="BVR9" s="21" t="s">
        <v>206</v>
      </c>
      <c r="BVS9" s="21">
        <v>51374</v>
      </c>
      <c r="BVT9" s="21">
        <v>226193</v>
      </c>
      <c r="BVU9" s="21">
        <v>797747</v>
      </c>
      <c r="BVV9" s="21">
        <v>47844359</v>
      </c>
      <c r="BVW9" s="21">
        <v>44633440</v>
      </c>
      <c r="BVX9" s="21">
        <v>12000</v>
      </c>
      <c r="BVY9" s="21">
        <v>1841022</v>
      </c>
      <c r="BVZ9" s="21">
        <v>111159</v>
      </c>
      <c r="BWA9" s="21" t="s">
        <v>206</v>
      </c>
      <c r="BWB9" s="21">
        <v>6728312</v>
      </c>
      <c r="BWC9" s="21">
        <v>3340</v>
      </c>
      <c r="BWD9" s="21" t="s">
        <v>206</v>
      </c>
      <c r="BWE9" s="21">
        <v>194334</v>
      </c>
      <c r="BWF9" s="21">
        <v>128104</v>
      </c>
      <c r="BWG9" s="21">
        <v>731142</v>
      </c>
      <c r="BWH9" s="21">
        <v>119345</v>
      </c>
      <c r="BWI9" s="21">
        <v>50</v>
      </c>
      <c r="BWJ9" s="21">
        <v>13236479</v>
      </c>
      <c r="BWK9" s="21">
        <v>6947</v>
      </c>
      <c r="BWL9" s="21" t="s">
        <v>206</v>
      </c>
      <c r="BWM9" s="21" t="s">
        <v>206</v>
      </c>
      <c r="BWN9" s="21" t="s">
        <v>206</v>
      </c>
      <c r="BWO9" s="21" t="s">
        <v>206</v>
      </c>
      <c r="BWP9" s="21" t="s">
        <v>206</v>
      </c>
      <c r="BWQ9" s="21" t="s">
        <v>206</v>
      </c>
      <c r="BWR9" s="21" t="s">
        <v>206</v>
      </c>
      <c r="BWS9" s="21" t="s">
        <v>206</v>
      </c>
      <c r="BWT9" s="21" t="s">
        <v>206</v>
      </c>
      <c r="BWU9" s="21" t="s">
        <v>206</v>
      </c>
      <c r="BWV9" s="21" t="s">
        <v>206</v>
      </c>
      <c r="BWW9" s="21" t="s">
        <v>206</v>
      </c>
      <c r="BWX9" s="21">
        <v>87</v>
      </c>
      <c r="BWY9" s="21" t="s">
        <v>206</v>
      </c>
      <c r="BWZ9" s="21" t="s">
        <v>206</v>
      </c>
      <c r="BXA9" s="21" t="s">
        <v>206</v>
      </c>
      <c r="BXB9" s="21">
        <v>7412</v>
      </c>
      <c r="BXC9" s="21">
        <v>88</v>
      </c>
      <c r="BXD9" s="21" t="s">
        <v>206</v>
      </c>
      <c r="BXE9" s="21" t="s">
        <v>206</v>
      </c>
      <c r="BXF9" s="21" t="s">
        <v>206</v>
      </c>
      <c r="BXG9" s="21" t="s">
        <v>206</v>
      </c>
      <c r="BXH9" s="21" t="s">
        <v>206</v>
      </c>
      <c r="BXI9" s="21" t="s">
        <v>206</v>
      </c>
      <c r="BXJ9" s="21">
        <v>49397</v>
      </c>
      <c r="BXK9" s="21" t="s">
        <v>206</v>
      </c>
      <c r="BXL9" s="21" t="s">
        <v>206</v>
      </c>
      <c r="BXM9" s="21">
        <v>51881</v>
      </c>
      <c r="BXN9" s="21">
        <v>638452</v>
      </c>
      <c r="BXO9" s="21">
        <v>32898</v>
      </c>
      <c r="BXP9" s="21">
        <v>54139</v>
      </c>
      <c r="BXQ9" s="21">
        <v>12733</v>
      </c>
      <c r="BXR9" s="21" t="s">
        <v>206</v>
      </c>
      <c r="BXS9" s="21">
        <v>63178</v>
      </c>
      <c r="BXT9" s="21" t="s">
        <v>206</v>
      </c>
      <c r="BXU9" s="21" t="s">
        <v>206</v>
      </c>
      <c r="BXV9" s="21" t="s">
        <v>206</v>
      </c>
      <c r="BXW9" s="21">
        <v>144</v>
      </c>
      <c r="BXX9" s="21">
        <v>204813</v>
      </c>
      <c r="BXY9" s="21">
        <v>141015</v>
      </c>
      <c r="BXZ9" s="21" t="s">
        <v>206</v>
      </c>
      <c r="BYA9" s="21">
        <v>4278</v>
      </c>
      <c r="BYB9" s="21" t="s">
        <v>206</v>
      </c>
      <c r="BYC9" s="21" t="s">
        <v>206</v>
      </c>
      <c r="BYD9" s="21" t="s">
        <v>206</v>
      </c>
      <c r="BYE9" s="21" t="s">
        <v>206</v>
      </c>
      <c r="BYF9" s="21" t="s">
        <v>206</v>
      </c>
      <c r="BYG9" s="21">
        <v>60</v>
      </c>
      <c r="BYH9" s="21">
        <v>70</v>
      </c>
      <c r="BYI9" s="21" t="s">
        <v>206</v>
      </c>
      <c r="BYJ9" s="21" t="s">
        <v>206</v>
      </c>
      <c r="BYK9" s="21" t="s">
        <v>206</v>
      </c>
      <c r="BYL9" s="21" t="s">
        <v>206</v>
      </c>
      <c r="BYM9" s="21" t="s">
        <v>206</v>
      </c>
      <c r="BYN9" s="21" t="s">
        <v>206</v>
      </c>
      <c r="BYO9" s="21">
        <v>1767</v>
      </c>
      <c r="BYP9" s="21" t="s">
        <v>206</v>
      </c>
      <c r="BYQ9" s="21" t="s">
        <v>206</v>
      </c>
      <c r="BYR9" s="21">
        <v>88</v>
      </c>
      <c r="BYS9" s="21" t="s">
        <v>206</v>
      </c>
      <c r="BYT9" s="21" t="s">
        <v>206</v>
      </c>
      <c r="BYU9" s="21" t="s">
        <v>206</v>
      </c>
      <c r="BYV9" s="21">
        <v>0</v>
      </c>
      <c r="BYW9" s="21" t="s">
        <v>206</v>
      </c>
      <c r="BYX9" s="21" t="s">
        <v>206</v>
      </c>
      <c r="BYY9" s="21" t="s">
        <v>206</v>
      </c>
      <c r="BYZ9" s="21" t="s">
        <v>206</v>
      </c>
      <c r="BZA9" s="21">
        <v>372441</v>
      </c>
      <c r="BZB9" s="21">
        <v>92354</v>
      </c>
      <c r="BZC9" s="21">
        <v>536335</v>
      </c>
      <c r="BZD9" s="21">
        <v>4128</v>
      </c>
      <c r="BZE9" s="21">
        <v>5029</v>
      </c>
      <c r="BZF9" s="21">
        <v>463812</v>
      </c>
      <c r="BZG9" s="21">
        <v>9516</v>
      </c>
      <c r="BZH9" s="21" t="s">
        <v>206</v>
      </c>
      <c r="BZI9" s="21">
        <v>11574</v>
      </c>
      <c r="BZJ9" s="21" t="s">
        <v>206</v>
      </c>
      <c r="BZK9" s="21" t="s">
        <v>206</v>
      </c>
      <c r="BZL9" s="21" t="s">
        <v>206</v>
      </c>
      <c r="BZM9" s="21" t="s">
        <v>206</v>
      </c>
      <c r="BZN9" s="21">
        <v>26870</v>
      </c>
      <c r="BZO9" s="21">
        <v>51423</v>
      </c>
      <c r="BZP9" s="21">
        <v>2065893</v>
      </c>
      <c r="BZQ9" s="21">
        <v>5568361</v>
      </c>
      <c r="BZR9" s="21" t="s">
        <v>206</v>
      </c>
      <c r="BZS9" s="21">
        <v>402658</v>
      </c>
      <c r="BZT9" s="21" t="s">
        <v>206</v>
      </c>
      <c r="BZU9" s="21" t="s">
        <v>206</v>
      </c>
      <c r="BZV9" s="21">
        <v>370910</v>
      </c>
      <c r="BZW9" s="21">
        <v>441</v>
      </c>
      <c r="BZX9" s="21">
        <v>16240</v>
      </c>
      <c r="BZY9" s="21">
        <v>1</v>
      </c>
      <c r="BZZ9" s="21">
        <v>857763</v>
      </c>
      <c r="CAA9" s="21">
        <v>4652336</v>
      </c>
      <c r="CAB9" s="21">
        <v>42</v>
      </c>
      <c r="CAC9" s="21" t="s">
        <v>206</v>
      </c>
      <c r="CAD9" s="21">
        <v>988679</v>
      </c>
      <c r="CAE9" s="21">
        <v>648</v>
      </c>
      <c r="CAF9" s="21" t="s">
        <v>206</v>
      </c>
      <c r="CAG9" s="21" t="s">
        <v>206</v>
      </c>
      <c r="CAH9" s="21" t="s">
        <v>206</v>
      </c>
      <c r="CAI9" s="21">
        <v>5451160</v>
      </c>
      <c r="CAJ9" s="21" t="s">
        <v>206</v>
      </c>
      <c r="CAK9" s="21" t="s">
        <v>206</v>
      </c>
      <c r="CAL9" s="21" t="s">
        <v>206</v>
      </c>
      <c r="CAM9" s="21" t="s">
        <v>206</v>
      </c>
      <c r="CAN9" s="21">
        <v>24700</v>
      </c>
      <c r="CAO9" s="21" t="s">
        <v>206</v>
      </c>
      <c r="CAP9" s="21" t="s">
        <v>206</v>
      </c>
      <c r="CAQ9" s="21">
        <v>18847360</v>
      </c>
      <c r="CAR9" s="21">
        <v>25</v>
      </c>
      <c r="CAS9" s="21" t="s">
        <v>206</v>
      </c>
      <c r="CAT9" s="21">
        <v>24887455</v>
      </c>
      <c r="CAU9" s="21" t="s">
        <v>206</v>
      </c>
      <c r="CAV9" s="21" t="s">
        <v>206</v>
      </c>
      <c r="CAW9" s="21">
        <v>529200</v>
      </c>
      <c r="CAX9" s="21" t="s">
        <v>206</v>
      </c>
      <c r="CAY9" s="21">
        <v>21672</v>
      </c>
      <c r="CAZ9" s="21">
        <v>665256</v>
      </c>
      <c r="CBA9" s="21">
        <v>1</v>
      </c>
      <c r="CBB9" s="21" t="s">
        <v>206</v>
      </c>
      <c r="CBC9" s="21" t="s">
        <v>206</v>
      </c>
      <c r="CBD9" s="21">
        <v>130</v>
      </c>
      <c r="CBE9" s="21" t="s">
        <v>206</v>
      </c>
      <c r="CBF9" s="21">
        <v>154</v>
      </c>
      <c r="CBG9" s="21" t="s">
        <v>206</v>
      </c>
      <c r="CBH9" s="21">
        <v>6833989</v>
      </c>
      <c r="CBI9" s="21" t="s">
        <v>206</v>
      </c>
      <c r="CBJ9" s="21">
        <v>4152104</v>
      </c>
      <c r="CBK9" s="21">
        <v>6148265</v>
      </c>
      <c r="CBL9" s="21">
        <v>2286423</v>
      </c>
      <c r="CBM9" s="21">
        <v>15028</v>
      </c>
      <c r="CBN9" s="21">
        <v>64</v>
      </c>
      <c r="CBO9" s="21" t="s">
        <v>206</v>
      </c>
      <c r="CBP9" s="21" t="s">
        <v>206</v>
      </c>
      <c r="CBQ9" s="21">
        <v>1060961</v>
      </c>
      <c r="CBR9" s="21">
        <v>3586914</v>
      </c>
      <c r="CBS9" s="21">
        <v>1431593</v>
      </c>
      <c r="CBT9" s="21">
        <v>25769</v>
      </c>
      <c r="CBU9" s="21">
        <v>144119</v>
      </c>
      <c r="CBV9" s="21" t="s">
        <v>206</v>
      </c>
      <c r="CBW9" s="21">
        <v>53261</v>
      </c>
      <c r="CBX9" s="21" t="s">
        <v>206</v>
      </c>
      <c r="CBY9" s="21" t="s">
        <v>206</v>
      </c>
      <c r="CBZ9" s="21" t="s">
        <v>206</v>
      </c>
      <c r="CCA9" s="21">
        <v>93296</v>
      </c>
      <c r="CCB9" s="21">
        <v>117077</v>
      </c>
      <c r="CCC9" s="21" t="s">
        <v>206</v>
      </c>
      <c r="CCD9" s="21" t="s">
        <v>206</v>
      </c>
      <c r="CCE9" s="21" t="s">
        <v>206</v>
      </c>
      <c r="CCF9" s="21" t="s">
        <v>206</v>
      </c>
      <c r="CCG9" s="21" t="s">
        <v>206</v>
      </c>
      <c r="CCH9" s="21" t="s">
        <v>206</v>
      </c>
      <c r="CCI9" s="21">
        <v>73940</v>
      </c>
      <c r="CCJ9" s="21" t="s">
        <v>206</v>
      </c>
      <c r="CCK9" s="21">
        <v>2718</v>
      </c>
      <c r="CCL9" s="21">
        <v>8024</v>
      </c>
      <c r="CCM9" s="21" t="s">
        <v>206</v>
      </c>
      <c r="CCN9" s="21">
        <v>645936</v>
      </c>
      <c r="CCO9" s="21">
        <v>98172</v>
      </c>
      <c r="CCP9" s="21" t="s">
        <v>206</v>
      </c>
      <c r="CCQ9" s="21">
        <v>8634</v>
      </c>
      <c r="CCR9" s="21">
        <v>750</v>
      </c>
      <c r="CCS9" s="21" t="s">
        <v>206</v>
      </c>
      <c r="CCT9" s="21" t="s">
        <v>206</v>
      </c>
      <c r="CCU9" s="21" t="s">
        <v>206</v>
      </c>
      <c r="CCV9" s="21">
        <v>2292298</v>
      </c>
      <c r="CCW9" s="21">
        <v>1</v>
      </c>
      <c r="CCX9" s="21">
        <v>17409430</v>
      </c>
      <c r="CCY9" s="21">
        <v>11064</v>
      </c>
      <c r="CCZ9" s="21">
        <v>5105700</v>
      </c>
      <c r="CDA9" s="21">
        <v>97633</v>
      </c>
      <c r="CDB9" s="21" t="s">
        <v>206</v>
      </c>
      <c r="CDC9" s="21">
        <v>759630</v>
      </c>
      <c r="CDD9" s="21" t="s">
        <v>206</v>
      </c>
      <c r="CDE9" s="21" t="s">
        <v>206</v>
      </c>
      <c r="CDF9" s="21" t="s">
        <v>206</v>
      </c>
      <c r="CDG9" s="21">
        <v>3</v>
      </c>
      <c r="CDH9" s="21">
        <v>710305</v>
      </c>
      <c r="CDI9" s="21">
        <v>1224425</v>
      </c>
      <c r="CDJ9" s="21">
        <v>750052263</v>
      </c>
      <c r="CDK9" s="21">
        <v>853694517</v>
      </c>
      <c r="CDL9" s="21" t="s">
        <v>206</v>
      </c>
      <c r="CDM9" s="21" t="s">
        <v>206</v>
      </c>
      <c r="CDN9" s="21">
        <v>398684</v>
      </c>
      <c r="CDO9" s="21" t="s">
        <v>206</v>
      </c>
      <c r="CDP9" s="21">
        <v>7336947</v>
      </c>
      <c r="CDQ9" s="21">
        <v>34632</v>
      </c>
      <c r="CDR9" s="21" t="s">
        <v>206</v>
      </c>
      <c r="CDS9" s="21" t="s">
        <v>206</v>
      </c>
      <c r="CDT9" s="21">
        <v>240600</v>
      </c>
      <c r="CDU9" s="21">
        <v>148878</v>
      </c>
      <c r="CDV9" s="21">
        <v>44958</v>
      </c>
      <c r="CDW9" s="21" t="s">
        <v>206</v>
      </c>
      <c r="CDX9" s="21">
        <v>29160935</v>
      </c>
      <c r="CDY9" s="21">
        <v>696</v>
      </c>
      <c r="CDZ9" t="s">
        <v>206</v>
      </c>
      <c r="CEA9" t="s">
        <v>206</v>
      </c>
      <c r="CEB9" t="s">
        <v>206</v>
      </c>
      <c r="CEC9" t="s">
        <v>206</v>
      </c>
      <c r="CED9">
        <v>20499</v>
      </c>
      <c r="CEE9" t="s">
        <v>206</v>
      </c>
      <c r="CEF9">
        <v>222267</v>
      </c>
      <c r="CEG9">
        <v>55491</v>
      </c>
      <c r="CEH9" t="s">
        <v>206</v>
      </c>
      <c r="CEI9">
        <v>371</v>
      </c>
      <c r="CEJ9">
        <v>81344</v>
      </c>
      <c r="CEK9" t="s">
        <v>206</v>
      </c>
      <c r="CEL9">
        <v>8</v>
      </c>
      <c r="CEM9" t="s">
        <v>206</v>
      </c>
      <c r="CEN9">
        <v>655286</v>
      </c>
      <c r="CEO9" t="s">
        <v>206</v>
      </c>
      <c r="CEP9" t="s">
        <v>206</v>
      </c>
      <c r="CEQ9" t="s">
        <v>206</v>
      </c>
      <c r="CER9" t="s">
        <v>206</v>
      </c>
      <c r="CES9">
        <v>7245865</v>
      </c>
      <c r="CET9">
        <v>37558</v>
      </c>
      <c r="CEU9">
        <v>19</v>
      </c>
      <c r="CEV9">
        <v>24269</v>
      </c>
      <c r="CEW9" t="s">
        <v>206</v>
      </c>
      <c r="CEX9" t="s">
        <v>206</v>
      </c>
      <c r="CEY9" t="s">
        <v>206</v>
      </c>
      <c r="CEZ9" t="s">
        <v>206</v>
      </c>
      <c r="CFA9" t="s">
        <v>206</v>
      </c>
      <c r="CFB9">
        <v>698082</v>
      </c>
      <c r="CFC9" t="s">
        <v>206</v>
      </c>
      <c r="CFD9" t="s">
        <v>206</v>
      </c>
      <c r="CFE9">
        <v>83171</v>
      </c>
      <c r="CFF9">
        <v>129400</v>
      </c>
      <c r="CFG9">
        <v>67</v>
      </c>
      <c r="CFH9">
        <v>1213323</v>
      </c>
      <c r="CFI9" t="s">
        <v>206</v>
      </c>
      <c r="CFJ9" t="s">
        <v>206</v>
      </c>
      <c r="CFK9">
        <v>38375</v>
      </c>
      <c r="CFL9">
        <v>675922</v>
      </c>
      <c r="CFM9">
        <v>11933248</v>
      </c>
      <c r="CFN9" t="s">
        <v>206</v>
      </c>
      <c r="CFO9">
        <v>60625</v>
      </c>
      <c r="CFP9" t="s">
        <v>206</v>
      </c>
      <c r="CFQ9">
        <v>10055</v>
      </c>
      <c r="CFR9" t="s">
        <v>206</v>
      </c>
      <c r="CFS9">
        <v>6078</v>
      </c>
      <c r="CFT9" t="s">
        <v>206</v>
      </c>
      <c r="CFU9">
        <v>68530</v>
      </c>
      <c r="CFV9">
        <v>23222</v>
      </c>
      <c r="CFW9" t="s">
        <v>206</v>
      </c>
      <c r="CFX9" t="s">
        <v>206</v>
      </c>
      <c r="CFY9">
        <v>11434</v>
      </c>
      <c r="CFZ9" t="s">
        <v>206</v>
      </c>
      <c r="CGA9">
        <v>790500</v>
      </c>
      <c r="CGB9">
        <v>25143</v>
      </c>
      <c r="CGC9">
        <v>982057</v>
      </c>
      <c r="CGD9">
        <v>854</v>
      </c>
      <c r="CGE9">
        <v>15048</v>
      </c>
      <c r="CGF9" t="s">
        <v>206</v>
      </c>
      <c r="CGG9" t="s">
        <v>206</v>
      </c>
      <c r="CGH9">
        <v>4523459</v>
      </c>
      <c r="CGI9">
        <v>1377390</v>
      </c>
      <c r="CGJ9">
        <v>1101</v>
      </c>
      <c r="CGK9">
        <v>15</v>
      </c>
      <c r="CGL9" t="s">
        <v>206</v>
      </c>
      <c r="CGM9" t="s">
        <v>206</v>
      </c>
      <c r="CGN9" t="s">
        <v>206</v>
      </c>
      <c r="CGO9">
        <v>7991</v>
      </c>
      <c r="CGP9">
        <v>4206</v>
      </c>
      <c r="CGQ9">
        <v>32995</v>
      </c>
      <c r="CGR9">
        <v>43811</v>
      </c>
      <c r="CGS9">
        <v>31241</v>
      </c>
      <c r="CGT9">
        <v>239317</v>
      </c>
      <c r="CGU9">
        <v>77120</v>
      </c>
      <c r="CGV9" t="s">
        <v>206</v>
      </c>
      <c r="CGW9">
        <v>117415</v>
      </c>
      <c r="CGX9" t="s">
        <v>206</v>
      </c>
      <c r="CGY9" t="s">
        <v>206</v>
      </c>
      <c r="CGZ9" t="s">
        <v>206</v>
      </c>
      <c r="CHA9">
        <v>446</v>
      </c>
      <c r="CHB9">
        <v>1247</v>
      </c>
      <c r="CHC9">
        <v>559746</v>
      </c>
      <c r="CHD9">
        <v>66565781</v>
      </c>
      <c r="CHE9">
        <v>47335659</v>
      </c>
      <c r="CHF9" t="s">
        <v>206</v>
      </c>
      <c r="CHG9">
        <v>7722484</v>
      </c>
      <c r="CHH9" t="s">
        <v>206</v>
      </c>
      <c r="CHI9" t="s">
        <v>206</v>
      </c>
      <c r="CHJ9">
        <v>210022</v>
      </c>
      <c r="CHK9" t="s">
        <v>206</v>
      </c>
      <c r="CHL9" t="s">
        <v>206</v>
      </c>
      <c r="CHM9" t="s">
        <v>206</v>
      </c>
      <c r="CHN9">
        <v>61819</v>
      </c>
      <c r="CHO9">
        <v>375591</v>
      </c>
      <c r="CHP9">
        <v>11407</v>
      </c>
      <c r="CHQ9">
        <v>372</v>
      </c>
      <c r="CHR9">
        <v>111373</v>
      </c>
      <c r="CHS9">
        <v>1377</v>
      </c>
    </row>
    <row r="10" spans="1:2255" x14ac:dyDescent="0.25">
      <c r="A10" s="21">
        <v>2012</v>
      </c>
      <c r="B10" s="21" t="s">
        <v>206</v>
      </c>
      <c r="C10" s="21" t="s">
        <v>206</v>
      </c>
      <c r="D10" s="21" t="s">
        <v>206</v>
      </c>
      <c r="E10" s="21">
        <v>2375685</v>
      </c>
      <c r="F10" s="21">
        <v>59382</v>
      </c>
      <c r="G10" s="21">
        <v>6</v>
      </c>
      <c r="H10" s="21">
        <v>149720</v>
      </c>
      <c r="I10" s="21" t="s">
        <v>206</v>
      </c>
      <c r="J10" s="21">
        <v>155467</v>
      </c>
      <c r="K10" s="21">
        <v>976</v>
      </c>
      <c r="L10" s="21">
        <v>6294598</v>
      </c>
      <c r="M10" s="21">
        <v>13878290</v>
      </c>
      <c r="N10" s="21">
        <v>146424</v>
      </c>
      <c r="O10" s="21">
        <v>10800</v>
      </c>
      <c r="P10" s="21">
        <v>1433400</v>
      </c>
      <c r="Q10" s="21" t="s">
        <v>206</v>
      </c>
      <c r="R10" s="21">
        <v>3299169</v>
      </c>
      <c r="S10" s="21">
        <v>3607025</v>
      </c>
      <c r="T10" s="21">
        <v>292046</v>
      </c>
      <c r="U10" s="21">
        <v>182</v>
      </c>
      <c r="V10" s="21">
        <v>326377</v>
      </c>
      <c r="W10" s="21">
        <v>4250741</v>
      </c>
      <c r="X10" s="21">
        <v>89987</v>
      </c>
      <c r="Y10" s="21" t="s">
        <v>206</v>
      </c>
      <c r="Z10" s="21">
        <v>1890188</v>
      </c>
      <c r="AA10" s="21" t="s">
        <v>206</v>
      </c>
      <c r="AB10" s="21">
        <v>1114409</v>
      </c>
      <c r="AC10" s="21">
        <v>5346306</v>
      </c>
      <c r="AD10" s="21">
        <v>108420028</v>
      </c>
      <c r="AE10" s="21">
        <v>150526988</v>
      </c>
      <c r="AF10" s="21">
        <v>29583646</v>
      </c>
      <c r="AG10" s="21">
        <v>20277023</v>
      </c>
      <c r="AH10" s="21">
        <v>1776114</v>
      </c>
      <c r="AI10" s="21">
        <v>9002652</v>
      </c>
      <c r="AJ10" s="21">
        <v>10663303</v>
      </c>
      <c r="AK10" s="21" t="s">
        <v>206</v>
      </c>
      <c r="AL10" s="21">
        <v>497104</v>
      </c>
      <c r="AM10" s="21">
        <v>130892080</v>
      </c>
      <c r="AN10" s="21">
        <v>92901004</v>
      </c>
      <c r="AO10" s="21">
        <v>16658531</v>
      </c>
      <c r="AP10" s="21">
        <v>4907689</v>
      </c>
      <c r="AQ10" s="21">
        <v>123641</v>
      </c>
      <c r="AR10" s="21">
        <v>1493</v>
      </c>
      <c r="AS10" s="21">
        <v>4981764</v>
      </c>
      <c r="AT10" s="21">
        <v>30259</v>
      </c>
      <c r="AU10" s="21">
        <v>2818</v>
      </c>
      <c r="AV10" s="21">
        <v>189253</v>
      </c>
      <c r="AW10" s="21">
        <v>6804528</v>
      </c>
      <c r="AX10" s="21">
        <v>2123872</v>
      </c>
      <c r="AY10" s="21" t="s">
        <v>206</v>
      </c>
      <c r="AZ10" s="21" t="s">
        <v>206</v>
      </c>
      <c r="BA10" s="21">
        <v>2424</v>
      </c>
      <c r="BB10" s="21">
        <v>6038</v>
      </c>
      <c r="BC10" s="21">
        <v>121095</v>
      </c>
      <c r="BD10" s="21">
        <v>7500103</v>
      </c>
      <c r="BE10" s="21">
        <v>2708989</v>
      </c>
      <c r="BF10" s="21">
        <v>6743</v>
      </c>
      <c r="BG10" s="21">
        <v>3729</v>
      </c>
      <c r="BH10" s="21">
        <v>328321</v>
      </c>
      <c r="BI10" s="21">
        <v>83073</v>
      </c>
      <c r="BJ10" s="21">
        <v>114005</v>
      </c>
      <c r="BK10" s="21">
        <v>8460</v>
      </c>
      <c r="BL10" s="21">
        <v>296019</v>
      </c>
      <c r="BM10" s="21">
        <v>7026</v>
      </c>
      <c r="BN10" s="21">
        <v>11914</v>
      </c>
      <c r="BO10" s="21">
        <v>1093</v>
      </c>
      <c r="BP10" s="21">
        <v>280</v>
      </c>
      <c r="BQ10" s="21">
        <v>545374</v>
      </c>
      <c r="BR10" s="21">
        <v>5689135</v>
      </c>
      <c r="BS10" s="21">
        <v>1196303</v>
      </c>
      <c r="BT10" s="21">
        <v>1437635</v>
      </c>
      <c r="BU10" s="21">
        <v>31091777</v>
      </c>
      <c r="BV10" s="21">
        <v>25747506</v>
      </c>
      <c r="BW10" s="21">
        <v>1017712</v>
      </c>
      <c r="BX10" s="21">
        <v>223</v>
      </c>
      <c r="BY10" s="21">
        <v>8675782</v>
      </c>
      <c r="BZ10" s="21">
        <v>2319149</v>
      </c>
      <c r="CA10" s="21">
        <v>114</v>
      </c>
      <c r="CB10" s="21">
        <v>163</v>
      </c>
      <c r="CC10" s="21">
        <v>146380</v>
      </c>
      <c r="CD10" s="21">
        <v>7215998</v>
      </c>
      <c r="CE10" s="21">
        <v>2847654</v>
      </c>
      <c r="CF10" s="21">
        <v>155306244</v>
      </c>
      <c r="CG10" s="21">
        <v>244192006</v>
      </c>
      <c r="CH10" s="21">
        <v>22301</v>
      </c>
      <c r="CI10" s="21">
        <v>55110142</v>
      </c>
      <c r="CJ10" s="21">
        <v>417628</v>
      </c>
      <c r="CK10" s="21" t="s">
        <v>206</v>
      </c>
      <c r="CL10" s="21">
        <v>100626433</v>
      </c>
      <c r="CM10" s="21">
        <v>48452</v>
      </c>
      <c r="CN10" s="21">
        <v>355</v>
      </c>
      <c r="CO10" s="21" t="s">
        <v>206</v>
      </c>
      <c r="CP10" s="21">
        <v>2157021</v>
      </c>
      <c r="CQ10" s="21">
        <v>19299</v>
      </c>
      <c r="CR10" s="21">
        <v>171877</v>
      </c>
      <c r="CS10" s="21">
        <v>990</v>
      </c>
      <c r="CT10" s="21">
        <v>29088477</v>
      </c>
      <c r="CU10" s="21">
        <v>764662</v>
      </c>
      <c r="CV10" s="21" t="s">
        <v>206</v>
      </c>
      <c r="CW10" s="21">
        <v>1581496</v>
      </c>
      <c r="CX10" s="21" t="s">
        <v>206</v>
      </c>
      <c r="CY10" s="21" t="s">
        <v>206</v>
      </c>
      <c r="CZ10" s="21" t="s">
        <v>206</v>
      </c>
      <c r="DA10" s="21" t="s">
        <v>206</v>
      </c>
      <c r="DB10" s="21">
        <v>1968947</v>
      </c>
      <c r="DC10" s="21">
        <v>5102671</v>
      </c>
      <c r="DD10" s="21">
        <v>33569</v>
      </c>
      <c r="DE10" s="21">
        <v>259</v>
      </c>
      <c r="DF10" s="21" t="s">
        <v>206</v>
      </c>
      <c r="DG10" s="21">
        <v>2527057</v>
      </c>
      <c r="DH10" s="21">
        <v>18625</v>
      </c>
      <c r="DI10" s="21" t="s">
        <v>206</v>
      </c>
      <c r="DJ10" s="21">
        <v>616412</v>
      </c>
      <c r="DK10" s="21" t="s">
        <v>206</v>
      </c>
      <c r="DL10" s="21">
        <v>9769</v>
      </c>
      <c r="DM10" s="21">
        <v>19352075</v>
      </c>
      <c r="DN10" s="21">
        <v>140724</v>
      </c>
      <c r="DO10" s="21">
        <v>1256143</v>
      </c>
      <c r="DP10" s="21">
        <v>47</v>
      </c>
      <c r="DQ10" s="21">
        <v>6885781</v>
      </c>
      <c r="DR10" s="21">
        <v>20600</v>
      </c>
      <c r="DS10" s="21" t="s">
        <v>206</v>
      </c>
      <c r="DT10" s="21">
        <v>3211</v>
      </c>
      <c r="DU10" s="21" t="s">
        <v>206</v>
      </c>
      <c r="DV10" s="21" t="s">
        <v>206</v>
      </c>
      <c r="DW10" s="21">
        <v>1455099</v>
      </c>
      <c r="DX10" s="21">
        <v>3758441</v>
      </c>
      <c r="DY10" s="21">
        <v>2563652</v>
      </c>
      <c r="DZ10" s="21" t="s">
        <v>206</v>
      </c>
      <c r="EA10" s="21">
        <v>64983</v>
      </c>
      <c r="EB10" s="21">
        <v>20643300</v>
      </c>
      <c r="EC10" s="21">
        <v>2933369</v>
      </c>
      <c r="ED10" s="21">
        <v>1194916</v>
      </c>
      <c r="EE10" s="21" t="s">
        <v>206</v>
      </c>
      <c r="EF10" s="21">
        <v>12865</v>
      </c>
      <c r="EG10" s="21">
        <v>2631553</v>
      </c>
      <c r="EH10" s="21">
        <v>4034513</v>
      </c>
      <c r="EI10" s="21">
        <v>201690</v>
      </c>
      <c r="EJ10" s="21">
        <v>196994</v>
      </c>
      <c r="EK10" s="21">
        <v>108</v>
      </c>
      <c r="EL10" s="21" t="s">
        <v>206</v>
      </c>
      <c r="EM10" s="21">
        <v>8560252</v>
      </c>
      <c r="EN10" s="21" t="s">
        <v>206</v>
      </c>
      <c r="EO10" s="21" t="s">
        <v>206</v>
      </c>
      <c r="EP10" s="21" t="s">
        <v>206</v>
      </c>
      <c r="EQ10" s="21">
        <v>21781</v>
      </c>
      <c r="ER10" s="21">
        <v>712346</v>
      </c>
      <c r="ES10" s="21" t="s">
        <v>206</v>
      </c>
      <c r="ET10" s="21" t="s">
        <v>206</v>
      </c>
      <c r="EU10" s="21" t="s">
        <v>206</v>
      </c>
      <c r="EV10" s="21" t="s">
        <v>206</v>
      </c>
      <c r="EW10" s="21">
        <v>242699</v>
      </c>
      <c r="EX10" s="21" t="s">
        <v>206</v>
      </c>
      <c r="EY10" s="21">
        <v>136</v>
      </c>
      <c r="EZ10" s="21" t="s">
        <v>206</v>
      </c>
      <c r="FA10" s="21" t="s">
        <v>206</v>
      </c>
      <c r="FB10" s="21" t="s">
        <v>206</v>
      </c>
      <c r="FC10" s="21" t="s">
        <v>206</v>
      </c>
      <c r="FD10" s="21">
        <v>16204</v>
      </c>
      <c r="FE10" s="21" t="s">
        <v>206</v>
      </c>
      <c r="FF10" s="21">
        <v>150</v>
      </c>
      <c r="FG10" s="21">
        <v>15525</v>
      </c>
      <c r="FH10" s="21" t="s">
        <v>206</v>
      </c>
      <c r="FI10" s="21" t="s">
        <v>206</v>
      </c>
      <c r="FJ10" s="21" t="s">
        <v>206</v>
      </c>
      <c r="FK10" s="21">
        <v>9007</v>
      </c>
      <c r="FL10" s="21">
        <v>837</v>
      </c>
      <c r="FM10" s="21">
        <v>293</v>
      </c>
      <c r="FN10" s="21" t="s">
        <v>206</v>
      </c>
      <c r="FO10" s="21" t="s">
        <v>206</v>
      </c>
      <c r="FP10" s="21">
        <v>292317</v>
      </c>
      <c r="FQ10" s="21">
        <v>70582</v>
      </c>
      <c r="FR10" s="21" t="s">
        <v>206</v>
      </c>
      <c r="FS10" s="21">
        <v>148081</v>
      </c>
      <c r="FT10" s="21" t="s">
        <v>206</v>
      </c>
      <c r="FU10" s="21" t="s">
        <v>206</v>
      </c>
      <c r="FV10" s="21" t="s">
        <v>206</v>
      </c>
      <c r="FW10" s="21" t="s">
        <v>206</v>
      </c>
      <c r="FX10" s="21">
        <v>272715</v>
      </c>
      <c r="FY10" s="21">
        <v>13957</v>
      </c>
      <c r="FZ10" s="21">
        <v>6076121</v>
      </c>
      <c r="GA10" s="21">
        <v>1025308</v>
      </c>
      <c r="GB10" s="21" t="s">
        <v>206</v>
      </c>
      <c r="GC10" s="21">
        <v>2291306</v>
      </c>
      <c r="GD10" s="21">
        <v>22248</v>
      </c>
      <c r="GE10" s="21" t="s">
        <v>206</v>
      </c>
      <c r="GF10" s="21">
        <v>1806233</v>
      </c>
      <c r="GG10" s="21">
        <v>15588</v>
      </c>
      <c r="GH10" s="21" t="s">
        <v>206</v>
      </c>
      <c r="GI10" s="21" t="s">
        <v>206</v>
      </c>
      <c r="GJ10" s="21">
        <v>140165</v>
      </c>
      <c r="GK10" s="21">
        <v>7520</v>
      </c>
      <c r="GL10" s="21">
        <v>455869</v>
      </c>
      <c r="GM10" s="21" t="s">
        <v>206</v>
      </c>
      <c r="GN10" s="21">
        <v>648310</v>
      </c>
      <c r="GO10" s="21">
        <v>60342</v>
      </c>
      <c r="GP10" s="21" t="s">
        <v>206</v>
      </c>
      <c r="GQ10" s="21" t="s">
        <v>206</v>
      </c>
      <c r="GR10" s="21" t="s">
        <v>206</v>
      </c>
      <c r="GS10" s="21" t="s">
        <v>206</v>
      </c>
      <c r="GT10" s="21" t="s">
        <v>206</v>
      </c>
      <c r="GU10" s="21" t="s">
        <v>206</v>
      </c>
      <c r="GV10" s="21">
        <v>130714</v>
      </c>
      <c r="GW10" s="21">
        <v>2299785</v>
      </c>
      <c r="GX10" s="21">
        <v>2915243</v>
      </c>
      <c r="GY10" s="21">
        <v>1432</v>
      </c>
      <c r="GZ10" s="21">
        <v>11115</v>
      </c>
      <c r="HA10" s="21">
        <v>3323734</v>
      </c>
      <c r="HB10" s="21">
        <v>1001974</v>
      </c>
      <c r="HC10" s="21" t="s">
        <v>206</v>
      </c>
      <c r="HD10" s="21">
        <v>1013112</v>
      </c>
      <c r="HE10" s="21" t="s">
        <v>206</v>
      </c>
      <c r="HF10" s="21">
        <v>6558071</v>
      </c>
      <c r="HG10" s="21">
        <v>1680884</v>
      </c>
      <c r="HH10" s="21">
        <v>146154</v>
      </c>
      <c r="HI10" s="21">
        <v>11580</v>
      </c>
      <c r="HJ10" s="21">
        <v>998800</v>
      </c>
      <c r="HK10" s="21">
        <v>7276</v>
      </c>
      <c r="HL10" s="21">
        <v>130332</v>
      </c>
      <c r="HM10" s="21" t="s">
        <v>206</v>
      </c>
      <c r="HN10" s="21">
        <v>5744875</v>
      </c>
      <c r="HO10" s="21" t="s">
        <v>206</v>
      </c>
      <c r="HP10" s="21">
        <v>47</v>
      </c>
      <c r="HQ10" s="21">
        <v>570059</v>
      </c>
      <c r="HR10" s="21">
        <v>11871554</v>
      </c>
      <c r="HS10" s="21">
        <v>4939547</v>
      </c>
      <c r="HT10" s="21">
        <v>128786</v>
      </c>
      <c r="HU10" s="21">
        <v>2975459</v>
      </c>
      <c r="HV10" s="21">
        <v>2483896</v>
      </c>
      <c r="HW10" s="21">
        <v>5400449</v>
      </c>
      <c r="HX10" s="21">
        <v>1934031</v>
      </c>
      <c r="HY10" s="21" t="s">
        <v>206</v>
      </c>
      <c r="HZ10" s="21">
        <v>764311</v>
      </c>
      <c r="IA10" s="21">
        <v>6899047</v>
      </c>
      <c r="IB10" s="21">
        <v>5516646</v>
      </c>
      <c r="IC10" s="21">
        <v>2535208</v>
      </c>
      <c r="ID10" s="21">
        <v>3932591</v>
      </c>
      <c r="IE10" s="21">
        <v>5395</v>
      </c>
      <c r="IF10" s="21">
        <v>81220</v>
      </c>
      <c r="IG10" s="21">
        <v>4177356</v>
      </c>
      <c r="IH10" s="21">
        <v>102</v>
      </c>
      <c r="II10" s="21" t="s">
        <v>206</v>
      </c>
      <c r="IJ10" s="21">
        <v>33736</v>
      </c>
      <c r="IK10" s="21">
        <v>113605</v>
      </c>
      <c r="IL10" s="21">
        <v>113347</v>
      </c>
      <c r="IM10" s="21" t="s">
        <v>206</v>
      </c>
      <c r="IN10" s="21" t="s">
        <v>206</v>
      </c>
      <c r="IO10" s="21">
        <v>709146</v>
      </c>
      <c r="IP10" s="21" t="s">
        <v>206</v>
      </c>
      <c r="IQ10" s="21">
        <v>121285</v>
      </c>
      <c r="IR10" s="21">
        <v>63732</v>
      </c>
      <c r="IS10" s="21">
        <v>227938</v>
      </c>
      <c r="IT10" s="21">
        <v>7468</v>
      </c>
      <c r="IU10" s="21">
        <v>399652</v>
      </c>
      <c r="IV10" s="21">
        <v>593279</v>
      </c>
      <c r="IW10" s="21">
        <v>4264</v>
      </c>
      <c r="IX10" s="21">
        <v>190508</v>
      </c>
      <c r="IY10" s="21">
        <v>38940</v>
      </c>
      <c r="IZ10" s="21">
        <v>10432</v>
      </c>
      <c r="JA10" s="21">
        <v>5672650</v>
      </c>
      <c r="JB10" s="21">
        <v>223</v>
      </c>
      <c r="JC10" s="21" t="s">
        <v>206</v>
      </c>
      <c r="JD10" s="21" t="s">
        <v>206</v>
      </c>
      <c r="JE10" s="21">
        <v>6451510</v>
      </c>
      <c r="JF10" s="21">
        <v>182712</v>
      </c>
      <c r="JG10" s="21">
        <v>529495</v>
      </c>
      <c r="JH10" s="21">
        <v>37656</v>
      </c>
      <c r="JI10" s="21">
        <v>2797542</v>
      </c>
      <c r="JJ10" s="21">
        <v>1625381</v>
      </c>
      <c r="JK10" s="21">
        <v>1230</v>
      </c>
      <c r="JL10" s="21">
        <v>96</v>
      </c>
      <c r="JM10" s="21">
        <v>299515</v>
      </c>
      <c r="JN10" s="21" t="s">
        <v>206</v>
      </c>
      <c r="JO10" s="21">
        <v>3404</v>
      </c>
      <c r="JP10" s="21" t="s">
        <v>206</v>
      </c>
      <c r="JQ10" s="21" t="s">
        <v>206</v>
      </c>
      <c r="JR10" s="21">
        <v>511653</v>
      </c>
      <c r="JS10" s="21">
        <v>536460</v>
      </c>
      <c r="JT10" s="21">
        <v>33556971</v>
      </c>
      <c r="JU10" s="21">
        <v>29636939</v>
      </c>
      <c r="JV10" s="21" t="s">
        <v>206</v>
      </c>
      <c r="JW10" s="21">
        <v>81552827</v>
      </c>
      <c r="JX10" s="21" t="s">
        <v>206</v>
      </c>
      <c r="JY10" s="21" t="s">
        <v>206</v>
      </c>
      <c r="JZ10" s="21">
        <v>6379126</v>
      </c>
      <c r="KA10" s="21">
        <v>4803</v>
      </c>
      <c r="KB10" s="21">
        <v>3684</v>
      </c>
      <c r="KC10" s="21" t="s">
        <v>206</v>
      </c>
      <c r="KD10" s="21">
        <v>475805</v>
      </c>
      <c r="KE10" s="21">
        <v>288404</v>
      </c>
      <c r="KF10" s="21">
        <v>23082</v>
      </c>
      <c r="KG10" s="21">
        <v>5</v>
      </c>
      <c r="KH10" s="21">
        <v>7491724</v>
      </c>
      <c r="KI10" s="21">
        <v>255796</v>
      </c>
      <c r="KJ10" s="21">
        <v>376758</v>
      </c>
      <c r="KK10" s="21">
        <v>10705917</v>
      </c>
      <c r="KL10" s="21" t="s">
        <v>206</v>
      </c>
      <c r="KM10" s="21">
        <v>871173</v>
      </c>
      <c r="KN10" s="21">
        <v>1163295</v>
      </c>
      <c r="KO10" s="21">
        <v>259410</v>
      </c>
      <c r="KP10" s="21">
        <v>6101602</v>
      </c>
      <c r="KQ10" s="21">
        <v>215407</v>
      </c>
      <c r="KR10" s="21">
        <v>13429</v>
      </c>
      <c r="KS10" s="21">
        <v>86806862</v>
      </c>
      <c r="KT10" s="21">
        <v>3166157</v>
      </c>
      <c r="KU10" s="21">
        <v>567458006</v>
      </c>
      <c r="KV10" s="21">
        <v>9</v>
      </c>
      <c r="KW10" s="21" t="s">
        <v>206</v>
      </c>
      <c r="KX10" s="21">
        <v>78830</v>
      </c>
      <c r="KY10" s="21">
        <v>1346857</v>
      </c>
      <c r="KZ10" s="21">
        <v>9381301</v>
      </c>
      <c r="LA10" s="21">
        <v>60297520</v>
      </c>
      <c r="LB10" s="21">
        <v>448169</v>
      </c>
      <c r="LC10" s="21">
        <v>5574231</v>
      </c>
      <c r="LD10" s="21">
        <v>1631055</v>
      </c>
      <c r="LE10" s="21">
        <v>1943902</v>
      </c>
      <c r="LF10" s="21">
        <v>2230773</v>
      </c>
      <c r="LG10" s="21" t="s">
        <v>206</v>
      </c>
      <c r="LH10" s="21">
        <v>220592</v>
      </c>
      <c r="LI10" s="21">
        <v>35851304</v>
      </c>
      <c r="LJ10" s="21">
        <v>1966901</v>
      </c>
      <c r="LK10" s="21">
        <v>86326</v>
      </c>
      <c r="LL10" s="21">
        <v>11623787</v>
      </c>
      <c r="LM10" s="21">
        <v>440340</v>
      </c>
      <c r="LN10" s="21">
        <v>15126002</v>
      </c>
      <c r="LO10" s="21">
        <v>1720716</v>
      </c>
      <c r="LP10" s="21">
        <v>836940</v>
      </c>
      <c r="LQ10" s="21">
        <v>326534</v>
      </c>
      <c r="LR10" s="21">
        <v>551544</v>
      </c>
      <c r="LS10" s="21" t="s">
        <v>206</v>
      </c>
      <c r="LT10" s="21">
        <v>124929</v>
      </c>
      <c r="LU10" s="21">
        <v>79380665</v>
      </c>
      <c r="LV10" s="21">
        <v>23144006</v>
      </c>
      <c r="LW10" s="21">
        <v>1224169</v>
      </c>
      <c r="LX10" s="21">
        <v>107027</v>
      </c>
      <c r="LY10" s="21">
        <v>71933</v>
      </c>
      <c r="LZ10" s="21" t="s">
        <v>206</v>
      </c>
      <c r="MA10" s="21">
        <v>689868</v>
      </c>
      <c r="MB10" s="21" t="s">
        <v>206</v>
      </c>
      <c r="MC10" s="21" t="s">
        <v>206</v>
      </c>
      <c r="MD10" s="21">
        <v>1054780</v>
      </c>
      <c r="ME10" s="21">
        <v>18496722</v>
      </c>
      <c r="MF10" s="21">
        <v>1107821</v>
      </c>
      <c r="MG10" s="21" t="s">
        <v>206</v>
      </c>
      <c r="MH10" s="21" t="s">
        <v>206</v>
      </c>
      <c r="MI10" s="21">
        <v>122011</v>
      </c>
      <c r="MJ10" s="21">
        <v>593242</v>
      </c>
      <c r="MK10" s="21">
        <v>60175</v>
      </c>
      <c r="ML10" s="21">
        <v>52017</v>
      </c>
      <c r="MM10" s="21">
        <v>126879</v>
      </c>
      <c r="MN10" s="21" t="s">
        <v>206</v>
      </c>
      <c r="MO10" s="21">
        <v>1450109</v>
      </c>
      <c r="MP10" s="21">
        <v>1456925</v>
      </c>
      <c r="MQ10" s="21" t="s">
        <v>206</v>
      </c>
      <c r="MR10" s="21">
        <v>385695</v>
      </c>
      <c r="MS10" s="21">
        <v>265990</v>
      </c>
      <c r="MT10" s="21">
        <v>287641</v>
      </c>
      <c r="MU10" s="21">
        <v>7095</v>
      </c>
      <c r="MV10" s="21">
        <v>56265</v>
      </c>
      <c r="MW10" s="21">
        <v>945</v>
      </c>
      <c r="MX10" s="21" t="s">
        <v>206</v>
      </c>
      <c r="MY10" s="21">
        <v>1025971</v>
      </c>
      <c r="MZ10" s="21">
        <v>17507</v>
      </c>
      <c r="NA10" s="21">
        <v>399716</v>
      </c>
      <c r="NB10" s="21">
        <v>9662870</v>
      </c>
      <c r="NC10" s="21">
        <v>53700839</v>
      </c>
      <c r="ND10" s="21">
        <v>22708146</v>
      </c>
      <c r="NE10" s="21">
        <v>154800</v>
      </c>
      <c r="NF10" s="21">
        <v>192669</v>
      </c>
      <c r="NG10" s="21">
        <v>5850159</v>
      </c>
      <c r="NH10" s="21" t="s">
        <v>206</v>
      </c>
      <c r="NI10" s="21">
        <v>2065</v>
      </c>
      <c r="NJ10" s="21">
        <v>929</v>
      </c>
      <c r="NK10" s="21">
        <v>22255</v>
      </c>
      <c r="NL10" s="21">
        <v>2550641</v>
      </c>
      <c r="NM10" s="21">
        <v>5802710</v>
      </c>
      <c r="NN10" s="21">
        <v>74285170</v>
      </c>
      <c r="NO10" s="21">
        <v>294854349</v>
      </c>
      <c r="NP10" s="21" t="s">
        <v>206</v>
      </c>
      <c r="NQ10" s="21">
        <v>9687551</v>
      </c>
      <c r="NR10" s="21">
        <v>23684</v>
      </c>
      <c r="NS10" s="21">
        <v>1993009</v>
      </c>
      <c r="NT10" s="21">
        <v>26405634</v>
      </c>
      <c r="NU10" s="21">
        <v>4443</v>
      </c>
      <c r="NV10" s="21">
        <v>5952</v>
      </c>
      <c r="NW10" s="21" t="s">
        <v>206</v>
      </c>
      <c r="NX10" s="21">
        <v>13985403</v>
      </c>
      <c r="NY10" s="21">
        <v>58587</v>
      </c>
      <c r="NZ10" s="21">
        <v>58416</v>
      </c>
      <c r="OA10" s="21">
        <v>11194</v>
      </c>
      <c r="OB10" s="21">
        <v>24834128</v>
      </c>
      <c r="OC10" s="21">
        <v>916452</v>
      </c>
      <c r="OD10" s="21" t="s">
        <v>206</v>
      </c>
      <c r="OE10" s="21">
        <v>9280857</v>
      </c>
      <c r="OF10" s="21">
        <v>4877111</v>
      </c>
      <c r="OG10" s="21">
        <v>1117686</v>
      </c>
      <c r="OH10" s="21">
        <v>812364</v>
      </c>
      <c r="OI10" s="21">
        <v>13671</v>
      </c>
      <c r="OJ10" s="21">
        <v>1068242</v>
      </c>
      <c r="OK10" s="21">
        <v>18306948</v>
      </c>
      <c r="OL10" s="21">
        <v>614731</v>
      </c>
      <c r="OM10" s="21">
        <v>8580362</v>
      </c>
      <c r="ON10" s="21">
        <v>61570</v>
      </c>
      <c r="OO10" s="21">
        <v>125735</v>
      </c>
      <c r="OP10" s="21">
        <v>3687645</v>
      </c>
      <c r="OQ10" s="21" t="s">
        <v>206</v>
      </c>
      <c r="OR10" s="21">
        <v>380721</v>
      </c>
      <c r="OS10" s="21">
        <v>523253</v>
      </c>
      <c r="OT10" s="21">
        <v>1567</v>
      </c>
      <c r="OU10" s="21">
        <v>663228</v>
      </c>
      <c r="OV10" s="21">
        <v>4539334</v>
      </c>
      <c r="OW10" s="21">
        <v>23541356</v>
      </c>
      <c r="OX10" s="21">
        <v>42153</v>
      </c>
      <c r="OY10" s="21">
        <v>6819184</v>
      </c>
      <c r="OZ10" s="21">
        <v>1410480</v>
      </c>
      <c r="PA10" s="21" t="s">
        <v>206</v>
      </c>
      <c r="PB10" s="21">
        <v>907545</v>
      </c>
      <c r="PC10" s="21">
        <v>10</v>
      </c>
      <c r="PD10" s="21" t="s">
        <v>206</v>
      </c>
      <c r="PE10" s="21">
        <v>8470722</v>
      </c>
      <c r="PF10" s="21">
        <v>84356</v>
      </c>
      <c r="PG10" s="21">
        <v>374</v>
      </c>
      <c r="PH10" s="21">
        <v>121435998</v>
      </c>
      <c r="PI10" s="21">
        <v>22490</v>
      </c>
      <c r="PJ10" s="21" t="s">
        <v>206</v>
      </c>
      <c r="PK10" s="21">
        <v>39068</v>
      </c>
      <c r="PL10" s="21" t="s">
        <v>206</v>
      </c>
      <c r="PM10" s="21" t="s">
        <v>206</v>
      </c>
      <c r="PN10" s="21">
        <v>51526</v>
      </c>
      <c r="PO10" s="21">
        <v>1502058</v>
      </c>
      <c r="PP10" s="21">
        <v>13390617</v>
      </c>
      <c r="PQ10" s="21">
        <v>12265</v>
      </c>
      <c r="PR10" s="21" t="s">
        <v>206</v>
      </c>
      <c r="PS10" s="21">
        <v>64372</v>
      </c>
      <c r="PT10" s="21" t="s">
        <v>206</v>
      </c>
      <c r="PU10" s="21">
        <v>136617318</v>
      </c>
      <c r="PV10" s="21" t="s">
        <v>206</v>
      </c>
      <c r="PW10" s="21" t="s">
        <v>206</v>
      </c>
      <c r="PX10" s="21" t="s">
        <v>206</v>
      </c>
      <c r="PY10" s="21">
        <v>19730067</v>
      </c>
      <c r="PZ10" s="21">
        <v>144037</v>
      </c>
      <c r="QA10" s="21" t="s">
        <v>206</v>
      </c>
      <c r="QB10" s="21" t="s">
        <v>206</v>
      </c>
      <c r="QC10" s="21" t="s">
        <v>206</v>
      </c>
      <c r="QD10" s="21" t="s">
        <v>206</v>
      </c>
      <c r="QE10" s="21">
        <v>83290</v>
      </c>
      <c r="QF10" s="21">
        <v>119818</v>
      </c>
      <c r="QG10" s="21">
        <v>34589</v>
      </c>
      <c r="QH10" s="21" t="s">
        <v>206</v>
      </c>
      <c r="QI10" s="21" t="s">
        <v>206</v>
      </c>
      <c r="QJ10" s="21">
        <v>10</v>
      </c>
      <c r="QK10" s="21">
        <v>136135</v>
      </c>
      <c r="QL10" s="21">
        <v>15</v>
      </c>
      <c r="QM10" s="21">
        <v>38000</v>
      </c>
      <c r="QN10" s="21">
        <v>900</v>
      </c>
      <c r="QO10" s="21" t="s">
        <v>206</v>
      </c>
      <c r="QP10" s="21">
        <v>255</v>
      </c>
      <c r="QQ10" s="21">
        <v>5</v>
      </c>
      <c r="QR10" s="21">
        <v>86371</v>
      </c>
      <c r="QS10" s="21">
        <v>3971</v>
      </c>
      <c r="QT10" s="21" t="s">
        <v>206</v>
      </c>
      <c r="QU10" s="21">
        <v>696322</v>
      </c>
      <c r="QV10" s="21">
        <v>9520</v>
      </c>
      <c r="QW10" s="21" t="s">
        <v>206</v>
      </c>
      <c r="QX10" s="21">
        <v>2997138</v>
      </c>
      <c r="QY10" s="21">
        <v>1932447</v>
      </c>
      <c r="QZ10" s="21" t="s">
        <v>206</v>
      </c>
      <c r="RA10" s="21">
        <v>177402</v>
      </c>
      <c r="RB10" s="21" t="s">
        <v>206</v>
      </c>
      <c r="RC10" s="21" t="s">
        <v>206</v>
      </c>
      <c r="RD10" s="21" t="s">
        <v>206</v>
      </c>
      <c r="RE10" s="21" t="s">
        <v>206</v>
      </c>
      <c r="RF10" s="21">
        <v>96129</v>
      </c>
      <c r="RG10" s="21">
        <v>100169</v>
      </c>
      <c r="RH10" s="21">
        <v>3508862</v>
      </c>
      <c r="RI10" s="21">
        <v>201231330</v>
      </c>
      <c r="RJ10" s="21" t="s">
        <v>206</v>
      </c>
      <c r="RK10" s="21">
        <v>3313</v>
      </c>
      <c r="RL10" s="21" t="s">
        <v>206</v>
      </c>
      <c r="RM10" s="21" t="s">
        <v>206</v>
      </c>
      <c r="RN10" s="21">
        <v>423891</v>
      </c>
      <c r="RO10" s="21" t="s">
        <v>206</v>
      </c>
      <c r="RP10" s="21" t="s">
        <v>206</v>
      </c>
      <c r="RQ10" s="21" t="s">
        <v>206</v>
      </c>
      <c r="RR10" s="21">
        <v>242133</v>
      </c>
      <c r="RS10" s="21">
        <v>1530577</v>
      </c>
      <c r="RT10" s="21">
        <v>397</v>
      </c>
      <c r="RU10" s="21" t="s">
        <v>206</v>
      </c>
      <c r="RV10" s="21">
        <v>405392</v>
      </c>
      <c r="RW10" s="21">
        <v>181100</v>
      </c>
      <c r="RX10" s="21" t="s">
        <v>206</v>
      </c>
      <c r="RY10" s="21" t="s">
        <v>206</v>
      </c>
      <c r="RZ10" s="21">
        <v>4400703</v>
      </c>
      <c r="SA10" s="21" t="s">
        <v>206</v>
      </c>
      <c r="SB10" s="21">
        <v>157450</v>
      </c>
      <c r="SC10" s="21">
        <v>77104</v>
      </c>
      <c r="SD10" s="21">
        <v>1852441</v>
      </c>
      <c r="SE10" s="21">
        <v>306315</v>
      </c>
      <c r="SF10" s="21">
        <v>3314784</v>
      </c>
      <c r="SG10" s="21" t="s">
        <v>206</v>
      </c>
      <c r="SH10" s="21" t="s">
        <v>206</v>
      </c>
      <c r="SI10" s="21">
        <v>5198220</v>
      </c>
      <c r="SJ10" s="21">
        <v>83918</v>
      </c>
      <c r="SK10" s="21">
        <v>13192</v>
      </c>
      <c r="SL10" s="21">
        <v>29074</v>
      </c>
      <c r="SM10" s="21" t="s">
        <v>206</v>
      </c>
      <c r="SN10" s="21">
        <v>5171507</v>
      </c>
      <c r="SO10" s="21">
        <v>166431</v>
      </c>
      <c r="SP10" s="21">
        <v>651853</v>
      </c>
      <c r="SQ10" s="21">
        <v>3177235</v>
      </c>
      <c r="SR10" s="21">
        <v>2475389</v>
      </c>
      <c r="SS10" s="21">
        <v>320</v>
      </c>
      <c r="ST10" s="21">
        <v>1361045</v>
      </c>
      <c r="SU10" s="21" t="s">
        <v>206</v>
      </c>
      <c r="SV10" s="21">
        <v>258728</v>
      </c>
      <c r="SW10" s="21">
        <v>121391</v>
      </c>
      <c r="SX10" s="21">
        <v>894014</v>
      </c>
      <c r="SY10" s="21">
        <v>6765390</v>
      </c>
      <c r="SZ10" s="21">
        <v>95198974</v>
      </c>
      <c r="TA10" s="21">
        <v>9130236</v>
      </c>
      <c r="TB10" s="21">
        <v>3714365</v>
      </c>
      <c r="TC10" s="21">
        <v>14186099</v>
      </c>
      <c r="TD10" s="21">
        <v>2844054</v>
      </c>
      <c r="TE10" s="21">
        <v>939865</v>
      </c>
      <c r="TF10" s="21">
        <v>1478063</v>
      </c>
      <c r="TG10" s="21">
        <v>377554</v>
      </c>
      <c r="TH10" s="21">
        <v>97114</v>
      </c>
      <c r="TI10" s="21">
        <v>8742658</v>
      </c>
      <c r="TJ10" s="21">
        <v>67366897</v>
      </c>
      <c r="TK10" s="21">
        <v>72568996</v>
      </c>
      <c r="TL10" s="21">
        <v>6555458</v>
      </c>
      <c r="TM10" s="21">
        <v>9187171</v>
      </c>
      <c r="TN10" s="21">
        <v>92180</v>
      </c>
      <c r="TO10" s="21">
        <v>11500784</v>
      </c>
      <c r="TP10" s="21">
        <v>231497</v>
      </c>
      <c r="TQ10" s="21">
        <v>214730</v>
      </c>
      <c r="TR10" s="21">
        <v>8</v>
      </c>
      <c r="TS10" s="21">
        <v>4351943</v>
      </c>
      <c r="TT10" s="21">
        <v>481278</v>
      </c>
      <c r="TU10" s="21">
        <v>4953</v>
      </c>
      <c r="TV10" s="21">
        <v>10807</v>
      </c>
      <c r="TW10" s="21">
        <v>1712621</v>
      </c>
      <c r="TX10" s="21">
        <v>329496</v>
      </c>
      <c r="TY10" s="21">
        <v>15617038</v>
      </c>
      <c r="TZ10" s="21">
        <v>4100589</v>
      </c>
      <c r="UA10" s="21">
        <v>3512899</v>
      </c>
      <c r="UB10" s="21">
        <v>348053</v>
      </c>
      <c r="UC10" s="21">
        <v>9053753</v>
      </c>
      <c r="UD10" s="21">
        <v>3574190</v>
      </c>
      <c r="UE10" s="21">
        <v>7233899</v>
      </c>
      <c r="UF10" s="21">
        <v>11891742</v>
      </c>
      <c r="UG10" s="21">
        <v>2885218</v>
      </c>
      <c r="UH10" s="21">
        <v>1500348</v>
      </c>
      <c r="UI10" s="21">
        <v>4639710</v>
      </c>
      <c r="UJ10" s="21">
        <v>2447236</v>
      </c>
      <c r="UK10" s="21">
        <v>431829</v>
      </c>
      <c r="UL10" s="21">
        <v>3220813</v>
      </c>
      <c r="UM10" s="21">
        <v>3083769</v>
      </c>
      <c r="UN10" s="21">
        <v>6237671</v>
      </c>
      <c r="UO10" s="21">
        <v>7656188</v>
      </c>
      <c r="UP10" s="21">
        <v>3409656</v>
      </c>
      <c r="UQ10" s="21">
        <v>13876137</v>
      </c>
      <c r="UR10" s="21">
        <v>44926511</v>
      </c>
      <c r="US10" s="21">
        <v>2102437</v>
      </c>
      <c r="UT10" s="21">
        <v>63265</v>
      </c>
      <c r="UU10" s="21">
        <v>24841424</v>
      </c>
      <c r="UV10" s="21">
        <v>40470</v>
      </c>
      <c r="UW10" s="21">
        <v>1683352</v>
      </c>
      <c r="UX10" s="21">
        <v>206045</v>
      </c>
      <c r="UY10" s="21">
        <v>1294525</v>
      </c>
      <c r="UZ10" s="21">
        <v>13747552</v>
      </c>
      <c r="VA10" s="21">
        <v>23554637</v>
      </c>
      <c r="VB10" s="21">
        <v>498016416</v>
      </c>
      <c r="VC10" s="21">
        <v>597578717</v>
      </c>
      <c r="VD10" s="21">
        <v>274267</v>
      </c>
      <c r="VE10" s="21">
        <v>56900415</v>
      </c>
      <c r="VF10" s="21">
        <v>25329</v>
      </c>
      <c r="VG10" s="21">
        <v>5172</v>
      </c>
      <c r="VH10" s="21">
        <v>19935454</v>
      </c>
      <c r="VI10" s="21">
        <v>921034</v>
      </c>
      <c r="VJ10" s="21">
        <v>3471540</v>
      </c>
      <c r="VK10" s="21">
        <v>20035</v>
      </c>
      <c r="VL10" s="21">
        <v>28717332</v>
      </c>
      <c r="VM10" s="21">
        <v>13506026</v>
      </c>
      <c r="VN10" s="21">
        <v>8968601</v>
      </c>
      <c r="VO10" s="21">
        <v>51274</v>
      </c>
      <c r="VP10" s="21">
        <v>14603212</v>
      </c>
      <c r="VQ10" s="21">
        <v>4195769</v>
      </c>
      <c r="VR10" s="21" t="s">
        <v>206</v>
      </c>
      <c r="VS10" s="21" t="s">
        <v>206</v>
      </c>
      <c r="VT10" s="21" t="s">
        <v>206</v>
      </c>
      <c r="VU10" s="21" t="s">
        <v>206</v>
      </c>
      <c r="VV10" s="21" t="s">
        <v>206</v>
      </c>
      <c r="VW10" s="21" t="s">
        <v>206</v>
      </c>
      <c r="VX10" s="21" t="s">
        <v>206</v>
      </c>
      <c r="VY10" s="21" t="s">
        <v>206</v>
      </c>
      <c r="VZ10" s="21" t="s">
        <v>206</v>
      </c>
      <c r="WA10" s="21" t="s">
        <v>206</v>
      </c>
      <c r="WB10" s="21">
        <v>122</v>
      </c>
      <c r="WC10" s="21" t="s">
        <v>206</v>
      </c>
      <c r="WD10" s="21" t="s">
        <v>206</v>
      </c>
      <c r="WE10" s="21" t="s">
        <v>206</v>
      </c>
      <c r="WF10" s="21" t="s">
        <v>206</v>
      </c>
      <c r="WG10" s="21" t="s">
        <v>206</v>
      </c>
      <c r="WH10" s="21">
        <v>89</v>
      </c>
      <c r="WI10" s="21" t="s">
        <v>206</v>
      </c>
      <c r="WJ10" s="21">
        <v>6390</v>
      </c>
      <c r="WK10" s="21">
        <v>458</v>
      </c>
      <c r="WL10" s="21">
        <v>2249</v>
      </c>
      <c r="WM10" s="21">
        <v>2131</v>
      </c>
      <c r="WN10" s="21" t="s">
        <v>206</v>
      </c>
      <c r="WO10" s="21" t="s">
        <v>206</v>
      </c>
      <c r="WP10" s="21">
        <v>7</v>
      </c>
      <c r="WQ10" s="21" t="s">
        <v>206</v>
      </c>
      <c r="WR10" s="21">
        <v>641056</v>
      </c>
      <c r="WS10" s="21">
        <v>115182</v>
      </c>
      <c r="WT10" s="21">
        <v>3526491</v>
      </c>
      <c r="WU10" s="21">
        <v>4828163</v>
      </c>
      <c r="WV10" s="21">
        <v>3272199</v>
      </c>
      <c r="WW10" s="21">
        <v>568717</v>
      </c>
      <c r="WX10" s="21">
        <v>35625</v>
      </c>
      <c r="WY10" s="21">
        <v>1037</v>
      </c>
      <c r="WZ10" s="21">
        <v>629721</v>
      </c>
      <c r="XA10" s="21" t="s">
        <v>206</v>
      </c>
      <c r="XB10" s="21">
        <v>722967</v>
      </c>
      <c r="XC10" s="21">
        <v>18975424</v>
      </c>
      <c r="XD10" s="21">
        <v>10375955</v>
      </c>
      <c r="XE10" s="21">
        <v>11575748</v>
      </c>
      <c r="XF10" s="21" t="s">
        <v>206</v>
      </c>
      <c r="XG10" s="21">
        <v>3117007</v>
      </c>
      <c r="XH10" s="21" t="s">
        <v>206</v>
      </c>
      <c r="XI10" s="21">
        <v>84843</v>
      </c>
      <c r="XJ10" s="21" t="s">
        <v>206</v>
      </c>
      <c r="XK10" s="21" t="s">
        <v>206</v>
      </c>
      <c r="XL10" s="21" t="s">
        <v>206</v>
      </c>
      <c r="XM10" s="21">
        <v>340830</v>
      </c>
      <c r="XN10" s="21">
        <v>47770</v>
      </c>
      <c r="XO10" s="21" t="s">
        <v>206</v>
      </c>
      <c r="XP10" s="21" t="s">
        <v>206</v>
      </c>
      <c r="XQ10" s="21">
        <v>1767238</v>
      </c>
      <c r="XR10" s="21" t="s">
        <v>206</v>
      </c>
      <c r="XS10" s="21">
        <v>5136614</v>
      </c>
      <c r="XT10" s="21">
        <v>2103653</v>
      </c>
      <c r="XU10" s="21">
        <v>135118</v>
      </c>
      <c r="XV10" s="21">
        <v>163400</v>
      </c>
      <c r="XW10" s="21">
        <v>80942</v>
      </c>
      <c r="XX10" s="21">
        <v>258104</v>
      </c>
      <c r="XY10" s="21">
        <v>745351</v>
      </c>
      <c r="XZ10" s="21">
        <v>2718782</v>
      </c>
      <c r="YA10" s="21">
        <v>1192910</v>
      </c>
      <c r="YB10" s="21">
        <v>154829</v>
      </c>
      <c r="YC10" s="21">
        <v>28870032</v>
      </c>
      <c r="YD10" s="21">
        <v>190888</v>
      </c>
      <c r="YE10" s="21" t="s">
        <v>206</v>
      </c>
      <c r="YF10" s="21">
        <v>193131</v>
      </c>
      <c r="YG10" s="21">
        <v>393985</v>
      </c>
      <c r="YH10" s="21">
        <v>82099</v>
      </c>
      <c r="YI10" s="21">
        <v>18434</v>
      </c>
      <c r="YJ10" s="21">
        <v>603576</v>
      </c>
      <c r="YK10" s="21">
        <v>40825621</v>
      </c>
      <c r="YL10" s="21">
        <v>3815094</v>
      </c>
      <c r="YM10" s="21">
        <v>580759</v>
      </c>
      <c r="YN10" s="21">
        <v>6447</v>
      </c>
      <c r="YO10" s="21">
        <v>1832766</v>
      </c>
      <c r="YP10" s="21" t="s">
        <v>206</v>
      </c>
      <c r="YQ10" s="21" t="s">
        <v>206</v>
      </c>
      <c r="YR10" s="21" t="s">
        <v>206</v>
      </c>
      <c r="YS10" s="21" t="s">
        <v>206</v>
      </c>
      <c r="YT10" s="21">
        <v>930137</v>
      </c>
      <c r="YU10" s="21">
        <v>164896</v>
      </c>
      <c r="YV10" s="21">
        <v>123163660</v>
      </c>
      <c r="YW10" s="21">
        <v>225308413</v>
      </c>
      <c r="YX10" s="21" t="s">
        <v>206</v>
      </c>
      <c r="YY10" s="21">
        <v>9964474</v>
      </c>
      <c r="YZ10" s="21">
        <v>425</v>
      </c>
      <c r="ZA10" s="21" t="s">
        <v>206</v>
      </c>
      <c r="ZB10" s="21">
        <v>5641004</v>
      </c>
      <c r="ZC10" s="21">
        <v>594617</v>
      </c>
      <c r="ZD10" s="21">
        <v>37344</v>
      </c>
      <c r="ZE10" s="21" t="s">
        <v>206</v>
      </c>
      <c r="ZF10" s="21">
        <v>457629</v>
      </c>
      <c r="ZG10" s="21">
        <v>147784</v>
      </c>
      <c r="ZH10" s="21">
        <v>117620</v>
      </c>
      <c r="ZI10" s="21" t="s">
        <v>206</v>
      </c>
      <c r="ZJ10" s="21">
        <v>5515914</v>
      </c>
      <c r="ZK10" s="21">
        <v>238155</v>
      </c>
      <c r="ZL10" s="21">
        <v>26121</v>
      </c>
      <c r="ZM10" s="21">
        <v>573414</v>
      </c>
      <c r="ZN10" s="21" t="s">
        <v>206</v>
      </c>
      <c r="ZO10" s="21">
        <v>42831</v>
      </c>
      <c r="ZP10" s="21">
        <v>183567</v>
      </c>
      <c r="ZQ10" s="21" t="s">
        <v>206</v>
      </c>
      <c r="ZR10" s="21" t="s">
        <v>206</v>
      </c>
      <c r="ZS10" s="21" t="s">
        <v>206</v>
      </c>
      <c r="ZT10" s="21">
        <v>182496</v>
      </c>
      <c r="ZU10" s="21" t="s">
        <v>206</v>
      </c>
      <c r="ZV10" s="21">
        <v>10431</v>
      </c>
      <c r="ZW10" s="21">
        <v>684</v>
      </c>
      <c r="ZX10" s="21">
        <v>1493130</v>
      </c>
      <c r="ZY10" s="21">
        <v>25056</v>
      </c>
      <c r="ZZ10" s="21">
        <v>3284638</v>
      </c>
      <c r="AAA10" s="21">
        <v>218102</v>
      </c>
      <c r="AAB10" s="21">
        <v>55685</v>
      </c>
      <c r="AAC10" s="21">
        <v>476741</v>
      </c>
      <c r="AAD10" s="21">
        <v>3703855</v>
      </c>
      <c r="AAE10" s="21">
        <v>3271646</v>
      </c>
      <c r="AAF10" s="21">
        <v>1189523</v>
      </c>
      <c r="AAG10" s="21">
        <v>30235932</v>
      </c>
      <c r="AAH10" s="21">
        <v>109443</v>
      </c>
      <c r="AAI10" s="21" t="s">
        <v>206</v>
      </c>
      <c r="AAJ10" s="21">
        <v>164728</v>
      </c>
      <c r="AAK10" s="21">
        <v>35</v>
      </c>
      <c r="AAL10" s="21">
        <v>579513</v>
      </c>
      <c r="AAM10" s="21">
        <v>687012</v>
      </c>
      <c r="AAN10" s="21">
        <v>16451866</v>
      </c>
      <c r="AAO10" s="21">
        <v>31127608</v>
      </c>
      <c r="AAP10" s="21">
        <v>1823033</v>
      </c>
      <c r="AAQ10" s="21">
        <v>12848992</v>
      </c>
      <c r="AAR10" s="21">
        <v>7562806</v>
      </c>
      <c r="AAS10" s="21">
        <v>1210337</v>
      </c>
      <c r="AAT10" s="21">
        <v>1624182</v>
      </c>
      <c r="AAU10" s="21" t="s">
        <v>206</v>
      </c>
      <c r="AAV10" s="21">
        <v>148</v>
      </c>
      <c r="AAW10" s="21">
        <v>8903893</v>
      </c>
      <c r="AAX10" s="21">
        <v>16567102</v>
      </c>
      <c r="AAY10" s="21">
        <v>3672835</v>
      </c>
      <c r="AAZ10" s="21">
        <v>981998</v>
      </c>
      <c r="ABA10" s="21">
        <v>5746646</v>
      </c>
      <c r="ABB10" s="21">
        <v>262968</v>
      </c>
      <c r="ABC10" s="21">
        <v>2365111</v>
      </c>
      <c r="ABD10" s="21">
        <v>1726</v>
      </c>
      <c r="ABE10" s="21">
        <v>46836</v>
      </c>
      <c r="ABF10" s="21" t="s">
        <v>206</v>
      </c>
      <c r="ABG10" s="21">
        <v>4935855</v>
      </c>
      <c r="ABH10" s="21">
        <v>4233695</v>
      </c>
      <c r="ABI10" s="21">
        <v>3400</v>
      </c>
      <c r="ABJ10" s="21">
        <v>5278</v>
      </c>
      <c r="ABK10" s="21">
        <v>2203497</v>
      </c>
      <c r="ABL10" s="21">
        <v>1096233</v>
      </c>
      <c r="ABM10" s="21">
        <v>4288061</v>
      </c>
      <c r="ABN10" s="21">
        <v>4135531</v>
      </c>
      <c r="ABO10" s="21">
        <v>422056</v>
      </c>
      <c r="ABP10" s="21">
        <v>25783</v>
      </c>
      <c r="ABQ10" s="21">
        <v>811287</v>
      </c>
      <c r="ABR10" s="21">
        <v>192264</v>
      </c>
      <c r="ABS10" s="21">
        <v>972778</v>
      </c>
      <c r="ABT10" s="21">
        <v>113361659</v>
      </c>
      <c r="ABU10" s="21">
        <v>190726585</v>
      </c>
      <c r="ABV10" s="21">
        <v>354188</v>
      </c>
      <c r="ABW10" s="21">
        <v>2219198</v>
      </c>
      <c r="ABX10" s="21">
        <v>884790</v>
      </c>
      <c r="ABY10" s="21">
        <v>67050</v>
      </c>
      <c r="ABZ10" s="21">
        <v>27024</v>
      </c>
      <c r="ACA10" s="21">
        <v>7061636</v>
      </c>
      <c r="ACB10" s="21">
        <v>12368361</v>
      </c>
      <c r="ACC10" s="21">
        <v>385014</v>
      </c>
      <c r="ACD10" s="21">
        <v>5440475</v>
      </c>
      <c r="ACE10" s="21">
        <v>19262507</v>
      </c>
      <c r="ACF10" s="21">
        <v>7118829</v>
      </c>
      <c r="ACG10" s="21">
        <v>1695023</v>
      </c>
      <c r="ACH10" s="21">
        <v>118766</v>
      </c>
      <c r="ACI10" s="21">
        <v>3399185</v>
      </c>
      <c r="ACJ10" s="21">
        <v>198046</v>
      </c>
      <c r="ACK10" s="21">
        <v>93197</v>
      </c>
      <c r="ACL10" s="21">
        <v>10</v>
      </c>
      <c r="ACM10" s="21">
        <v>428</v>
      </c>
      <c r="ACN10" s="21">
        <v>7316175</v>
      </c>
      <c r="ACO10" s="21">
        <v>5220839</v>
      </c>
      <c r="ACP10" s="21">
        <v>96203754</v>
      </c>
      <c r="ACQ10" s="21">
        <v>28581329</v>
      </c>
      <c r="ACR10" s="21">
        <v>676687</v>
      </c>
      <c r="ACS10" s="21">
        <v>9412843</v>
      </c>
      <c r="ACT10" s="21">
        <v>32122</v>
      </c>
      <c r="ACU10" s="21">
        <v>463</v>
      </c>
      <c r="ACV10" s="21">
        <v>8782743</v>
      </c>
      <c r="ACW10" s="21">
        <v>154799</v>
      </c>
      <c r="ACX10" s="21" t="s">
        <v>206</v>
      </c>
      <c r="ACY10" s="21" t="s">
        <v>206</v>
      </c>
      <c r="ACZ10" s="21">
        <v>12208112</v>
      </c>
      <c r="ADA10" s="21">
        <v>1400235</v>
      </c>
      <c r="ADB10" s="21">
        <v>654273</v>
      </c>
      <c r="ADC10" s="21">
        <v>6276</v>
      </c>
      <c r="ADD10" s="21">
        <v>1595373</v>
      </c>
      <c r="ADE10" s="21">
        <v>506437</v>
      </c>
      <c r="ADF10" s="21">
        <v>2439414</v>
      </c>
      <c r="ADG10" s="21">
        <v>186293958</v>
      </c>
      <c r="ADH10" s="21">
        <v>514344</v>
      </c>
      <c r="ADI10" s="21">
        <v>201479772</v>
      </c>
      <c r="ADJ10" s="21">
        <v>15929968</v>
      </c>
      <c r="ADK10" s="21">
        <v>11101022</v>
      </c>
      <c r="ADL10" s="21">
        <v>23212192</v>
      </c>
      <c r="ADM10" s="21">
        <v>127372268</v>
      </c>
      <c r="ADN10" s="21">
        <v>2915893</v>
      </c>
      <c r="ADO10" s="21">
        <v>728217137</v>
      </c>
      <c r="ADP10" s="21">
        <v>86640592</v>
      </c>
      <c r="ADQ10" s="21">
        <v>279981662</v>
      </c>
      <c r="ADR10" s="21">
        <v>8354021</v>
      </c>
      <c r="ADS10" s="21">
        <v>89544</v>
      </c>
      <c r="ADT10" s="21">
        <v>360728483</v>
      </c>
      <c r="ADU10" s="21">
        <v>13350965</v>
      </c>
      <c r="ADV10" s="21">
        <v>577733158</v>
      </c>
      <c r="ADW10" s="21">
        <v>79379101</v>
      </c>
      <c r="ADX10" s="21">
        <v>38993226</v>
      </c>
      <c r="ADY10" s="21">
        <v>48281285</v>
      </c>
      <c r="ADZ10" s="21">
        <v>146842426</v>
      </c>
      <c r="AEA10" s="21">
        <v>113727093</v>
      </c>
      <c r="AEB10" s="21">
        <v>251835181</v>
      </c>
      <c r="AEC10" s="21">
        <v>163350</v>
      </c>
      <c r="AED10" s="21">
        <v>11882947</v>
      </c>
      <c r="AEE10" s="21">
        <v>21514374</v>
      </c>
      <c r="AEF10" s="21">
        <v>443456181</v>
      </c>
      <c r="AEG10" s="21">
        <v>345172575</v>
      </c>
      <c r="AEH10" s="21">
        <v>1007825519</v>
      </c>
      <c r="AEI10" s="21">
        <v>61504685</v>
      </c>
      <c r="AEJ10" s="21">
        <v>210420616</v>
      </c>
      <c r="AEK10" s="21">
        <v>157758425</v>
      </c>
      <c r="AEL10" s="21">
        <v>68044004</v>
      </c>
      <c r="AEM10" s="21">
        <v>89380772</v>
      </c>
      <c r="AEN10" s="21">
        <v>66838137</v>
      </c>
      <c r="AEO10" s="21">
        <v>83057912</v>
      </c>
      <c r="AEP10" s="21">
        <v>193258583</v>
      </c>
      <c r="AEQ10" s="21">
        <v>440920592</v>
      </c>
      <c r="AER10" s="21">
        <v>1660032885</v>
      </c>
      <c r="AES10" s="21">
        <v>356159046</v>
      </c>
      <c r="AET10" s="21">
        <v>23097425</v>
      </c>
      <c r="AEU10" s="21">
        <v>37193488</v>
      </c>
      <c r="AEV10" s="21">
        <v>21646</v>
      </c>
      <c r="AEW10" s="21">
        <v>51243517</v>
      </c>
      <c r="AEX10" s="21">
        <v>395304</v>
      </c>
      <c r="AEY10" s="21">
        <v>79703</v>
      </c>
      <c r="AEZ10" s="21">
        <v>105938983</v>
      </c>
      <c r="AFA10" s="21">
        <v>606392798</v>
      </c>
      <c r="AFB10" s="21">
        <v>166915141</v>
      </c>
      <c r="AFC10" s="21">
        <v>18652</v>
      </c>
      <c r="AFD10" s="21">
        <v>199367</v>
      </c>
      <c r="AFE10" s="21">
        <v>7055732</v>
      </c>
      <c r="AFF10" s="21">
        <v>276677</v>
      </c>
      <c r="AFG10" s="21">
        <v>26336572</v>
      </c>
      <c r="AFH10" s="21">
        <v>34645288</v>
      </c>
      <c r="AFI10" s="21">
        <v>42871345</v>
      </c>
      <c r="AFJ10" s="21">
        <v>12760987</v>
      </c>
      <c r="AFK10" s="21">
        <v>7787904</v>
      </c>
      <c r="AFL10" s="21">
        <v>123343139</v>
      </c>
      <c r="AFM10" s="21">
        <v>49262205</v>
      </c>
      <c r="AFN10" s="21">
        <v>36002793</v>
      </c>
      <c r="AFO10" s="21">
        <v>38272271</v>
      </c>
      <c r="AFP10" s="21">
        <v>37163366</v>
      </c>
      <c r="AFQ10" s="21">
        <v>20860391</v>
      </c>
      <c r="AFR10" s="21">
        <v>3697647</v>
      </c>
      <c r="AFS10" s="21">
        <v>670053</v>
      </c>
      <c r="AFT10" s="21">
        <v>2355080</v>
      </c>
      <c r="AFU10" s="21">
        <v>29097598</v>
      </c>
      <c r="AFV10" s="21">
        <v>9793631</v>
      </c>
      <c r="AFW10" s="21">
        <v>32719968</v>
      </c>
      <c r="AFX10" s="21">
        <v>30705737</v>
      </c>
      <c r="AFY10" s="21">
        <v>555569905</v>
      </c>
      <c r="AFZ10" s="21">
        <v>445780827</v>
      </c>
      <c r="AGA10" s="21">
        <v>111152756</v>
      </c>
      <c r="AGB10" s="21">
        <v>12562134</v>
      </c>
      <c r="AGC10" s="21">
        <v>464150296</v>
      </c>
      <c r="AGD10" s="21">
        <v>883044</v>
      </c>
      <c r="AGE10" s="21">
        <v>969652</v>
      </c>
      <c r="AGF10" s="21">
        <v>15440180</v>
      </c>
      <c r="AGG10" s="21">
        <v>138875786</v>
      </c>
      <c r="AGH10" s="21">
        <v>53635621</v>
      </c>
      <c r="AGI10" s="21">
        <v>77841636</v>
      </c>
      <c r="AGJ10" s="21">
        <v>3502598262</v>
      </c>
      <c r="AGK10" s="21">
        <v>7525153467</v>
      </c>
      <c r="AGL10" s="21">
        <v>29815120</v>
      </c>
      <c r="AGM10" s="21">
        <v>1357633016</v>
      </c>
      <c r="AGN10" s="21">
        <v>4722181</v>
      </c>
      <c r="AGO10" s="21">
        <v>2406659</v>
      </c>
      <c r="AGP10" s="21">
        <v>599975223</v>
      </c>
      <c r="AGQ10" s="21">
        <v>8946677</v>
      </c>
      <c r="AGR10" s="21">
        <v>2098643</v>
      </c>
      <c r="AGS10" s="21">
        <v>85317</v>
      </c>
      <c r="AGT10" s="21">
        <v>197826358</v>
      </c>
      <c r="AGU10" s="21">
        <v>68150311</v>
      </c>
      <c r="AGV10" s="21">
        <v>24049165</v>
      </c>
      <c r="AGW10" s="21">
        <v>99867</v>
      </c>
      <c r="AGX10" s="21">
        <v>357425053</v>
      </c>
      <c r="AGY10" s="21">
        <v>19664237</v>
      </c>
      <c r="AGZ10" s="21" t="s">
        <v>206</v>
      </c>
      <c r="AHA10" s="21" t="s">
        <v>206</v>
      </c>
      <c r="AHB10" s="21" t="s">
        <v>206</v>
      </c>
      <c r="AHC10" s="21" t="s">
        <v>206</v>
      </c>
      <c r="AHD10" s="21" t="s">
        <v>206</v>
      </c>
      <c r="AHE10" s="21" t="s">
        <v>206</v>
      </c>
      <c r="AHF10" s="21" t="s">
        <v>206</v>
      </c>
      <c r="AHG10" s="21" t="s">
        <v>206</v>
      </c>
      <c r="AHH10" s="21" t="s">
        <v>206</v>
      </c>
      <c r="AHI10" s="21" t="s">
        <v>206</v>
      </c>
      <c r="AHJ10" s="21" t="s">
        <v>206</v>
      </c>
      <c r="AHK10" s="21" t="s">
        <v>206</v>
      </c>
      <c r="AHL10" s="21" t="s">
        <v>206</v>
      </c>
      <c r="AHM10" s="21" t="s">
        <v>206</v>
      </c>
      <c r="AHN10" s="21" t="s">
        <v>206</v>
      </c>
      <c r="AHO10" s="21" t="s">
        <v>206</v>
      </c>
      <c r="AHP10" s="21" t="s">
        <v>206</v>
      </c>
      <c r="AHQ10" s="21" t="s">
        <v>206</v>
      </c>
      <c r="AHR10" s="21" t="s">
        <v>206</v>
      </c>
      <c r="AHS10" s="21" t="s">
        <v>206</v>
      </c>
      <c r="AHT10" s="21" t="s">
        <v>206</v>
      </c>
      <c r="AHU10" s="21" t="s">
        <v>206</v>
      </c>
      <c r="AHV10" s="21" t="s">
        <v>206</v>
      </c>
      <c r="AHW10" s="21" t="s">
        <v>206</v>
      </c>
      <c r="AHX10" s="21" t="s">
        <v>206</v>
      </c>
      <c r="AHY10" s="21" t="s">
        <v>206</v>
      </c>
      <c r="AHZ10" s="21" t="s">
        <v>206</v>
      </c>
      <c r="AIA10" s="21" t="s">
        <v>206</v>
      </c>
      <c r="AIB10" s="21" t="s">
        <v>206</v>
      </c>
      <c r="AIC10" s="21" t="s">
        <v>206</v>
      </c>
      <c r="AID10" s="21" t="s">
        <v>206</v>
      </c>
      <c r="AIE10" s="21" t="s">
        <v>206</v>
      </c>
      <c r="AIF10" s="21" t="s">
        <v>206</v>
      </c>
      <c r="AIG10" s="21" t="s">
        <v>206</v>
      </c>
      <c r="AIH10" s="21" t="s">
        <v>206</v>
      </c>
      <c r="AII10" s="21" t="s">
        <v>206</v>
      </c>
      <c r="AIJ10" s="21" t="s">
        <v>206</v>
      </c>
      <c r="AIK10" s="21" t="s">
        <v>206</v>
      </c>
      <c r="AIL10" s="21" t="s">
        <v>206</v>
      </c>
      <c r="AIM10" s="21" t="s">
        <v>206</v>
      </c>
      <c r="AIN10" s="21" t="s">
        <v>206</v>
      </c>
      <c r="AIO10" s="21" t="s">
        <v>206</v>
      </c>
      <c r="AIP10" s="21" t="s">
        <v>206</v>
      </c>
      <c r="AIQ10" s="21" t="s">
        <v>206</v>
      </c>
      <c r="AIR10" s="21" t="s">
        <v>206</v>
      </c>
      <c r="AIS10" s="21" t="s">
        <v>206</v>
      </c>
      <c r="AIT10" s="21" t="s">
        <v>206</v>
      </c>
      <c r="AIU10" s="21" t="s">
        <v>206</v>
      </c>
      <c r="AIV10" s="21" t="s">
        <v>206</v>
      </c>
      <c r="AIW10" s="21" t="s">
        <v>206</v>
      </c>
      <c r="AIX10" s="21" t="s">
        <v>206</v>
      </c>
      <c r="AIY10" s="21" t="s">
        <v>206</v>
      </c>
      <c r="AIZ10" s="21" t="s">
        <v>206</v>
      </c>
      <c r="AJA10" s="21" t="s">
        <v>206</v>
      </c>
      <c r="AJB10" s="21" t="s">
        <v>206</v>
      </c>
      <c r="AJC10" s="21" t="s">
        <v>206</v>
      </c>
      <c r="AJD10" s="21" t="s">
        <v>206</v>
      </c>
      <c r="AJE10" s="21" t="s">
        <v>206</v>
      </c>
      <c r="AJF10" s="21" t="s">
        <v>206</v>
      </c>
      <c r="AJG10" s="21" t="s">
        <v>206</v>
      </c>
      <c r="AJH10" s="21" t="s">
        <v>206</v>
      </c>
      <c r="AJI10" s="21" t="s">
        <v>206</v>
      </c>
      <c r="AJJ10" s="21" t="s">
        <v>206</v>
      </c>
      <c r="AJK10" s="21" t="s">
        <v>206</v>
      </c>
      <c r="AJL10" s="21" t="s">
        <v>206</v>
      </c>
      <c r="AJM10" s="21" t="s">
        <v>206</v>
      </c>
      <c r="AJN10" s="21" t="s">
        <v>206</v>
      </c>
      <c r="AJO10" s="21" t="s">
        <v>206</v>
      </c>
      <c r="AJP10" s="21" t="s">
        <v>206</v>
      </c>
      <c r="AJQ10" s="21" t="s">
        <v>206</v>
      </c>
      <c r="AJR10" s="21" t="s">
        <v>206</v>
      </c>
      <c r="AJS10" s="21" t="s">
        <v>206</v>
      </c>
      <c r="AJT10" s="21" t="s">
        <v>206</v>
      </c>
      <c r="AJU10" s="21" t="s">
        <v>206</v>
      </c>
      <c r="AJV10" s="21" t="s">
        <v>206</v>
      </c>
      <c r="AJW10" s="21" t="s">
        <v>206</v>
      </c>
      <c r="AJX10" s="21" t="s">
        <v>206</v>
      </c>
      <c r="AJY10" s="21" t="s">
        <v>206</v>
      </c>
      <c r="AJZ10" s="21" t="s">
        <v>206</v>
      </c>
      <c r="AKA10" s="21" t="s">
        <v>206</v>
      </c>
      <c r="AKB10" s="21" t="s">
        <v>206</v>
      </c>
      <c r="AKC10" s="21" t="s">
        <v>206</v>
      </c>
      <c r="AKD10" s="21" t="s">
        <v>206</v>
      </c>
      <c r="AKE10" s="21" t="s">
        <v>206</v>
      </c>
      <c r="AKF10" s="21" t="s">
        <v>206</v>
      </c>
      <c r="AKG10" s="21" t="s">
        <v>206</v>
      </c>
      <c r="AKH10" s="21" t="s">
        <v>206</v>
      </c>
      <c r="AKI10" s="21" t="s">
        <v>206</v>
      </c>
      <c r="AKJ10" s="21" t="s">
        <v>206</v>
      </c>
      <c r="AKK10" s="21" t="s">
        <v>206</v>
      </c>
      <c r="AKL10" s="21" t="s">
        <v>206</v>
      </c>
      <c r="AKM10" s="21" t="s">
        <v>206</v>
      </c>
      <c r="AKN10" s="21" t="s">
        <v>206</v>
      </c>
      <c r="AKO10" s="21" t="s">
        <v>206</v>
      </c>
      <c r="AKP10" s="21" t="s">
        <v>206</v>
      </c>
      <c r="AKQ10" s="21">
        <v>59</v>
      </c>
      <c r="AKR10" s="21" t="s">
        <v>206</v>
      </c>
      <c r="AKS10" s="21" t="s">
        <v>206</v>
      </c>
      <c r="AKT10" s="21" t="s">
        <v>206</v>
      </c>
      <c r="AKU10" s="21" t="s">
        <v>206</v>
      </c>
      <c r="AKV10" s="21" t="s">
        <v>206</v>
      </c>
      <c r="AKW10" s="21">
        <v>9170158</v>
      </c>
      <c r="AKX10" s="21">
        <v>68430</v>
      </c>
      <c r="AKY10" s="21">
        <v>4198</v>
      </c>
      <c r="AKZ10" s="21">
        <v>164</v>
      </c>
      <c r="ALA10" s="21" t="s">
        <v>206</v>
      </c>
      <c r="ALB10" s="21">
        <v>96937</v>
      </c>
      <c r="ALC10" s="21">
        <v>29124</v>
      </c>
      <c r="ALD10" s="21">
        <v>2327</v>
      </c>
      <c r="ALE10" s="21">
        <v>72007</v>
      </c>
      <c r="ALF10" s="21">
        <v>357831</v>
      </c>
      <c r="ALG10" s="21" t="s">
        <v>206</v>
      </c>
      <c r="ALH10" s="21">
        <v>6210904</v>
      </c>
      <c r="ALI10" s="21" t="s">
        <v>206</v>
      </c>
      <c r="ALJ10" s="21">
        <v>44</v>
      </c>
      <c r="ALK10" s="21">
        <v>34</v>
      </c>
      <c r="ALL10" s="21">
        <v>2445170</v>
      </c>
      <c r="ALM10" s="21">
        <v>474</v>
      </c>
      <c r="ALN10" s="21">
        <v>279803</v>
      </c>
      <c r="ALO10" s="21">
        <v>10565320</v>
      </c>
      <c r="ALP10" s="21">
        <v>3257533</v>
      </c>
      <c r="ALQ10" s="21" t="s">
        <v>206</v>
      </c>
      <c r="ALR10" s="21">
        <v>137214</v>
      </c>
      <c r="ALS10" s="21" t="s">
        <v>206</v>
      </c>
      <c r="ALT10" s="21">
        <v>2178773</v>
      </c>
      <c r="ALU10" s="21">
        <v>313905</v>
      </c>
      <c r="ALV10" s="21">
        <v>23471738</v>
      </c>
      <c r="ALW10" s="21">
        <v>8639877</v>
      </c>
      <c r="ALX10" s="21" t="s">
        <v>206</v>
      </c>
      <c r="ALY10" s="21">
        <v>1926084</v>
      </c>
      <c r="ALZ10" s="21">
        <v>1310860</v>
      </c>
      <c r="AMA10" s="21">
        <v>681643</v>
      </c>
      <c r="AMB10" s="21">
        <v>6871033</v>
      </c>
      <c r="AMC10" s="21" t="s">
        <v>206</v>
      </c>
      <c r="AMD10" s="21">
        <v>33</v>
      </c>
      <c r="AME10" s="21">
        <v>6753939</v>
      </c>
      <c r="AMF10" s="21">
        <v>14932504</v>
      </c>
      <c r="AMG10" s="21">
        <v>5498113</v>
      </c>
      <c r="AMH10" s="21" t="s">
        <v>206</v>
      </c>
      <c r="AMI10" s="21">
        <v>116868</v>
      </c>
      <c r="AMJ10" s="21">
        <v>117</v>
      </c>
      <c r="AMK10" s="21">
        <v>122485</v>
      </c>
      <c r="AML10" s="21">
        <v>863257</v>
      </c>
      <c r="AMM10" s="21" t="s">
        <v>206</v>
      </c>
      <c r="AMN10" s="21" t="s">
        <v>206</v>
      </c>
      <c r="AMO10" s="21">
        <v>2620629</v>
      </c>
      <c r="AMP10" s="21">
        <v>81158</v>
      </c>
      <c r="AMQ10" s="21" t="s">
        <v>206</v>
      </c>
      <c r="AMR10" s="21" t="s">
        <v>206</v>
      </c>
      <c r="AMS10" s="21">
        <v>238</v>
      </c>
      <c r="AMT10" s="21">
        <v>165710</v>
      </c>
      <c r="AMU10" s="21">
        <v>96</v>
      </c>
      <c r="AMV10" s="21">
        <v>294451</v>
      </c>
      <c r="AMW10" s="21">
        <v>207974</v>
      </c>
      <c r="AMX10" s="21">
        <v>5530</v>
      </c>
      <c r="AMY10" s="21">
        <v>6</v>
      </c>
      <c r="AMZ10" s="21">
        <v>27602</v>
      </c>
      <c r="ANA10" s="21">
        <v>4575</v>
      </c>
      <c r="ANB10" s="21">
        <v>1054135</v>
      </c>
      <c r="ANC10" s="21">
        <v>678075</v>
      </c>
      <c r="AND10" s="21">
        <v>9869</v>
      </c>
      <c r="ANE10" s="21">
        <v>107948</v>
      </c>
      <c r="ANF10" s="21">
        <v>38496</v>
      </c>
      <c r="ANG10" s="21">
        <v>487</v>
      </c>
      <c r="ANH10" s="21" t="s">
        <v>206</v>
      </c>
      <c r="ANI10" s="21">
        <v>1573911</v>
      </c>
      <c r="ANJ10" s="21">
        <v>1909</v>
      </c>
      <c r="ANK10" s="21">
        <v>4108242</v>
      </c>
      <c r="ANL10" s="21">
        <v>868505</v>
      </c>
      <c r="ANM10" s="21">
        <v>5504307</v>
      </c>
      <c r="ANN10" s="21">
        <v>7151812</v>
      </c>
      <c r="ANO10" s="21">
        <v>191693</v>
      </c>
      <c r="ANP10" s="21" t="s">
        <v>206</v>
      </c>
      <c r="ANQ10" s="21">
        <v>2428357</v>
      </c>
      <c r="ANR10" s="21" t="s">
        <v>206</v>
      </c>
      <c r="ANS10" s="21" t="s">
        <v>206</v>
      </c>
      <c r="ANT10" s="21">
        <v>31508</v>
      </c>
      <c r="ANU10" s="21" t="s">
        <v>206</v>
      </c>
      <c r="ANV10" s="21">
        <v>768580</v>
      </c>
      <c r="ANW10" s="21">
        <v>2200415</v>
      </c>
      <c r="ANX10" s="21">
        <v>66525984</v>
      </c>
      <c r="ANY10" s="21">
        <v>106942273</v>
      </c>
      <c r="ANZ10" s="21">
        <v>1312</v>
      </c>
      <c r="AOA10" s="21">
        <v>3788904</v>
      </c>
      <c r="AOB10" s="21">
        <v>592872</v>
      </c>
      <c r="AOC10" s="21" t="s">
        <v>206</v>
      </c>
      <c r="AOD10" s="21">
        <v>20207707</v>
      </c>
      <c r="AOE10" s="21">
        <v>41204</v>
      </c>
      <c r="AOF10" s="21">
        <v>60336</v>
      </c>
      <c r="AOG10" s="21" t="s">
        <v>206</v>
      </c>
      <c r="AOH10" s="21">
        <v>1147680</v>
      </c>
      <c r="AOI10" s="21">
        <v>181396</v>
      </c>
      <c r="AOJ10" s="21">
        <v>88662</v>
      </c>
      <c r="AOK10" s="21">
        <v>14804</v>
      </c>
      <c r="AOL10" s="21">
        <v>13349142</v>
      </c>
      <c r="AOM10" s="21">
        <v>264173</v>
      </c>
      <c r="AON10" s="21" t="s">
        <v>206</v>
      </c>
      <c r="AOO10" s="21" t="s">
        <v>206</v>
      </c>
      <c r="AOP10" s="21" t="s">
        <v>206</v>
      </c>
      <c r="AOQ10" s="21" t="s">
        <v>206</v>
      </c>
      <c r="AOR10" s="21" t="s">
        <v>206</v>
      </c>
      <c r="AOS10" s="21" t="s">
        <v>206</v>
      </c>
      <c r="AOT10" s="21">
        <v>48435</v>
      </c>
      <c r="AOU10" s="21">
        <v>49088</v>
      </c>
      <c r="AOV10" s="21">
        <v>7369214</v>
      </c>
      <c r="AOW10" s="21">
        <v>11</v>
      </c>
      <c r="AOX10" s="21">
        <v>1550</v>
      </c>
      <c r="AOY10" s="21">
        <v>27949415</v>
      </c>
      <c r="AOZ10" s="21">
        <v>631522</v>
      </c>
      <c r="APA10" s="21">
        <v>44602</v>
      </c>
      <c r="APB10" s="21">
        <v>2849983</v>
      </c>
      <c r="APC10" s="21" t="s">
        <v>206</v>
      </c>
      <c r="APD10" s="21">
        <v>2</v>
      </c>
      <c r="APE10" s="21">
        <v>20</v>
      </c>
      <c r="APF10" s="21">
        <v>94915</v>
      </c>
      <c r="APG10" s="21" t="s">
        <v>206</v>
      </c>
      <c r="APH10" s="21">
        <v>802844</v>
      </c>
      <c r="API10" s="21" t="s">
        <v>206</v>
      </c>
      <c r="APJ10" s="21" t="s">
        <v>206</v>
      </c>
      <c r="APK10" s="21" t="s">
        <v>206</v>
      </c>
      <c r="APL10" s="21">
        <v>122898</v>
      </c>
      <c r="APM10" s="21" t="s">
        <v>206</v>
      </c>
      <c r="APN10" s="21" t="s">
        <v>206</v>
      </c>
      <c r="APO10" s="21">
        <v>220007</v>
      </c>
      <c r="APP10" s="21">
        <v>49627012</v>
      </c>
      <c r="APQ10" s="21">
        <v>6664539</v>
      </c>
      <c r="APR10" s="21" t="s">
        <v>206</v>
      </c>
      <c r="APS10" s="21">
        <v>8485733</v>
      </c>
      <c r="APT10" s="21">
        <v>2506375</v>
      </c>
      <c r="APU10" s="21">
        <v>33171</v>
      </c>
      <c r="APV10" s="21">
        <v>539292</v>
      </c>
      <c r="APW10" s="21" t="s">
        <v>206</v>
      </c>
      <c r="APX10" s="21" t="s">
        <v>206</v>
      </c>
      <c r="APY10" s="21">
        <v>431013</v>
      </c>
      <c r="APZ10" s="21">
        <v>1102860</v>
      </c>
      <c r="AQA10" s="21">
        <v>7652130</v>
      </c>
      <c r="AQB10" s="21">
        <v>233532</v>
      </c>
      <c r="AQC10" s="21">
        <v>259729</v>
      </c>
      <c r="AQD10" s="21" t="s">
        <v>206</v>
      </c>
      <c r="AQE10" s="21">
        <v>23278</v>
      </c>
      <c r="AQF10" s="21">
        <v>8</v>
      </c>
      <c r="AQG10" s="21">
        <v>1548</v>
      </c>
      <c r="AQH10" s="21" t="s">
        <v>206</v>
      </c>
      <c r="AQI10" s="21">
        <v>51413</v>
      </c>
      <c r="AQJ10" s="21">
        <v>177474</v>
      </c>
      <c r="AQK10" s="21" t="s">
        <v>206</v>
      </c>
      <c r="AQL10" s="21" t="s">
        <v>206</v>
      </c>
      <c r="AQM10" s="21">
        <v>540294</v>
      </c>
      <c r="AQN10" s="21" t="s">
        <v>206</v>
      </c>
      <c r="AQO10" s="21">
        <v>1530473</v>
      </c>
      <c r="AQP10" s="21">
        <v>1564325</v>
      </c>
      <c r="AQQ10" s="21">
        <v>164235</v>
      </c>
      <c r="AQR10" s="21">
        <v>367866</v>
      </c>
      <c r="AQS10" s="21">
        <v>11078</v>
      </c>
      <c r="AQT10" s="21">
        <v>1145</v>
      </c>
      <c r="AQU10" s="21" t="s">
        <v>206</v>
      </c>
      <c r="AQV10" s="21">
        <v>2942437</v>
      </c>
      <c r="AQW10" s="21">
        <v>5150742</v>
      </c>
      <c r="AQX10" s="21">
        <v>646690</v>
      </c>
      <c r="AQY10" s="21">
        <v>97859</v>
      </c>
      <c r="AQZ10" s="21">
        <v>11767</v>
      </c>
      <c r="ARA10" s="21" t="s">
        <v>206</v>
      </c>
      <c r="ARB10" s="21" t="s">
        <v>206</v>
      </c>
      <c r="ARC10" s="21">
        <v>509164</v>
      </c>
      <c r="ARD10" s="21">
        <v>3765109</v>
      </c>
      <c r="ARE10" s="21">
        <v>5952695</v>
      </c>
      <c r="ARF10" s="21">
        <v>934665</v>
      </c>
      <c r="ARG10" s="21">
        <v>4628362</v>
      </c>
      <c r="ARH10" s="21">
        <v>1145945</v>
      </c>
      <c r="ARI10" s="21">
        <v>20348</v>
      </c>
      <c r="ARJ10" s="21" t="s">
        <v>206</v>
      </c>
      <c r="ARK10" s="21">
        <v>634476</v>
      </c>
      <c r="ARL10" s="21" t="s">
        <v>206</v>
      </c>
      <c r="ARM10" s="21">
        <v>1050</v>
      </c>
      <c r="ARN10" s="21" t="s">
        <v>206</v>
      </c>
      <c r="ARO10" s="21">
        <v>62550</v>
      </c>
      <c r="ARP10" s="21">
        <v>1049285</v>
      </c>
      <c r="ARQ10" s="21">
        <v>859415</v>
      </c>
      <c r="ARR10" s="21">
        <v>15005680</v>
      </c>
      <c r="ARS10" s="21">
        <v>9882371</v>
      </c>
      <c r="ART10" s="21" t="s">
        <v>206</v>
      </c>
      <c r="ARU10" s="21">
        <v>32250200</v>
      </c>
      <c r="ARV10" s="21" t="s">
        <v>206</v>
      </c>
      <c r="ARW10" s="21" t="s">
        <v>206</v>
      </c>
      <c r="ARX10" s="21">
        <v>2618282</v>
      </c>
      <c r="ARY10" s="21">
        <v>151</v>
      </c>
      <c r="ARZ10" s="21">
        <v>8015</v>
      </c>
      <c r="ASA10" s="21" t="s">
        <v>206</v>
      </c>
      <c r="ASB10" s="21">
        <v>409252</v>
      </c>
      <c r="ASC10" s="21" t="s">
        <v>206</v>
      </c>
      <c r="ASD10" s="21">
        <v>181285</v>
      </c>
      <c r="ASE10" s="21">
        <v>15550</v>
      </c>
      <c r="ASF10" s="21">
        <v>2689601</v>
      </c>
      <c r="ASG10" s="21">
        <v>230278</v>
      </c>
      <c r="ASH10" s="21" t="s">
        <v>206</v>
      </c>
      <c r="ASI10" s="21" t="s">
        <v>206</v>
      </c>
      <c r="ASJ10" s="21" t="s">
        <v>206</v>
      </c>
      <c r="ASK10" s="21" t="s">
        <v>206</v>
      </c>
      <c r="ASL10" s="21" t="s">
        <v>206</v>
      </c>
      <c r="ASM10" s="21" t="s">
        <v>206</v>
      </c>
      <c r="ASN10" s="21" t="s">
        <v>206</v>
      </c>
      <c r="ASO10" s="21" t="s">
        <v>206</v>
      </c>
      <c r="ASP10" s="21" t="s">
        <v>206</v>
      </c>
      <c r="ASQ10" s="21" t="s">
        <v>206</v>
      </c>
      <c r="ASR10" s="21" t="s">
        <v>206</v>
      </c>
      <c r="ASS10" s="21" t="s">
        <v>206</v>
      </c>
      <c r="AST10" s="21" t="s">
        <v>206</v>
      </c>
      <c r="ASU10" s="21" t="s">
        <v>206</v>
      </c>
      <c r="ASV10" s="21" t="s">
        <v>206</v>
      </c>
      <c r="ASW10" s="21" t="s">
        <v>206</v>
      </c>
      <c r="ASX10" s="21" t="s">
        <v>206</v>
      </c>
      <c r="ASY10" s="21" t="s">
        <v>206</v>
      </c>
      <c r="ASZ10" s="21">
        <v>610000</v>
      </c>
      <c r="ATA10" s="21" t="s">
        <v>206</v>
      </c>
      <c r="ATB10" s="21">
        <v>222</v>
      </c>
      <c r="ATC10" s="21">
        <v>616630</v>
      </c>
      <c r="ATD10" s="21" t="s">
        <v>206</v>
      </c>
      <c r="ATE10" s="21" t="s">
        <v>206</v>
      </c>
      <c r="ATF10" s="21" t="s">
        <v>206</v>
      </c>
      <c r="ATG10" s="21" t="s">
        <v>206</v>
      </c>
      <c r="ATH10" s="21">
        <v>63233</v>
      </c>
      <c r="ATI10" s="21">
        <v>25604</v>
      </c>
      <c r="ATJ10" s="21">
        <v>10492</v>
      </c>
      <c r="ATK10" s="21" t="s">
        <v>206</v>
      </c>
      <c r="ATL10" s="21" t="s">
        <v>206</v>
      </c>
      <c r="ATM10" s="21">
        <v>1579</v>
      </c>
      <c r="ATN10" s="21" t="s">
        <v>206</v>
      </c>
      <c r="ATO10" s="21">
        <v>330131</v>
      </c>
      <c r="ATP10" s="21">
        <v>2703591</v>
      </c>
      <c r="ATQ10" s="21">
        <v>7</v>
      </c>
      <c r="ATR10" s="21" t="s">
        <v>206</v>
      </c>
      <c r="ATS10" s="21">
        <v>79844</v>
      </c>
      <c r="ATT10" s="21">
        <v>3586452</v>
      </c>
      <c r="ATU10" s="21">
        <v>1271459</v>
      </c>
      <c r="ATV10" s="21" t="s">
        <v>206</v>
      </c>
      <c r="ATW10" s="21">
        <v>14544</v>
      </c>
      <c r="ATX10" s="21" t="s">
        <v>206</v>
      </c>
      <c r="ATY10" s="21">
        <v>3729</v>
      </c>
      <c r="ATZ10" s="21">
        <v>2188</v>
      </c>
      <c r="AUA10" s="21" t="s">
        <v>206</v>
      </c>
      <c r="AUB10" s="21" t="s">
        <v>206</v>
      </c>
      <c r="AUC10" s="21">
        <v>40044</v>
      </c>
      <c r="AUD10" s="21">
        <v>64247</v>
      </c>
      <c r="AUE10" s="21" t="s">
        <v>206</v>
      </c>
      <c r="AUF10" s="21" t="s">
        <v>206</v>
      </c>
      <c r="AUG10" s="21" t="s">
        <v>206</v>
      </c>
      <c r="AUH10" s="21" t="s">
        <v>206</v>
      </c>
      <c r="AUI10" s="21" t="s">
        <v>206</v>
      </c>
      <c r="AUJ10" s="21" t="s">
        <v>206</v>
      </c>
      <c r="AUK10" s="21">
        <v>14</v>
      </c>
      <c r="AUL10" s="21" t="s">
        <v>206</v>
      </c>
      <c r="AUM10" s="21">
        <v>21150</v>
      </c>
      <c r="AUN10" s="21">
        <v>50</v>
      </c>
      <c r="AUO10" s="21" t="s">
        <v>206</v>
      </c>
      <c r="AUP10" s="21">
        <v>156064</v>
      </c>
      <c r="AUQ10" s="21">
        <v>1831</v>
      </c>
      <c r="AUR10" s="21">
        <v>10234</v>
      </c>
      <c r="AUS10" s="21">
        <v>63457</v>
      </c>
      <c r="AUT10" s="21">
        <v>623</v>
      </c>
      <c r="AUU10" s="21" t="s">
        <v>206</v>
      </c>
      <c r="AUV10" s="21" t="s">
        <v>206</v>
      </c>
      <c r="AUW10" s="21">
        <v>8910</v>
      </c>
      <c r="AUX10" s="21">
        <v>232</v>
      </c>
      <c r="AUY10" s="21">
        <v>59464</v>
      </c>
      <c r="AUZ10" s="21" t="s">
        <v>206</v>
      </c>
      <c r="AVA10" s="21">
        <v>55314</v>
      </c>
      <c r="AVB10" s="21">
        <v>5866714</v>
      </c>
      <c r="AVC10" s="21">
        <v>177737</v>
      </c>
      <c r="AVD10" s="21">
        <v>46078</v>
      </c>
      <c r="AVE10" s="21">
        <v>96104</v>
      </c>
      <c r="AVF10" s="21">
        <v>58</v>
      </c>
      <c r="AVG10" s="21" t="s">
        <v>206</v>
      </c>
      <c r="AVH10" s="21" t="s">
        <v>206</v>
      </c>
      <c r="AVI10" s="21">
        <v>1836</v>
      </c>
      <c r="AVJ10" s="21">
        <v>9830181</v>
      </c>
      <c r="AVK10" s="21">
        <v>256674</v>
      </c>
      <c r="AVL10" s="21">
        <v>75077555</v>
      </c>
      <c r="AVM10" s="21">
        <v>124558684</v>
      </c>
      <c r="AVN10" s="21" t="s">
        <v>206</v>
      </c>
      <c r="AVO10" s="21">
        <v>2649055</v>
      </c>
      <c r="AVP10" s="21" t="s">
        <v>206</v>
      </c>
      <c r="AVQ10" s="21" t="s">
        <v>206</v>
      </c>
      <c r="AVR10" s="21">
        <v>5660387</v>
      </c>
      <c r="AVS10" s="21">
        <v>14759</v>
      </c>
      <c r="AVT10" s="21" t="s">
        <v>206</v>
      </c>
      <c r="AVU10" s="21" t="s">
        <v>206</v>
      </c>
      <c r="AVV10" s="21">
        <v>217072</v>
      </c>
      <c r="AVW10" s="21">
        <v>6713</v>
      </c>
      <c r="AVX10" s="21">
        <v>4640</v>
      </c>
      <c r="AVY10" s="21" t="s">
        <v>206</v>
      </c>
      <c r="AVZ10" s="21">
        <v>10946726</v>
      </c>
      <c r="AWA10" s="21">
        <v>10742</v>
      </c>
      <c r="AWB10" s="21" t="s">
        <v>206</v>
      </c>
      <c r="AWC10" s="21">
        <v>68778</v>
      </c>
      <c r="AWD10" s="21" t="s">
        <v>206</v>
      </c>
      <c r="AWE10" s="21">
        <v>165766</v>
      </c>
      <c r="AWF10" s="21">
        <v>122160</v>
      </c>
      <c r="AWG10" s="21" t="s">
        <v>206</v>
      </c>
      <c r="AWH10" s="21">
        <v>33347</v>
      </c>
      <c r="AWI10" s="21">
        <v>107680</v>
      </c>
      <c r="AWJ10" s="21" t="s">
        <v>206</v>
      </c>
      <c r="AWK10" s="21">
        <v>16897</v>
      </c>
      <c r="AWL10" s="21">
        <v>3003</v>
      </c>
      <c r="AWM10" s="21" t="s">
        <v>206</v>
      </c>
      <c r="AWN10" s="21">
        <v>1104317</v>
      </c>
      <c r="AWO10" s="21" t="s">
        <v>206</v>
      </c>
      <c r="AWP10" s="21">
        <v>238020</v>
      </c>
      <c r="AWQ10" s="21">
        <v>25713</v>
      </c>
      <c r="AWR10" s="21">
        <v>6</v>
      </c>
      <c r="AWS10" s="21">
        <v>10230737</v>
      </c>
      <c r="AWT10" s="21">
        <v>24568099</v>
      </c>
      <c r="AWU10" s="21">
        <v>265993</v>
      </c>
      <c r="AWV10" s="21">
        <v>378228</v>
      </c>
      <c r="AWW10" s="21">
        <v>4268412</v>
      </c>
      <c r="AWX10" s="21" t="s">
        <v>206</v>
      </c>
      <c r="AWY10" s="21">
        <v>3</v>
      </c>
      <c r="AWZ10" s="21">
        <v>276965</v>
      </c>
      <c r="AXA10" s="21" t="s">
        <v>206</v>
      </c>
      <c r="AXB10" s="21">
        <v>21022</v>
      </c>
      <c r="AXC10" s="21">
        <v>44772</v>
      </c>
      <c r="AXD10" s="21">
        <v>6774498</v>
      </c>
      <c r="AXE10" s="21">
        <v>4336385</v>
      </c>
      <c r="AXF10" s="21">
        <v>1476143</v>
      </c>
      <c r="AXG10" s="21">
        <v>1462121</v>
      </c>
      <c r="AXH10" s="21">
        <v>1829473</v>
      </c>
      <c r="AXI10" s="21">
        <v>2572841</v>
      </c>
      <c r="AXJ10" s="21">
        <v>513728</v>
      </c>
      <c r="AXK10" s="21" t="s">
        <v>206</v>
      </c>
      <c r="AXL10" s="21">
        <v>3119</v>
      </c>
      <c r="AXM10" s="21">
        <v>6417126</v>
      </c>
      <c r="AXN10" s="21">
        <v>14840352</v>
      </c>
      <c r="AXO10" s="21">
        <v>2852400</v>
      </c>
      <c r="AXP10" s="21">
        <v>10483187</v>
      </c>
      <c r="AXQ10" s="21">
        <v>479425</v>
      </c>
      <c r="AXR10" s="21">
        <v>9455</v>
      </c>
      <c r="AXS10" s="21">
        <v>668180</v>
      </c>
      <c r="AXT10" s="21">
        <v>104448</v>
      </c>
      <c r="AXU10" s="21" t="s">
        <v>206</v>
      </c>
      <c r="AXV10" s="21" t="s">
        <v>206</v>
      </c>
      <c r="AXW10" s="21">
        <v>8187761</v>
      </c>
      <c r="AXX10" s="21">
        <v>106573</v>
      </c>
      <c r="AXY10" s="21">
        <v>24293</v>
      </c>
      <c r="AXZ10" s="21">
        <v>33376</v>
      </c>
      <c r="AYA10" s="21">
        <v>198266</v>
      </c>
      <c r="AYB10" s="21">
        <v>151259</v>
      </c>
      <c r="AYC10" s="21">
        <v>804530</v>
      </c>
      <c r="AYD10" s="21">
        <v>1429445</v>
      </c>
      <c r="AYE10" s="21">
        <v>1294933</v>
      </c>
      <c r="AYF10" s="21">
        <v>85971</v>
      </c>
      <c r="AYG10" s="21">
        <v>548339</v>
      </c>
      <c r="AYH10" s="21">
        <v>1421958</v>
      </c>
      <c r="AYI10" s="21">
        <v>398535</v>
      </c>
      <c r="AYJ10" s="21">
        <v>6150668</v>
      </c>
      <c r="AYK10" s="21">
        <v>2168390</v>
      </c>
      <c r="AYL10" s="21">
        <v>214926</v>
      </c>
      <c r="AYM10" s="21">
        <v>1710988</v>
      </c>
      <c r="AYN10" s="21">
        <v>1589821</v>
      </c>
      <c r="AYO10" s="21">
        <v>22409</v>
      </c>
      <c r="AYP10" s="21" t="s">
        <v>206</v>
      </c>
      <c r="AYQ10" s="21">
        <v>4821447</v>
      </c>
      <c r="AYR10" s="21">
        <v>5004208</v>
      </c>
      <c r="AYS10" s="21">
        <v>637349</v>
      </c>
      <c r="AYT10" s="21">
        <v>8914593</v>
      </c>
      <c r="AYU10" s="21">
        <v>1438327</v>
      </c>
      <c r="AYV10" s="21">
        <v>11820657</v>
      </c>
      <c r="AYW10" s="21">
        <v>1580397</v>
      </c>
      <c r="AYX10" s="21">
        <v>5893</v>
      </c>
      <c r="AYY10" s="21">
        <v>2519340</v>
      </c>
      <c r="AYZ10" s="21">
        <v>267</v>
      </c>
      <c r="AZA10" s="21">
        <v>2553</v>
      </c>
      <c r="AZB10" s="21" t="s">
        <v>206</v>
      </c>
      <c r="AZC10" s="21">
        <v>1970</v>
      </c>
      <c r="AZD10" s="21">
        <v>1801081</v>
      </c>
      <c r="AZE10" s="21">
        <v>3426509</v>
      </c>
      <c r="AZF10" s="21">
        <v>272125709</v>
      </c>
      <c r="AZG10" s="21">
        <v>51817849</v>
      </c>
      <c r="AZH10" s="21">
        <v>545777</v>
      </c>
      <c r="AZI10" s="21">
        <v>28781844</v>
      </c>
      <c r="AZJ10" s="21">
        <v>13723</v>
      </c>
      <c r="AZK10" s="21" t="s">
        <v>206</v>
      </c>
      <c r="AZL10" s="21">
        <v>10503617</v>
      </c>
      <c r="AZM10" s="21">
        <v>192892</v>
      </c>
      <c r="AZN10" s="21">
        <v>17065</v>
      </c>
      <c r="AZO10" s="21" t="s">
        <v>206</v>
      </c>
      <c r="AZP10" s="21">
        <v>7404503</v>
      </c>
      <c r="AZQ10" s="21">
        <v>618479</v>
      </c>
      <c r="AZR10" s="21">
        <v>436527</v>
      </c>
      <c r="AZS10" s="21" t="s">
        <v>206</v>
      </c>
      <c r="AZT10" s="21">
        <v>2301240</v>
      </c>
      <c r="AZU10" s="21">
        <v>244943</v>
      </c>
      <c r="AZV10" s="21" t="s">
        <v>206</v>
      </c>
      <c r="AZW10" s="21" t="s">
        <v>206</v>
      </c>
      <c r="AZX10" s="21" t="s">
        <v>206</v>
      </c>
      <c r="AZY10" s="21" t="s">
        <v>206</v>
      </c>
      <c r="AZZ10" s="21" t="s">
        <v>206</v>
      </c>
      <c r="BAA10" s="21" t="s">
        <v>206</v>
      </c>
      <c r="BAB10" s="21" t="s">
        <v>206</v>
      </c>
      <c r="BAC10" s="21" t="s">
        <v>206</v>
      </c>
      <c r="BAD10" s="21">
        <v>45178</v>
      </c>
      <c r="BAE10" s="21" t="s">
        <v>206</v>
      </c>
      <c r="BAF10" s="21">
        <v>3117</v>
      </c>
      <c r="BAG10" s="21" t="s">
        <v>206</v>
      </c>
      <c r="BAH10" s="21">
        <v>33408</v>
      </c>
      <c r="BAI10" s="21" t="s">
        <v>206</v>
      </c>
      <c r="BAJ10" s="21">
        <v>51326</v>
      </c>
      <c r="BAK10" s="21" t="s">
        <v>206</v>
      </c>
      <c r="BAL10" s="21">
        <v>6511</v>
      </c>
      <c r="BAM10" s="21" t="s">
        <v>206</v>
      </c>
      <c r="BAN10" s="21">
        <v>134</v>
      </c>
      <c r="BAO10" s="21" t="s">
        <v>206</v>
      </c>
      <c r="BAP10" s="21">
        <v>1135701</v>
      </c>
      <c r="BAQ10" s="21">
        <v>14846</v>
      </c>
      <c r="BAR10" s="21" t="s">
        <v>206</v>
      </c>
      <c r="BAS10" s="21" t="s">
        <v>206</v>
      </c>
      <c r="BAT10" s="21">
        <v>147</v>
      </c>
      <c r="BAU10" s="21">
        <v>67415</v>
      </c>
      <c r="BAV10" s="21">
        <v>7243</v>
      </c>
      <c r="BAW10" s="21">
        <v>246326</v>
      </c>
      <c r="BAX10" s="21">
        <v>5724629</v>
      </c>
      <c r="BAY10" s="21">
        <v>365760</v>
      </c>
      <c r="BAZ10" s="21" t="s">
        <v>206</v>
      </c>
      <c r="BBA10" s="21">
        <v>204434</v>
      </c>
      <c r="BBB10" s="21">
        <v>495103</v>
      </c>
      <c r="BBC10" s="21">
        <v>7563</v>
      </c>
      <c r="BBD10" s="21">
        <v>13556</v>
      </c>
      <c r="BBE10" s="21" t="s">
        <v>206</v>
      </c>
      <c r="BBF10" s="21">
        <v>1487158</v>
      </c>
      <c r="BBG10" s="21">
        <v>10689918</v>
      </c>
      <c r="BBH10" s="21">
        <v>8009691</v>
      </c>
      <c r="BBI10" s="21">
        <v>2275565</v>
      </c>
      <c r="BBJ10" s="21" t="s">
        <v>206</v>
      </c>
      <c r="BBK10" s="21">
        <v>5475</v>
      </c>
      <c r="BBL10" s="21" t="s">
        <v>206</v>
      </c>
      <c r="BBM10" s="21">
        <v>72681</v>
      </c>
      <c r="BBN10" s="21">
        <v>8919</v>
      </c>
      <c r="BBO10" s="21" t="s">
        <v>206</v>
      </c>
      <c r="BBP10" s="21" t="s">
        <v>206</v>
      </c>
      <c r="BBQ10" s="21">
        <v>130602</v>
      </c>
      <c r="BBR10" s="21">
        <v>327571</v>
      </c>
      <c r="BBS10" s="21" t="s">
        <v>206</v>
      </c>
      <c r="BBT10" s="21" t="s">
        <v>206</v>
      </c>
      <c r="BBU10" s="21" t="s">
        <v>206</v>
      </c>
      <c r="BBV10" s="21" t="s">
        <v>206</v>
      </c>
      <c r="BBW10" s="21">
        <v>4824557</v>
      </c>
      <c r="BBX10" s="21">
        <v>1020540</v>
      </c>
      <c r="BBY10" s="21">
        <v>289108</v>
      </c>
      <c r="BBZ10" s="21" t="s">
        <v>206</v>
      </c>
      <c r="BCA10" s="21">
        <v>81875</v>
      </c>
      <c r="BCB10" s="21">
        <v>420568</v>
      </c>
      <c r="BCC10" s="21" t="s">
        <v>206</v>
      </c>
      <c r="BCD10" s="21">
        <v>1620</v>
      </c>
      <c r="BCE10" s="21">
        <v>7139</v>
      </c>
      <c r="BCF10" s="21">
        <v>11192</v>
      </c>
      <c r="BCG10" s="21">
        <v>3781</v>
      </c>
      <c r="BCH10" s="21">
        <v>818</v>
      </c>
      <c r="BCI10" s="21">
        <v>116</v>
      </c>
      <c r="BCJ10" s="21" t="s">
        <v>206</v>
      </c>
      <c r="BCK10" s="21">
        <v>1726839</v>
      </c>
      <c r="BCL10" s="21">
        <v>41179</v>
      </c>
      <c r="BCM10" s="21">
        <v>643328</v>
      </c>
      <c r="BCN10" s="21">
        <v>6126125</v>
      </c>
      <c r="BCO10" s="21">
        <v>46302589</v>
      </c>
      <c r="BCP10" s="21">
        <v>12999196</v>
      </c>
      <c r="BCQ10" s="21">
        <v>4244074</v>
      </c>
      <c r="BCR10" s="21">
        <v>1800</v>
      </c>
      <c r="BCS10" s="21">
        <v>1009045</v>
      </c>
      <c r="BCT10" s="21" t="s">
        <v>206</v>
      </c>
      <c r="BCU10" s="21" t="s">
        <v>206</v>
      </c>
      <c r="BCV10" s="21">
        <v>51490</v>
      </c>
      <c r="BCW10" s="21">
        <v>385064</v>
      </c>
      <c r="BCX10" s="21">
        <v>2608629</v>
      </c>
      <c r="BCY10" s="21">
        <v>2154798</v>
      </c>
      <c r="BCZ10" s="21">
        <v>126716120</v>
      </c>
      <c r="BDA10" s="21">
        <v>125437777</v>
      </c>
      <c r="BDB10" s="21">
        <v>136000</v>
      </c>
      <c r="BDC10" s="21">
        <v>62318319</v>
      </c>
      <c r="BDD10" s="21">
        <v>6101</v>
      </c>
      <c r="BDE10" s="21">
        <v>2661001</v>
      </c>
      <c r="BDF10" s="21">
        <v>24104561</v>
      </c>
      <c r="BDG10" s="21">
        <v>377</v>
      </c>
      <c r="BDH10" s="21">
        <v>103090</v>
      </c>
      <c r="BDI10" s="21" t="s">
        <v>206</v>
      </c>
      <c r="BDJ10" s="21">
        <v>16953420</v>
      </c>
      <c r="BDK10" s="21">
        <v>657545</v>
      </c>
      <c r="BDL10" s="21">
        <v>2019916</v>
      </c>
      <c r="BDM10" s="21">
        <v>40</v>
      </c>
      <c r="BDN10" s="21">
        <v>4811808</v>
      </c>
      <c r="BDO10" s="21">
        <v>269410</v>
      </c>
      <c r="BDP10" s="21">
        <v>374330</v>
      </c>
      <c r="BDQ10" s="21">
        <v>22419285</v>
      </c>
      <c r="BDR10" s="21" t="s">
        <v>206</v>
      </c>
      <c r="BDS10" s="21" t="s">
        <v>206</v>
      </c>
      <c r="BDT10" s="21" t="s">
        <v>206</v>
      </c>
      <c r="BDU10" s="21" t="s">
        <v>206</v>
      </c>
      <c r="BDV10" s="21" t="s">
        <v>206</v>
      </c>
      <c r="BDW10" s="21" t="s">
        <v>206</v>
      </c>
      <c r="BDX10" s="21" t="s">
        <v>206</v>
      </c>
      <c r="BDY10" s="21">
        <v>19305953</v>
      </c>
      <c r="BDZ10" s="21">
        <v>712800</v>
      </c>
      <c r="BEA10" s="21">
        <v>24087</v>
      </c>
      <c r="BEB10" s="21">
        <v>993</v>
      </c>
      <c r="BEC10" s="21" t="s">
        <v>206</v>
      </c>
      <c r="BED10" s="21">
        <v>13532519</v>
      </c>
      <c r="BEE10" s="21" t="s">
        <v>206</v>
      </c>
      <c r="BEF10" s="21">
        <v>4242377</v>
      </c>
      <c r="BEG10" s="21">
        <v>1510228</v>
      </c>
      <c r="BEH10" s="21">
        <v>101812</v>
      </c>
      <c r="BEI10" s="21">
        <v>9403</v>
      </c>
      <c r="BEJ10" s="21" t="s">
        <v>206</v>
      </c>
      <c r="BEK10" s="21">
        <v>2088</v>
      </c>
      <c r="BEL10" s="21">
        <v>9364337</v>
      </c>
      <c r="BEM10" s="21" t="s">
        <v>206</v>
      </c>
      <c r="BEN10" s="21">
        <v>42916</v>
      </c>
      <c r="BEO10" s="21" t="s">
        <v>206</v>
      </c>
      <c r="BEP10" s="21">
        <v>1839315</v>
      </c>
      <c r="BEQ10" s="21">
        <v>450913</v>
      </c>
      <c r="BER10" s="21">
        <v>818322</v>
      </c>
      <c r="BES10" s="21">
        <v>2759417</v>
      </c>
      <c r="BET10" s="21">
        <v>32393335</v>
      </c>
      <c r="BEU10" s="21">
        <v>2829355</v>
      </c>
      <c r="BEV10" s="21">
        <v>2452896</v>
      </c>
      <c r="BEW10" s="21">
        <v>427747</v>
      </c>
      <c r="BEX10" s="21">
        <v>1347305</v>
      </c>
      <c r="BEY10" s="21" t="s">
        <v>206</v>
      </c>
      <c r="BEZ10" s="21" t="s">
        <v>206</v>
      </c>
      <c r="BFA10" s="21">
        <v>1533257</v>
      </c>
      <c r="BFB10" s="21">
        <v>18481010</v>
      </c>
      <c r="BFC10" s="21">
        <v>10095715</v>
      </c>
      <c r="BFD10" s="21">
        <v>7471017</v>
      </c>
      <c r="BFE10" s="21">
        <v>459812</v>
      </c>
      <c r="BFF10" s="21" t="s">
        <v>206</v>
      </c>
      <c r="BFG10" s="21">
        <v>845059</v>
      </c>
      <c r="BFH10" s="21">
        <v>132</v>
      </c>
      <c r="BFI10" s="21" t="s">
        <v>206</v>
      </c>
      <c r="BFJ10" s="21">
        <v>487888</v>
      </c>
      <c r="BFK10" s="21">
        <v>4970669</v>
      </c>
      <c r="BFL10" s="21">
        <v>144280</v>
      </c>
      <c r="BFM10" s="21" t="s">
        <v>206</v>
      </c>
      <c r="BFN10" s="21" t="s">
        <v>206</v>
      </c>
      <c r="BFO10" s="21">
        <v>53575</v>
      </c>
      <c r="BFP10" s="21">
        <v>63</v>
      </c>
      <c r="BFQ10" s="21">
        <v>340363</v>
      </c>
      <c r="BFR10" s="21">
        <v>9456</v>
      </c>
      <c r="BFS10" s="21">
        <v>4544</v>
      </c>
      <c r="BFT10" s="21">
        <v>177282</v>
      </c>
      <c r="BFU10" s="21">
        <v>55424</v>
      </c>
      <c r="BFV10" s="21">
        <v>628549</v>
      </c>
      <c r="BFW10" s="21">
        <v>17737</v>
      </c>
      <c r="BFX10" s="21">
        <v>172226</v>
      </c>
      <c r="BFY10" s="21">
        <v>96160</v>
      </c>
      <c r="BFZ10" s="21">
        <v>276945</v>
      </c>
      <c r="BGA10" s="21">
        <v>30358</v>
      </c>
      <c r="BGB10" s="21">
        <v>12983</v>
      </c>
      <c r="BGC10" s="21">
        <v>1891</v>
      </c>
      <c r="BGD10" s="21" t="s">
        <v>206</v>
      </c>
      <c r="BGE10" s="21">
        <v>927213</v>
      </c>
      <c r="BGF10" s="21">
        <v>359152</v>
      </c>
      <c r="BGG10" s="21">
        <v>1302178</v>
      </c>
      <c r="BGH10" s="21">
        <v>55742</v>
      </c>
      <c r="BGI10" s="21">
        <v>66373446</v>
      </c>
      <c r="BGJ10" s="21">
        <v>17235580</v>
      </c>
      <c r="BGK10" s="21">
        <v>182359</v>
      </c>
      <c r="BGL10" s="21">
        <v>329</v>
      </c>
      <c r="BGM10" s="21">
        <v>862757</v>
      </c>
      <c r="BGN10" s="21">
        <v>3510</v>
      </c>
      <c r="BGO10" s="21">
        <v>190005</v>
      </c>
      <c r="BGP10" s="21">
        <v>247</v>
      </c>
      <c r="BGQ10" s="21">
        <v>16378</v>
      </c>
      <c r="BGR10" s="21">
        <v>710395</v>
      </c>
      <c r="BGS10" s="21">
        <v>10932123</v>
      </c>
      <c r="BGT10" s="21">
        <v>152752179</v>
      </c>
      <c r="BGU10" s="21">
        <v>351104638</v>
      </c>
      <c r="BGV10" s="21" t="s">
        <v>206</v>
      </c>
      <c r="BGW10" s="21">
        <v>214053240</v>
      </c>
      <c r="BGX10" s="21" t="s">
        <v>206</v>
      </c>
      <c r="BGY10" s="21" t="s">
        <v>206</v>
      </c>
      <c r="BGZ10" s="21">
        <v>26437552</v>
      </c>
      <c r="BHA10" s="21">
        <v>32357</v>
      </c>
      <c r="BHB10" s="21">
        <v>142</v>
      </c>
      <c r="BHC10" s="21" t="s">
        <v>206</v>
      </c>
      <c r="BHD10" s="21">
        <v>51492922</v>
      </c>
      <c r="BHE10" s="21">
        <v>60918</v>
      </c>
      <c r="BHF10" s="21">
        <v>63008</v>
      </c>
      <c r="BHG10" s="21" t="s">
        <v>206</v>
      </c>
      <c r="BHH10" s="21">
        <v>37294857</v>
      </c>
      <c r="BHI10" s="21">
        <v>122203</v>
      </c>
      <c r="BHJ10" s="21" t="s">
        <v>206</v>
      </c>
      <c r="BHK10" s="21">
        <v>1516331</v>
      </c>
      <c r="BHL10" s="21" t="s">
        <v>206</v>
      </c>
      <c r="BHM10" s="21">
        <v>163663909</v>
      </c>
      <c r="BHN10" s="21" t="s">
        <v>206</v>
      </c>
      <c r="BHO10" s="21" t="s">
        <v>206</v>
      </c>
      <c r="BHP10" s="21" t="s">
        <v>206</v>
      </c>
      <c r="BHQ10" s="21" t="s">
        <v>206</v>
      </c>
      <c r="BHR10" s="21" t="s">
        <v>206</v>
      </c>
      <c r="BHS10" s="21" t="s">
        <v>206</v>
      </c>
      <c r="BHT10" s="21" t="s">
        <v>206</v>
      </c>
      <c r="BHU10" s="21" t="s">
        <v>206</v>
      </c>
      <c r="BHV10" s="21">
        <v>3</v>
      </c>
      <c r="BHW10" s="21" t="s">
        <v>206</v>
      </c>
      <c r="BHX10" s="21" t="s">
        <v>206</v>
      </c>
      <c r="BHY10" s="21" t="s">
        <v>206</v>
      </c>
      <c r="BHZ10" s="21" t="s">
        <v>206</v>
      </c>
      <c r="BIA10" s="21" t="s">
        <v>206</v>
      </c>
      <c r="BIB10" s="21">
        <v>16</v>
      </c>
      <c r="BIC10" s="21" t="s">
        <v>206</v>
      </c>
      <c r="BID10" s="21" t="s">
        <v>206</v>
      </c>
      <c r="BIE10" s="21" t="s">
        <v>206</v>
      </c>
      <c r="BIF10" s="21" t="s">
        <v>206</v>
      </c>
      <c r="BIG10" s="21" t="s">
        <v>206</v>
      </c>
      <c r="BIH10" s="21" t="s">
        <v>206</v>
      </c>
      <c r="BII10" s="21" t="s">
        <v>206</v>
      </c>
      <c r="BIJ10" s="21" t="s">
        <v>206</v>
      </c>
      <c r="BIK10" s="21" t="s">
        <v>206</v>
      </c>
      <c r="BIL10" s="21">
        <v>2768750</v>
      </c>
      <c r="BIM10" s="21">
        <v>98036</v>
      </c>
      <c r="BIN10" s="21" t="s">
        <v>206</v>
      </c>
      <c r="BIO10" s="21" t="s">
        <v>206</v>
      </c>
      <c r="BIP10" s="21" t="s">
        <v>206</v>
      </c>
      <c r="BIQ10" s="21" t="s">
        <v>206</v>
      </c>
      <c r="BIR10" s="21">
        <v>27090729</v>
      </c>
      <c r="BIS10" s="21" t="s">
        <v>206</v>
      </c>
      <c r="BIT10" s="21" t="s">
        <v>206</v>
      </c>
      <c r="BIU10" s="21" t="s">
        <v>206</v>
      </c>
      <c r="BIV10" s="21">
        <v>2905269</v>
      </c>
      <c r="BIW10" s="21">
        <v>13698</v>
      </c>
      <c r="BIX10" s="21" t="s">
        <v>206</v>
      </c>
      <c r="BIY10" s="21">
        <v>1420</v>
      </c>
      <c r="BIZ10" s="21" t="s">
        <v>206</v>
      </c>
      <c r="BJA10" s="21" t="s">
        <v>206</v>
      </c>
      <c r="BJB10" s="21" t="s">
        <v>206</v>
      </c>
      <c r="BJC10" s="21" t="s">
        <v>206</v>
      </c>
      <c r="BJD10" s="21" t="s">
        <v>206</v>
      </c>
      <c r="BJE10" s="21">
        <v>84</v>
      </c>
      <c r="BJF10" s="21" t="s">
        <v>206</v>
      </c>
      <c r="BJG10" s="21" t="s">
        <v>206</v>
      </c>
      <c r="BJH10" s="21">
        <v>292178</v>
      </c>
      <c r="BJI10" s="21" t="s">
        <v>206</v>
      </c>
      <c r="BJJ10" s="21" t="s">
        <v>206</v>
      </c>
      <c r="BJK10" s="21" t="s">
        <v>206</v>
      </c>
      <c r="BJL10" s="21" t="s">
        <v>206</v>
      </c>
      <c r="BJM10" s="21" t="s">
        <v>206</v>
      </c>
      <c r="BJN10" s="21" t="s">
        <v>206</v>
      </c>
      <c r="BJO10" s="21" t="s">
        <v>206</v>
      </c>
      <c r="BJP10" s="21">
        <v>7076</v>
      </c>
      <c r="BJQ10" s="21" t="s">
        <v>206</v>
      </c>
      <c r="BJR10" s="21">
        <v>5394</v>
      </c>
      <c r="BJS10" s="21">
        <v>241889</v>
      </c>
      <c r="BJT10" s="21">
        <v>14120</v>
      </c>
      <c r="BJU10" s="21" t="s">
        <v>206</v>
      </c>
      <c r="BJV10" s="21">
        <v>2228</v>
      </c>
      <c r="BJW10" s="21" t="s">
        <v>206</v>
      </c>
      <c r="BJX10" s="21" t="s">
        <v>206</v>
      </c>
      <c r="BJY10" s="21">
        <v>75</v>
      </c>
      <c r="BJZ10" s="21">
        <v>3132</v>
      </c>
      <c r="BKA10" s="21" t="s">
        <v>206</v>
      </c>
      <c r="BKB10" s="21" t="s">
        <v>206</v>
      </c>
      <c r="BKC10" s="21">
        <v>1541043</v>
      </c>
      <c r="BKD10" s="21">
        <v>208828</v>
      </c>
      <c r="BKE10" s="21" t="s">
        <v>206</v>
      </c>
      <c r="BKF10" s="21" t="s">
        <v>206</v>
      </c>
      <c r="BKG10" s="21">
        <v>12000</v>
      </c>
      <c r="BKH10" s="21" t="s">
        <v>206</v>
      </c>
      <c r="BKI10" s="21" t="s">
        <v>206</v>
      </c>
      <c r="BKJ10" s="21" t="s">
        <v>206</v>
      </c>
      <c r="BKK10" s="21" t="s">
        <v>206</v>
      </c>
      <c r="BKL10" s="21">
        <v>9566</v>
      </c>
      <c r="BKM10" s="21">
        <v>508</v>
      </c>
      <c r="BKN10" s="21">
        <v>1510452</v>
      </c>
      <c r="BKO10" s="21">
        <v>2473494</v>
      </c>
      <c r="BKP10" s="21" t="s">
        <v>206</v>
      </c>
      <c r="BKQ10" s="21">
        <v>497</v>
      </c>
      <c r="BKR10" s="21" t="s">
        <v>206</v>
      </c>
      <c r="BKS10" s="21" t="s">
        <v>206</v>
      </c>
      <c r="BKT10" s="21">
        <v>915419</v>
      </c>
      <c r="BKU10" s="21" t="s">
        <v>206</v>
      </c>
      <c r="BKV10" s="21" t="s">
        <v>206</v>
      </c>
      <c r="BKW10" s="21" t="s">
        <v>206</v>
      </c>
      <c r="BKX10" s="21">
        <v>2294</v>
      </c>
      <c r="BKY10" s="21" t="s">
        <v>206</v>
      </c>
      <c r="BKZ10" s="21" t="s">
        <v>206</v>
      </c>
      <c r="BLA10" s="21" t="s">
        <v>206</v>
      </c>
      <c r="BLB10" s="21" t="s">
        <v>206</v>
      </c>
      <c r="BLC10" s="21">
        <v>17510</v>
      </c>
      <c r="BLD10" s="21" t="s">
        <v>206</v>
      </c>
      <c r="BLE10" s="21" t="s">
        <v>206</v>
      </c>
      <c r="BLF10" s="21" t="s">
        <v>206</v>
      </c>
      <c r="BLG10" s="21">
        <v>6927827</v>
      </c>
      <c r="BLH10" s="21">
        <v>79250</v>
      </c>
      <c r="BLI10" s="21">
        <v>1104</v>
      </c>
      <c r="BLJ10" s="21">
        <v>23084</v>
      </c>
      <c r="BLK10" s="21" t="s">
        <v>206</v>
      </c>
      <c r="BLL10" s="21">
        <v>84547</v>
      </c>
      <c r="BLM10" s="21">
        <v>14569290</v>
      </c>
      <c r="BLN10" s="21">
        <v>3139218</v>
      </c>
      <c r="BLO10" s="21">
        <v>15548098</v>
      </c>
      <c r="BLP10" s="21" t="s">
        <v>206</v>
      </c>
      <c r="BLQ10" s="21">
        <v>926</v>
      </c>
      <c r="BLR10" s="21">
        <v>28521635</v>
      </c>
      <c r="BLS10" s="21" t="s">
        <v>206</v>
      </c>
      <c r="BLT10" s="21">
        <v>69151</v>
      </c>
      <c r="BLU10" s="21">
        <v>20</v>
      </c>
      <c r="BLV10" s="21">
        <v>15892538</v>
      </c>
      <c r="BLW10" s="21">
        <v>2375373</v>
      </c>
      <c r="BLX10" s="21">
        <v>2200916</v>
      </c>
      <c r="BLY10" s="21">
        <v>1795363</v>
      </c>
      <c r="BLZ10" s="21">
        <v>190513</v>
      </c>
      <c r="BMA10" s="21">
        <v>37016</v>
      </c>
      <c r="BMB10" s="21">
        <v>673</v>
      </c>
      <c r="BMC10" s="21" t="s">
        <v>206</v>
      </c>
      <c r="BMD10" s="21">
        <v>4627</v>
      </c>
      <c r="BME10" s="21">
        <v>1577499</v>
      </c>
      <c r="BMF10" s="21">
        <v>7337203</v>
      </c>
      <c r="BMG10" s="21">
        <v>46778</v>
      </c>
      <c r="BMH10" s="21">
        <v>964208</v>
      </c>
      <c r="BMI10" s="21">
        <v>2077839</v>
      </c>
      <c r="BMJ10" s="21">
        <v>2365212</v>
      </c>
      <c r="BMK10" s="21">
        <v>723708</v>
      </c>
      <c r="BML10" s="21">
        <v>4475647</v>
      </c>
      <c r="BMM10" s="21" t="s">
        <v>206</v>
      </c>
      <c r="BMN10" s="21">
        <v>254494</v>
      </c>
      <c r="BMO10" s="21">
        <v>6337804</v>
      </c>
      <c r="BMP10" s="21">
        <v>8168855</v>
      </c>
      <c r="BMQ10" s="21">
        <v>237458</v>
      </c>
      <c r="BMR10" s="21">
        <v>76540</v>
      </c>
      <c r="BMS10" s="21">
        <v>33048</v>
      </c>
      <c r="BMT10" s="21" t="s">
        <v>206</v>
      </c>
      <c r="BMU10" s="21">
        <v>4394</v>
      </c>
      <c r="BMV10" s="21" t="s">
        <v>206</v>
      </c>
      <c r="BMW10" s="21" t="s">
        <v>206</v>
      </c>
      <c r="BMX10" s="21" t="s">
        <v>206</v>
      </c>
      <c r="BMY10" s="21">
        <v>286541</v>
      </c>
      <c r="BMZ10" s="21">
        <v>51408</v>
      </c>
      <c r="BNA10" s="21" t="s">
        <v>206</v>
      </c>
      <c r="BNB10" s="21" t="s">
        <v>206</v>
      </c>
      <c r="BNC10" s="21">
        <v>6468</v>
      </c>
      <c r="BND10" s="21">
        <v>26530</v>
      </c>
      <c r="BNE10" s="21">
        <v>109799</v>
      </c>
      <c r="BNF10" s="21">
        <v>1374</v>
      </c>
      <c r="BNG10" s="21">
        <v>732855</v>
      </c>
      <c r="BNH10" s="21">
        <v>129259</v>
      </c>
      <c r="BNI10" s="21" t="s">
        <v>206</v>
      </c>
      <c r="BNJ10" s="21">
        <v>47069</v>
      </c>
      <c r="BNK10" s="21" t="s">
        <v>206</v>
      </c>
      <c r="BNL10" s="21">
        <v>40050</v>
      </c>
      <c r="BNM10" s="21">
        <v>85214</v>
      </c>
      <c r="BNN10" s="21">
        <v>32832</v>
      </c>
      <c r="BNO10" s="21" t="s">
        <v>206</v>
      </c>
      <c r="BNP10" s="21">
        <v>15738</v>
      </c>
      <c r="BNQ10" s="21">
        <v>499228</v>
      </c>
      <c r="BNR10" s="21" t="s">
        <v>206</v>
      </c>
      <c r="BNS10" s="21">
        <v>154854</v>
      </c>
      <c r="BNT10" s="21">
        <v>1098</v>
      </c>
      <c r="BNU10" s="21">
        <v>259028</v>
      </c>
      <c r="BNV10" s="21">
        <v>572517</v>
      </c>
      <c r="BNW10" s="21">
        <v>50979</v>
      </c>
      <c r="BNX10" s="21">
        <v>1442574</v>
      </c>
      <c r="BNY10" s="21">
        <v>723791</v>
      </c>
      <c r="BNZ10" s="21" t="s">
        <v>206</v>
      </c>
      <c r="BOA10" s="21">
        <v>1452796</v>
      </c>
      <c r="BOB10" s="21" t="s">
        <v>206</v>
      </c>
      <c r="BOC10" s="21" t="s">
        <v>206</v>
      </c>
      <c r="BOD10" s="21">
        <v>87113</v>
      </c>
      <c r="BOE10" s="21">
        <v>19669</v>
      </c>
      <c r="BOF10" s="21">
        <v>177457</v>
      </c>
      <c r="BOG10" s="21">
        <v>116998</v>
      </c>
      <c r="BOH10" s="21">
        <v>43019300</v>
      </c>
      <c r="BOI10" s="21">
        <v>21703855</v>
      </c>
      <c r="BOJ10" s="21" t="s">
        <v>206</v>
      </c>
      <c r="BOK10" s="21">
        <v>1609835</v>
      </c>
      <c r="BOL10" s="21">
        <v>154216</v>
      </c>
      <c r="BOM10" s="21" t="s">
        <v>206</v>
      </c>
      <c r="BON10" s="21">
        <v>3412948</v>
      </c>
      <c r="BOO10" s="21">
        <v>68094</v>
      </c>
      <c r="BOP10" s="21">
        <v>701</v>
      </c>
      <c r="BOQ10" s="21" t="s">
        <v>206</v>
      </c>
      <c r="BOR10" s="21">
        <v>336241</v>
      </c>
      <c r="BOS10" s="21">
        <v>192856</v>
      </c>
      <c r="BOT10" s="21">
        <v>129717</v>
      </c>
      <c r="BOU10" s="21" t="s">
        <v>206</v>
      </c>
      <c r="BOV10" s="21">
        <v>17648180</v>
      </c>
      <c r="BOW10" s="21">
        <v>16641</v>
      </c>
      <c r="BOX10" s="21" t="s">
        <v>206</v>
      </c>
      <c r="BOY10" s="21" t="s">
        <v>206</v>
      </c>
      <c r="BOZ10" s="21" t="s">
        <v>206</v>
      </c>
      <c r="BPA10" s="21" t="s">
        <v>206</v>
      </c>
      <c r="BPB10" s="21" t="s">
        <v>206</v>
      </c>
      <c r="BPC10" s="21" t="s">
        <v>206</v>
      </c>
      <c r="BPD10" s="21" t="s">
        <v>206</v>
      </c>
      <c r="BPE10" s="21" t="s">
        <v>206</v>
      </c>
      <c r="BPF10" s="21">
        <v>419638</v>
      </c>
      <c r="BPG10" s="21">
        <v>72800</v>
      </c>
      <c r="BPH10" s="21" t="s">
        <v>206</v>
      </c>
      <c r="BPI10" s="21" t="s">
        <v>206</v>
      </c>
      <c r="BPJ10" s="21" t="s">
        <v>206</v>
      </c>
      <c r="BPK10" s="21" t="s">
        <v>206</v>
      </c>
      <c r="BPL10" s="21" t="s">
        <v>206</v>
      </c>
      <c r="BPM10" s="21" t="s">
        <v>206</v>
      </c>
      <c r="BPN10" s="21">
        <v>40775</v>
      </c>
      <c r="BPO10" s="21">
        <v>0</v>
      </c>
      <c r="BPP10" s="21" t="s">
        <v>206</v>
      </c>
      <c r="BPQ10" s="21" t="s">
        <v>206</v>
      </c>
      <c r="BPR10" s="21" t="s">
        <v>206</v>
      </c>
      <c r="BPS10" s="21" t="s">
        <v>206</v>
      </c>
      <c r="BPT10" s="21" t="s">
        <v>206</v>
      </c>
      <c r="BPU10" s="21" t="s">
        <v>206</v>
      </c>
      <c r="BPV10" s="21" t="s">
        <v>206</v>
      </c>
      <c r="BPW10" s="21" t="s">
        <v>206</v>
      </c>
      <c r="BPX10" s="21" t="s">
        <v>206</v>
      </c>
      <c r="BPY10" s="21" t="s">
        <v>206</v>
      </c>
      <c r="BPZ10" s="21" t="s">
        <v>206</v>
      </c>
      <c r="BQA10" s="21">
        <v>14080</v>
      </c>
      <c r="BQB10" s="21" t="s">
        <v>206</v>
      </c>
      <c r="BQC10" s="21">
        <v>76648</v>
      </c>
      <c r="BQD10" s="21" t="s">
        <v>206</v>
      </c>
      <c r="BQE10" s="21" t="s">
        <v>206</v>
      </c>
      <c r="BQF10" s="21" t="s">
        <v>206</v>
      </c>
      <c r="BQG10" s="21" t="s">
        <v>206</v>
      </c>
      <c r="BQH10" s="21" t="s">
        <v>206</v>
      </c>
      <c r="BQI10" s="21">
        <v>10969</v>
      </c>
      <c r="BQJ10" s="21">
        <v>26307</v>
      </c>
      <c r="BQK10" s="21">
        <v>22196</v>
      </c>
      <c r="BQL10" s="21">
        <v>28035</v>
      </c>
      <c r="BQM10" s="21">
        <v>26071</v>
      </c>
      <c r="BQN10" s="21" t="s">
        <v>206</v>
      </c>
      <c r="BQO10" s="21" t="s">
        <v>206</v>
      </c>
      <c r="BQP10" s="21" t="s">
        <v>206</v>
      </c>
      <c r="BQQ10" s="21" t="s">
        <v>206</v>
      </c>
      <c r="BQR10" s="21" t="s">
        <v>206</v>
      </c>
      <c r="BQS10" s="21" t="s">
        <v>206</v>
      </c>
      <c r="BQT10" s="21" t="s">
        <v>206</v>
      </c>
      <c r="BQU10" s="21" t="s">
        <v>206</v>
      </c>
      <c r="BQV10" s="21" t="s">
        <v>206</v>
      </c>
      <c r="BQW10" s="21">
        <v>485690</v>
      </c>
      <c r="BQX10" s="21" t="s">
        <v>206</v>
      </c>
      <c r="BQY10" s="21" t="s">
        <v>206</v>
      </c>
      <c r="BQZ10" s="21">
        <v>640148</v>
      </c>
      <c r="BRA10" s="21" t="s">
        <v>206</v>
      </c>
      <c r="BRB10" s="21" t="s">
        <v>206</v>
      </c>
      <c r="BRC10" s="21" t="s">
        <v>206</v>
      </c>
      <c r="BRD10" s="21" t="s">
        <v>206</v>
      </c>
      <c r="BRE10" s="21" t="s">
        <v>206</v>
      </c>
      <c r="BRF10" s="21">
        <v>1180570</v>
      </c>
      <c r="BRG10" s="21">
        <v>3855302</v>
      </c>
      <c r="BRH10" s="21">
        <v>3749</v>
      </c>
      <c r="BRI10" s="21">
        <v>149</v>
      </c>
      <c r="BRJ10" s="21">
        <v>10</v>
      </c>
      <c r="BRK10" s="21" t="s">
        <v>206</v>
      </c>
      <c r="BRL10" s="21" t="s">
        <v>206</v>
      </c>
      <c r="BRM10" s="21" t="s">
        <v>206</v>
      </c>
      <c r="BRN10" s="21" t="s">
        <v>206</v>
      </c>
      <c r="BRO10" s="21" t="s">
        <v>206</v>
      </c>
      <c r="BRP10" s="21" t="s">
        <v>206</v>
      </c>
      <c r="BRQ10" s="21" t="s">
        <v>206</v>
      </c>
      <c r="BRR10" s="21">
        <v>300</v>
      </c>
      <c r="BRS10" s="21" t="s">
        <v>206</v>
      </c>
      <c r="BRT10" s="21" t="s">
        <v>206</v>
      </c>
      <c r="BRU10" s="21" t="s">
        <v>206</v>
      </c>
      <c r="BRV10" s="21" t="s">
        <v>206</v>
      </c>
      <c r="BRW10" s="21" t="s">
        <v>206</v>
      </c>
      <c r="BRX10" s="21" t="s">
        <v>206</v>
      </c>
      <c r="BRY10" s="21" t="s">
        <v>206</v>
      </c>
      <c r="BRZ10" s="21">
        <v>524639</v>
      </c>
      <c r="BSA10" s="21">
        <v>210</v>
      </c>
      <c r="BSB10" s="21" t="s">
        <v>206</v>
      </c>
      <c r="BSC10" s="21">
        <v>375</v>
      </c>
      <c r="BSD10" s="21" t="s">
        <v>206</v>
      </c>
      <c r="BSE10" s="21" t="s">
        <v>206</v>
      </c>
      <c r="BSF10" s="21" t="s">
        <v>206</v>
      </c>
      <c r="BSG10" s="21" t="s">
        <v>206</v>
      </c>
      <c r="BSH10" s="21">
        <v>9821</v>
      </c>
      <c r="BSI10" s="21" t="s">
        <v>206</v>
      </c>
      <c r="BSJ10" s="21" t="s">
        <v>206</v>
      </c>
      <c r="BSK10" s="21" t="s">
        <v>206</v>
      </c>
      <c r="BSL10" s="21" t="s">
        <v>206</v>
      </c>
      <c r="BSM10" s="21">
        <v>327783</v>
      </c>
      <c r="BSN10" s="21" t="s">
        <v>206</v>
      </c>
      <c r="BSO10" s="21" t="s">
        <v>206</v>
      </c>
      <c r="BSP10" s="21">
        <v>3884041</v>
      </c>
      <c r="BSQ10" s="21">
        <v>6051</v>
      </c>
      <c r="BSR10" s="21">
        <v>13276</v>
      </c>
      <c r="BSS10" s="21" t="s">
        <v>206</v>
      </c>
      <c r="BST10" s="21" t="s">
        <v>206</v>
      </c>
      <c r="BSU10" s="21">
        <v>2011274</v>
      </c>
      <c r="BSV10" s="21" t="s">
        <v>206</v>
      </c>
      <c r="BSW10" s="21">
        <v>60457</v>
      </c>
      <c r="BSX10" s="21" t="s">
        <v>206</v>
      </c>
      <c r="BSY10" s="21" t="s">
        <v>206</v>
      </c>
      <c r="BSZ10" s="21">
        <v>1036</v>
      </c>
      <c r="BTA10" s="21" t="s">
        <v>206</v>
      </c>
      <c r="BTB10" s="21">
        <v>425</v>
      </c>
      <c r="BTC10" s="21">
        <v>2127483</v>
      </c>
      <c r="BTD10" s="21" t="s">
        <v>206</v>
      </c>
      <c r="BTE10" s="21" t="s">
        <v>206</v>
      </c>
      <c r="BTF10" s="21">
        <v>403560</v>
      </c>
      <c r="BTG10" s="21" t="s">
        <v>206</v>
      </c>
      <c r="BTH10" s="21">
        <v>20223</v>
      </c>
      <c r="BTI10" s="21">
        <v>410</v>
      </c>
      <c r="BTJ10" s="21">
        <v>850485</v>
      </c>
      <c r="BTK10" s="21">
        <v>2</v>
      </c>
      <c r="BTL10" s="21">
        <v>56709</v>
      </c>
      <c r="BTM10" s="21">
        <v>24427035</v>
      </c>
      <c r="BTN10" s="21" t="s">
        <v>206</v>
      </c>
      <c r="BTO10" s="21" t="s">
        <v>206</v>
      </c>
      <c r="BTP10" s="21">
        <v>6091</v>
      </c>
      <c r="BTQ10" s="21" t="s">
        <v>206</v>
      </c>
      <c r="BTR10" s="21">
        <v>1526020</v>
      </c>
      <c r="BTS10" s="21">
        <v>429982</v>
      </c>
      <c r="BTT10" s="21">
        <v>4549375</v>
      </c>
      <c r="BTU10" s="21">
        <v>737538</v>
      </c>
      <c r="BTV10" s="21">
        <v>14133</v>
      </c>
      <c r="BTW10" s="21">
        <v>538115</v>
      </c>
      <c r="BTX10" s="21">
        <v>247763</v>
      </c>
      <c r="BTY10" s="21">
        <v>150089</v>
      </c>
      <c r="BTZ10" s="21">
        <v>9889</v>
      </c>
      <c r="BUA10" s="21" t="s">
        <v>206</v>
      </c>
      <c r="BUB10" s="21">
        <v>34370</v>
      </c>
      <c r="BUC10" s="21">
        <v>2562470</v>
      </c>
      <c r="BUD10" s="21">
        <v>4137205</v>
      </c>
      <c r="BUE10" s="21">
        <v>2853708</v>
      </c>
      <c r="BUF10" s="21">
        <v>2169533</v>
      </c>
      <c r="BUG10" s="21">
        <v>55466</v>
      </c>
      <c r="BUH10" s="21" t="s">
        <v>206</v>
      </c>
      <c r="BUI10" s="21">
        <v>104842</v>
      </c>
      <c r="BUJ10" s="21">
        <v>192</v>
      </c>
      <c r="BUK10" s="21" t="s">
        <v>206</v>
      </c>
      <c r="BUL10" s="21" t="s">
        <v>206</v>
      </c>
      <c r="BUM10" s="21">
        <v>5498184</v>
      </c>
      <c r="BUN10" s="21">
        <v>1260407</v>
      </c>
      <c r="BUO10" s="21">
        <v>294</v>
      </c>
      <c r="BUP10" s="21">
        <v>397</v>
      </c>
      <c r="BUQ10" s="21">
        <v>93986</v>
      </c>
      <c r="BUR10" s="21">
        <v>16</v>
      </c>
      <c r="BUS10" s="21">
        <v>931971</v>
      </c>
      <c r="BUT10" s="21">
        <v>8731</v>
      </c>
      <c r="BUU10" s="21">
        <v>440275</v>
      </c>
      <c r="BUV10" s="21" t="s">
        <v>206</v>
      </c>
      <c r="BUW10" s="21">
        <v>13186</v>
      </c>
      <c r="BUX10" s="21">
        <v>55157</v>
      </c>
      <c r="BUY10" s="21" t="s">
        <v>206</v>
      </c>
      <c r="BUZ10" s="21">
        <v>759199</v>
      </c>
      <c r="BVA10" s="21">
        <v>170099</v>
      </c>
      <c r="BVB10" s="21">
        <v>29833</v>
      </c>
      <c r="BVC10" s="21">
        <v>51404</v>
      </c>
      <c r="BVD10" s="21">
        <v>162173</v>
      </c>
      <c r="BVE10" s="21">
        <v>79832</v>
      </c>
      <c r="BVF10" s="21" t="s">
        <v>206</v>
      </c>
      <c r="BVG10" s="21">
        <v>190308</v>
      </c>
      <c r="BVH10" s="21">
        <v>377978</v>
      </c>
      <c r="BVI10" s="21">
        <v>231210</v>
      </c>
      <c r="BVJ10" s="21">
        <v>395</v>
      </c>
      <c r="BVK10" s="21">
        <v>10138202</v>
      </c>
      <c r="BVL10" s="21">
        <v>1251433</v>
      </c>
      <c r="BVM10" s="21">
        <v>290366</v>
      </c>
      <c r="BVN10" s="21">
        <v>212609</v>
      </c>
      <c r="BVO10" s="21">
        <v>534661</v>
      </c>
      <c r="BVP10" s="21" t="s">
        <v>206</v>
      </c>
      <c r="BVQ10" s="21">
        <v>34795</v>
      </c>
      <c r="BVR10" s="21">
        <v>886</v>
      </c>
      <c r="BVS10" s="21">
        <v>24241</v>
      </c>
      <c r="BVT10" s="21">
        <v>371914</v>
      </c>
      <c r="BVU10" s="21">
        <v>903240</v>
      </c>
      <c r="BVV10" s="21">
        <v>43180391</v>
      </c>
      <c r="BVW10" s="21">
        <v>41660922</v>
      </c>
      <c r="BVX10" s="21">
        <v>1615</v>
      </c>
      <c r="BVY10" s="21">
        <v>2128565</v>
      </c>
      <c r="BVZ10" s="21">
        <v>199225</v>
      </c>
      <c r="BWA10" s="21" t="s">
        <v>206</v>
      </c>
      <c r="BWB10" s="21">
        <v>7831850</v>
      </c>
      <c r="BWC10" s="21">
        <v>11403</v>
      </c>
      <c r="BWD10" s="21" t="s">
        <v>206</v>
      </c>
      <c r="BWE10" s="21">
        <v>281543</v>
      </c>
      <c r="BWF10" s="21">
        <v>977155</v>
      </c>
      <c r="BWG10" s="21">
        <v>496317</v>
      </c>
      <c r="BWH10" s="21">
        <v>281008</v>
      </c>
      <c r="BWI10" s="21" t="s">
        <v>206</v>
      </c>
      <c r="BWJ10" s="21">
        <v>1617456</v>
      </c>
      <c r="BWK10" s="21">
        <v>142659</v>
      </c>
      <c r="BWL10" s="21" t="s">
        <v>206</v>
      </c>
      <c r="BWM10" s="21" t="s">
        <v>206</v>
      </c>
      <c r="BWN10" s="21" t="s">
        <v>206</v>
      </c>
      <c r="BWO10" s="21" t="s">
        <v>206</v>
      </c>
      <c r="BWP10" s="21" t="s">
        <v>206</v>
      </c>
      <c r="BWQ10" s="21" t="s">
        <v>206</v>
      </c>
      <c r="BWR10" s="21" t="s">
        <v>206</v>
      </c>
      <c r="BWS10" s="21" t="s">
        <v>206</v>
      </c>
      <c r="BWT10" s="21" t="s">
        <v>206</v>
      </c>
      <c r="BWU10" s="21" t="s">
        <v>206</v>
      </c>
      <c r="BWV10" s="21" t="s">
        <v>206</v>
      </c>
      <c r="BWW10" s="21" t="s">
        <v>206</v>
      </c>
      <c r="BWX10" s="21">
        <v>143</v>
      </c>
      <c r="BWY10" s="21" t="s">
        <v>206</v>
      </c>
      <c r="BWZ10" s="21" t="s">
        <v>206</v>
      </c>
      <c r="BXA10" s="21" t="s">
        <v>206</v>
      </c>
      <c r="BXB10" s="21">
        <v>5724</v>
      </c>
      <c r="BXC10" s="21" t="s">
        <v>206</v>
      </c>
      <c r="BXD10" s="21" t="s">
        <v>206</v>
      </c>
      <c r="BXE10" s="21" t="s">
        <v>206</v>
      </c>
      <c r="BXF10" s="21" t="s">
        <v>206</v>
      </c>
      <c r="BXG10" s="21" t="s">
        <v>206</v>
      </c>
      <c r="BXH10" s="21" t="s">
        <v>206</v>
      </c>
      <c r="BXI10" s="21" t="s">
        <v>206</v>
      </c>
      <c r="BXJ10" s="21">
        <v>87759</v>
      </c>
      <c r="BXK10" s="21" t="s">
        <v>206</v>
      </c>
      <c r="BXL10" s="21" t="s">
        <v>206</v>
      </c>
      <c r="BXM10" s="21">
        <v>12804</v>
      </c>
      <c r="BXN10" s="21">
        <v>883543</v>
      </c>
      <c r="BXO10" s="21">
        <v>1423</v>
      </c>
      <c r="BXP10" s="21">
        <v>80997</v>
      </c>
      <c r="BXQ10" s="21" t="s">
        <v>206</v>
      </c>
      <c r="BXR10" s="21" t="s">
        <v>206</v>
      </c>
      <c r="BXS10" s="21" t="s">
        <v>206</v>
      </c>
      <c r="BXT10" s="21" t="s">
        <v>206</v>
      </c>
      <c r="BXU10" s="21" t="s">
        <v>206</v>
      </c>
      <c r="BXV10" s="21">
        <v>8766</v>
      </c>
      <c r="BXW10" s="21" t="s">
        <v>206</v>
      </c>
      <c r="BXX10" s="21">
        <v>579836</v>
      </c>
      <c r="BXY10" s="21">
        <v>465506</v>
      </c>
      <c r="BXZ10" s="21" t="s">
        <v>206</v>
      </c>
      <c r="BYA10" s="21">
        <v>117081</v>
      </c>
      <c r="BYB10" s="21" t="s">
        <v>206</v>
      </c>
      <c r="BYC10" s="21" t="s">
        <v>206</v>
      </c>
      <c r="BYD10" s="21" t="s">
        <v>206</v>
      </c>
      <c r="BYE10" s="21" t="s">
        <v>206</v>
      </c>
      <c r="BYF10" s="21" t="s">
        <v>206</v>
      </c>
      <c r="BYG10" s="21">
        <v>767</v>
      </c>
      <c r="BYH10" s="21">
        <v>2723</v>
      </c>
      <c r="BYI10" s="21" t="s">
        <v>206</v>
      </c>
      <c r="BYJ10" s="21" t="s">
        <v>206</v>
      </c>
      <c r="BYK10" s="21">
        <v>109876</v>
      </c>
      <c r="BYL10" s="21" t="s">
        <v>206</v>
      </c>
      <c r="BYM10" s="21" t="s">
        <v>206</v>
      </c>
      <c r="BYN10" s="21" t="s">
        <v>206</v>
      </c>
      <c r="BYO10" s="21" t="s">
        <v>206</v>
      </c>
      <c r="BYP10" s="21" t="s">
        <v>206</v>
      </c>
      <c r="BYQ10" s="21">
        <v>44</v>
      </c>
      <c r="BYR10" s="21">
        <v>385</v>
      </c>
      <c r="BYS10" s="21" t="s">
        <v>206</v>
      </c>
      <c r="BYT10" s="21" t="s">
        <v>206</v>
      </c>
      <c r="BYU10" s="21" t="s">
        <v>206</v>
      </c>
      <c r="BYV10" s="21" t="s">
        <v>206</v>
      </c>
      <c r="BYW10" s="21" t="s">
        <v>206</v>
      </c>
      <c r="BYX10" s="21" t="s">
        <v>206</v>
      </c>
      <c r="BYY10" s="21" t="s">
        <v>206</v>
      </c>
      <c r="BYZ10" s="21" t="s">
        <v>206</v>
      </c>
      <c r="BZA10" s="21">
        <v>532067</v>
      </c>
      <c r="BZB10" s="21">
        <v>2099</v>
      </c>
      <c r="BZC10" s="21">
        <v>497963</v>
      </c>
      <c r="BZD10" s="21">
        <v>937507</v>
      </c>
      <c r="BZE10" s="21" t="s">
        <v>206</v>
      </c>
      <c r="BZF10" s="21">
        <v>563242</v>
      </c>
      <c r="BZG10" s="21">
        <v>5115</v>
      </c>
      <c r="BZH10" s="21" t="s">
        <v>206</v>
      </c>
      <c r="BZI10" s="21">
        <v>41400</v>
      </c>
      <c r="BZJ10" s="21" t="s">
        <v>206</v>
      </c>
      <c r="BZK10" s="21" t="s">
        <v>206</v>
      </c>
      <c r="BZL10" s="21" t="s">
        <v>206</v>
      </c>
      <c r="BZM10" s="21" t="s">
        <v>206</v>
      </c>
      <c r="BZN10" s="21">
        <v>141706</v>
      </c>
      <c r="BZO10" s="21">
        <v>7946</v>
      </c>
      <c r="BZP10" s="21">
        <v>2959171</v>
      </c>
      <c r="BZQ10" s="21">
        <v>5497707</v>
      </c>
      <c r="BZR10" s="21" t="s">
        <v>206</v>
      </c>
      <c r="BZS10" s="21">
        <v>935781</v>
      </c>
      <c r="BZT10" s="21" t="s">
        <v>206</v>
      </c>
      <c r="BZU10" s="21" t="s">
        <v>206</v>
      </c>
      <c r="BZV10" s="21">
        <v>775382</v>
      </c>
      <c r="BZW10" s="21">
        <v>386</v>
      </c>
      <c r="BZX10" s="21">
        <v>5752</v>
      </c>
      <c r="BZY10" s="21" t="s">
        <v>206</v>
      </c>
      <c r="BZZ10" s="21">
        <v>597629</v>
      </c>
      <c r="CAA10" s="21">
        <v>3808</v>
      </c>
      <c r="CAB10" s="21">
        <v>1960</v>
      </c>
      <c r="CAC10" s="21" t="s">
        <v>206</v>
      </c>
      <c r="CAD10" s="21">
        <v>8703094</v>
      </c>
      <c r="CAE10" s="21">
        <v>44041</v>
      </c>
      <c r="CAF10" s="21" t="s">
        <v>206</v>
      </c>
      <c r="CAG10" s="21" t="s">
        <v>206</v>
      </c>
      <c r="CAH10" s="21" t="s">
        <v>206</v>
      </c>
      <c r="CAI10" s="21">
        <v>5163610</v>
      </c>
      <c r="CAJ10" s="21" t="s">
        <v>206</v>
      </c>
      <c r="CAK10" s="21" t="s">
        <v>206</v>
      </c>
      <c r="CAL10" s="21" t="s">
        <v>206</v>
      </c>
      <c r="CAM10" s="21" t="s">
        <v>206</v>
      </c>
      <c r="CAN10" s="21">
        <v>121830</v>
      </c>
      <c r="CAO10" s="21" t="s">
        <v>206</v>
      </c>
      <c r="CAP10" s="21" t="s">
        <v>206</v>
      </c>
      <c r="CAQ10" s="21">
        <v>6009499</v>
      </c>
      <c r="CAR10" s="21">
        <v>5</v>
      </c>
      <c r="CAS10" s="21">
        <v>37400</v>
      </c>
      <c r="CAT10" s="21" t="s">
        <v>206</v>
      </c>
      <c r="CAU10" s="21" t="s">
        <v>206</v>
      </c>
      <c r="CAV10" s="21" t="s">
        <v>206</v>
      </c>
      <c r="CAW10" s="21">
        <v>51600</v>
      </c>
      <c r="CAX10" s="21">
        <v>1165422</v>
      </c>
      <c r="CAY10" s="21">
        <v>22104</v>
      </c>
      <c r="CAZ10" s="21">
        <v>752014</v>
      </c>
      <c r="CBA10" s="21" t="s">
        <v>206</v>
      </c>
      <c r="CBB10" s="21" t="s">
        <v>206</v>
      </c>
      <c r="CBC10" s="21" t="s">
        <v>206</v>
      </c>
      <c r="CBD10" s="21" t="s">
        <v>206</v>
      </c>
      <c r="CBE10" s="21">
        <v>13929736</v>
      </c>
      <c r="CBF10" s="21">
        <v>198</v>
      </c>
      <c r="CBG10" s="21" t="s">
        <v>206</v>
      </c>
      <c r="CBH10" s="21">
        <v>14566701</v>
      </c>
      <c r="CBI10" s="21" t="s">
        <v>206</v>
      </c>
      <c r="CBJ10" s="21">
        <v>9967650</v>
      </c>
      <c r="CBK10" s="21">
        <v>4440556</v>
      </c>
      <c r="CBL10" s="21">
        <v>940626</v>
      </c>
      <c r="CBM10" s="21">
        <v>138115</v>
      </c>
      <c r="CBN10" s="21">
        <v>990</v>
      </c>
      <c r="CBO10" s="21" t="s">
        <v>206</v>
      </c>
      <c r="CBP10" s="21" t="s">
        <v>206</v>
      </c>
      <c r="CBQ10" s="21">
        <v>892067</v>
      </c>
      <c r="CBR10" s="21">
        <v>8108998</v>
      </c>
      <c r="CBS10" s="21">
        <v>908847</v>
      </c>
      <c r="CBT10" s="21" t="s">
        <v>206</v>
      </c>
      <c r="CBU10" s="21">
        <v>140116</v>
      </c>
      <c r="CBV10" s="21" t="s">
        <v>206</v>
      </c>
      <c r="CBW10" s="21">
        <v>182493</v>
      </c>
      <c r="CBX10" s="21" t="s">
        <v>206</v>
      </c>
      <c r="CBY10" s="21" t="s">
        <v>206</v>
      </c>
      <c r="CBZ10" s="21" t="s">
        <v>206</v>
      </c>
      <c r="CCA10" s="21">
        <v>150461</v>
      </c>
      <c r="CCB10" s="21">
        <v>835447</v>
      </c>
      <c r="CCC10" s="21" t="s">
        <v>206</v>
      </c>
      <c r="CCD10" s="21" t="s">
        <v>206</v>
      </c>
      <c r="CCE10" s="21" t="s">
        <v>206</v>
      </c>
      <c r="CCF10" s="21" t="s">
        <v>206</v>
      </c>
      <c r="CCG10" s="21">
        <v>418104</v>
      </c>
      <c r="CCH10" s="21" t="s">
        <v>206</v>
      </c>
      <c r="CCI10" s="21" t="s">
        <v>206</v>
      </c>
      <c r="CCJ10" s="21" t="s">
        <v>206</v>
      </c>
      <c r="CCK10" s="21">
        <v>7160</v>
      </c>
      <c r="CCL10" s="21">
        <v>2334</v>
      </c>
      <c r="CCM10" s="21" t="s">
        <v>206</v>
      </c>
      <c r="CCN10" s="21">
        <v>471840</v>
      </c>
      <c r="CCO10" s="21">
        <v>126825</v>
      </c>
      <c r="CCP10" s="21">
        <v>975</v>
      </c>
      <c r="CCQ10" s="21">
        <v>4526</v>
      </c>
      <c r="CCR10" s="21" t="s">
        <v>206</v>
      </c>
      <c r="CCS10" s="21" t="s">
        <v>206</v>
      </c>
      <c r="CCT10" s="21" t="s">
        <v>206</v>
      </c>
      <c r="CCU10" s="21">
        <v>1492</v>
      </c>
      <c r="CCV10" s="21">
        <v>2896564</v>
      </c>
      <c r="CCW10" s="21">
        <v>785</v>
      </c>
      <c r="CCX10" s="21">
        <v>10095215</v>
      </c>
      <c r="CCY10" s="21">
        <v>14973</v>
      </c>
      <c r="CCZ10" s="21">
        <v>5715189</v>
      </c>
      <c r="CDA10" s="21">
        <v>263865</v>
      </c>
      <c r="CDB10" s="21" t="s">
        <v>206</v>
      </c>
      <c r="CDC10" s="21">
        <v>899132</v>
      </c>
      <c r="CDD10" s="21" t="s">
        <v>206</v>
      </c>
      <c r="CDE10" s="21" t="s">
        <v>206</v>
      </c>
      <c r="CDF10" s="21" t="s">
        <v>206</v>
      </c>
      <c r="CDG10" s="21" t="s">
        <v>206</v>
      </c>
      <c r="CDH10" s="21">
        <v>597932</v>
      </c>
      <c r="CDI10" s="21">
        <v>1544526</v>
      </c>
      <c r="CDJ10" s="21">
        <v>657854848</v>
      </c>
      <c r="CDK10" s="21">
        <v>833437170</v>
      </c>
      <c r="CDL10" s="21" t="s">
        <v>206</v>
      </c>
      <c r="CDM10" s="21">
        <v>30490</v>
      </c>
      <c r="CDN10" s="21">
        <v>419</v>
      </c>
      <c r="CDO10" s="21" t="s">
        <v>206</v>
      </c>
      <c r="CDP10" s="21">
        <v>9715887</v>
      </c>
      <c r="CDQ10" s="21">
        <v>8796</v>
      </c>
      <c r="CDR10" s="21" t="s">
        <v>206</v>
      </c>
      <c r="CDS10" s="21" t="s">
        <v>206</v>
      </c>
      <c r="CDT10" s="21">
        <v>56143</v>
      </c>
      <c r="CDU10" s="21" t="s">
        <v>206</v>
      </c>
      <c r="CDV10" s="21">
        <v>15093</v>
      </c>
      <c r="CDW10" s="21" t="s">
        <v>206</v>
      </c>
      <c r="CDX10" s="21">
        <v>21636653</v>
      </c>
      <c r="CDY10" s="21">
        <v>58967</v>
      </c>
      <c r="CDZ10" t="s">
        <v>206</v>
      </c>
      <c r="CEA10" t="s">
        <v>206</v>
      </c>
      <c r="CEB10" t="s">
        <v>206</v>
      </c>
      <c r="CEC10" t="s">
        <v>206</v>
      </c>
      <c r="CED10" t="s">
        <v>206</v>
      </c>
      <c r="CEE10">
        <v>25675</v>
      </c>
      <c r="CEF10">
        <v>139181</v>
      </c>
      <c r="CEG10">
        <v>238190</v>
      </c>
      <c r="CEH10" t="s">
        <v>206</v>
      </c>
      <c r="CEI10">
        <v>1601</v>
      </c>
      <c r="CEJ10">
        <v>107870</v>
      </c>
      <c r="CEK10" t="s">
        <v>206</v>
      </c>
      <c r="CEL10">
        <v>12</v>
      </c>
      <c r="CEM10" t="s">
        <v>206</v>
      </c>
      <c r="CEN10">
        <v>535519</v>
      </c>
      <c r="CEO10" t="s">
        <v>206</v>
      </c>
      <c r="CEP10" t="s">
        <v>206</v>
      </c>
      <c r="CEQ10" t="s">
        <v>206</v>
      </c>
      <c r="CER10" t="s">
        <v>206</v>
      </c>
      <c r="CES10">
        <v>3693336</v>
      </c>
      <c r="CET10">
        <v>19620</v>
      </c>
      <c r="CEU10" t="s">
        <v>206</v>
      </c>
      <c r="CEV10" t="s">
        <v>206</v>
      </c>
      <c r="CEW10" t="s">
        <v>206</v>
      </c>
      <c r="CEX10" t="s">
        <v>206</v>
      </c>
      <c r="CEY10" t="s">
        <v>206</v>
      </c>
      <c r="CEZ10" t="s">
        <v>206</v>
      </c>
      <c r="CFA10" t="s">
        <v>206</v>
      </c>
      <c r="CFB10">
        <v>280183</v>
      </c>
      <c r="CFC10" t="s">
        <v>206</v>
      </c>
      <c r="CFD10" t="s">
        <v>206</v>
      </c>
      <c r="CFE10">
        <v>63409</v>
      </c>
      <c r="CFF10">
        <v>65225</v>
      </c>
      <c r="CFG10" t="s">
        <v>206</v>
      </c>
      <c r="CFH10">
        <v>4955523</v>
      </c>
      <c r="CFI10" t="s">
        <v>206</v>
      </c>
      <c r="CFJ10" t="s">
        <v>206</v>
      </c>
      <c r="CFK10">
        <v>10000</v>
      </c>
      <c r="CFL10">
        <v>1960283</v>
      </c>
      <c r="CFM10">
        <v>16523943</v>
      </c>
      <c r="CFN10" t="s">
        <v>206</v>
      </c>
      <c r="CFO10">
        <v>16</v>
      </c>
      <c r="CFP10" t="s">
        <v>206</v>
      </c>
      <c r="CFQ10">
        <v>28521</v>
      </c>
      <c r="CFR10">
        <v>46324</v>
      </c>
      <c r="CFS10" t="s">
        <v>206</v>
      </c>
      <c r="CFT10" t="s">
        <v>206</v>
      </c>
      <c r="CFU10">
        <v>297734</v>
      </c>
      <c r="CFV10">
        <v>472255</v>
      </c>
      <c r="CFW10" t="s">
        <v>206</v>
      </c>
      <c r="CFX10" t="s">
        <v>206</v>
      </c>
      <c r="CFY10">
        <v>111199</v>
      </c>
      <c r="CFZ10" t="s">
        <v>206</v>
      </c>
      <c r="CGA10">
        <v>400254</v>
      </c>
      <c r="CGB10">
        <v>5521</v>
      </c>
      <c r="CGC10">
        <v>1994344</v>
      </c>
      <c r="CGD10" t="s">
        <v>206</v>
      </c>
      <c r="CGE10">
        <v>124464</v>
      </c>
      <c r="CGF10" t="s">
        <v>206</v>
      </c>
      <c r="CGG10" t="s">
        <v>206</v>
      </c>
      <c r="CGH10">
        <v>5917676</v>
      </c>
      <c r="CGI10">
        <v>1773382</v>
      </c>
      <c r="CGJ10">
        <v>220327</v>
      </c>
      <c r="CGK10">
        <v>35</v>
      </c>
      <c r="CGL10" t="s">
        <v>206</v>
      </c>
      <c r="CGM10" t="s">
        <v>206</v>
      </c>
      <c r="CGN10" t="s">
        <v>206</v>
      </c>
      <c r="CGO10">
        <v>12729</v>
      </c>
      <c r="CGP10">
        <v>2151</v>
      </c>
      <c r="CGQ10">
        <v>20908</v>
      </c>
      <c r="CGR10">
        <v>103113</v>
      </c>
      <c r="CGS10" t="s">
        <v>206</v>
      </c>
      <c r="CGT10">
        <v>764480</v>
      </c>
      <c r="CGU10">
        <v>19628</v>
      </c>
      <c r="CGV10" t="s">
        <v>206</v>
      </c>
      <c r="CGW10">
        <v>29064</v>
      </c>
      <c r="CGX10" t="s">
        <v>206</v>
      </c>
      <c r="CGY10" t="s">
        <v>206</v>
      </c>
      <c r="CGZ10" t="s">
        <v>206</v>
      </c>
      <c r="CHA10">
        <v>569</v>
      </c>
      <c r="CHB10">
        <v>182</v>
      </c>
      <c r="CHC10">
        <v>1015862</v>
      </c>
      <c r="CHD10">
        <v>82552471</v>
      </c>
      <c r="CHE10">
        <v>201163175</v>
      </c>
      <c r="CHF10" t="s">
        <v>206</v>
      </c>
      <c r="CHG10">
        <v>69008</v>
      </c>
      <c r="CHH10" t="s">
        <v>206</v>
      </c>
      <c r="CHI10" t="s">
        <v>206</v>
      </c>
      <c r="CHJ10">
        <v>1475932</v>
      </c>
      <c r="CHK10" t="s">
        <v>206</v>
      </c>
      <c r="CHL10" t="s">
        <v>206</v>
      </c>
      <c r="CHM10" t="s">
        <v>206</v>
      </c>
      <c r="CHN10">
        <v>20496</v>
      </c>
      <c r="CHO10">
        <v>501867</v>
      </c>
      <c r="CHP10" t="s">
        <v>206</v>
      </c>
      <c r="CHQ10">
        <v>48</v>
      </c>
      <c r="CHR10">
        <v>300328</v>
      </c>
      <c r="CHS10">
        <v>71429</v>
      </c>
    </row>
    <row r="11" spans="1:2255" x14ac:dyDescent="0.25">
      <c r="A11" s="21">
        <v>2013</v>
      </c>
      <c r="B11" s="21" t="s">
        <v>206</v>
      </c>
      <c r="C11" s="21" t="s">
        <v>206</v>
      </c>
      <c r="D11" s="21" t="s">
        <v>206</v>
      </c>
      <c r="E11" s="21" t="s">
        <v>206</v>
      </c>
      <c r="F11" s="21">
        <v>47024</v>
      </c>
      <c r="G11" s="21" t="s">
        <v>206</v>
      </c>
      <c r="H11" s="21" t="s">
        <v>206</v>
      </c>
      <c r="I11" s="21" t="s">
        <v>206</v>
      </c>
      <c r="J11" s="21">
        <v>177982</v>
      </c>
      <c r="K11" s="21">
        <v>1295</v>
      </c>
      <c r="L11" s="21">
        <v>4187084</v>
      </c>
      <c r="M11" s="21">
        <v>5331226</v>
      </c>
      <c r="N11" s="21">
        <v>188675</v>
      </c>
      <c r="O11" s="21">
        <v>6006</v>
      </c>
      <c r="P11" s="21">
        <v>1164474</v>
      </c>
      <c r="Q11" s="21" t="s">
        <v>206</v>
      </c>
      <c r="R11" s="21">
        <v>2616024</v>
      </c>
      <c r="S11" s="21">
        <v>2194179</v>
      </c>
      <c r="T11" s="21">
        <v>307651</v>
      </c>
      <c r="U11" s="21">
        <v>25</v>
      </c>
      <c r="V11" s="21">
        <v>700542</v>
      </c>
      <c r="W11" s="21">
        <v>3876009</v>
      </c>
      <c r="X11" s="21">
        <v>202321</v>
      </c>
      <c r="Y11" s="21" t="s">
        <v>206</v>
      </c>
      <c r="Z11" s="21">
        <v>2148860</v>
      </c>
      <c r="AA11" s="21" t="s">
        <v>206</v>
      </c>
      <c r="AB11" s="21">
        <v>26477129</v>
      </c>
      <c r="AC11" s="21">
        <v>5829518</v>
      </c>
      <c r="AD11" s="21">
        <v>115681883</v>
      </c>
      <c r="AE11" s="21">
        <v>180206957</v>
      </c>
      <c r="AF11" s="21">
        <v>7545542</v>
      </c>
      <c r="AG11" s="21">
        <v>30043225</v>
      </c>
      <c r="AH11" s="21">
        <v>1105068</v>
      </c>
      <c r="AI11" s="21">
        <v>10530465</v>
      </c>
      <c r="AJ11" s="21">
        <v>13862578</v>
      </c>
      <c r="AK11" s="21">
        <v>316</v>
      </c>
      <c r="AL11" s="21">
        <v>214975</v>
      </c>
      <c r="AM11" s="21">
        <v>143184753</v>
      </c>
      <c r="AN11" s="21">
        <v>84984693</v>
      </c>
      <c r="AO11" s="21">
        <v>16033463</v>
      </c>
      <c r="AP11" s="21">
        <v>2868790</v>
      </c>
      <c r="AQ11" s="21">
        <v>78367</v>
      </c>
      <c r="AR11" s="21" t="s">
        <v>206</v>
      </c>
      <c r="AS11" s="21">
        <v>6279131</v>
      </c>
      <c r="AT11" s="21">
        <v>316</v>
      </c>
      <c r="AU11" s="21">
        <v>4051</v>
      </c>
      <c r="AV11" s="21" t="s">
        <v>206</v>
      </c>
      <c r="AW11" s="21">
        <v>14067739</v>
      </c>
      <c r="AX11" s="21">
        <v>2400392</v>
      </c>
      <c r="AY11" s="21" t="s">
        <v>206</v>
      </c>
      <c r="AZ11" s="21">
        <v>19793</v>
      </c>
      <c r="BA11" s="21">
        <v>4958</v>
      </c>
      <c r="BB11" s="21">
        <v>538</v>
      </c>
      <c r="BC11" s="21">
        <v>130837</v>
      </c>
      <c r="BD11" s="21">
        <v>6174640</v>
      </c>
      <c r="BE11" s="21">
        <v>1379557</v>
      </c>
      <c r="BF11" s="21" t="s">
        <v>206</v>
      </c>
      <c r="BG11" s="21">
        <v>20930</v>
      </c>
      <c r="BH11" s="21">
        <v>319150</v>
      </c>
      <c r="BI11" s="21">
        <v>132463</v>
      </c>
      <c r="BJ11" s="21">
        <v>157537</v>
      </c>
      <c r="BK11" s="21">
        <v>33101</v>
      </c>
      <c r="BL11" s="21">
        <v>314815</v>
      </c>
      <c r="BM11" s="21">
        <v>2275</v>
      </c>
      <c r="BN11" s="21">
        <v>55758</v>
      </c>
      <c r="BO11" s="21">
        <v>991</v>
      </c>
      <c r="BP11" s="21">
        <v>1555</v>
      </c>
      <c r="BQ11" s="21">
        <v>595420</v>
      </c>
      <c r="BR11" s="21">
        <v>6909871</v>
      </c>
      <c r="BS11" s="21">
        <v>1611138</v>
      </c>
      <c r="BT11" s="21">
        <v>2056503</v>
      </c>
      <c r="BU11" s="21">
        <v>19270742</v>
      </c>
      <c r="BV11" s="21">
        <v>25473551</v>
      </c>
      <c r="BW11" s="21">
        <v>668839</v>
      </c>
      <c r="BX11" s="21">
        <v>3516</v>
      </c>
      <c r="BY11" s="21">
        <v>10500869</v>
      </c>
      <c r="BZ11" s="21">
        <v>2977409</v>
      </c>
      <c r="CA11" s="21">
        <v>81</v>
      </c>
      <c r="CB11" s="21">
        <v>180</v>
      </c>
      <c r="CC11" s="21">
        <v>403614</v>
      </c>
      <c r="CD11" s="21">
        <v>5976492</v>
      </c>
      <c r="CE11" s="21">
        <v>3640667</v>
      </c>
      <c r="CF11" s="21">
        <v>218675448</v>
      </c>
      <c r="CG11" s="21">
        <v>266348065</v>
      </c>
      <c r="CH11" s="21">
        <v>14014</v>
      </c>
      <c r="CI11" s="21">
        <v>53177926</v>
      </c>
      <c r="CJ11" s="21">
        <v>2776</v>
      </c>
      <c r="CK11" s="21" t="s">
        <v>206</v>
      </c>
      <c r="CL11" s="21">
        <v>109279245</v>
      </c>
      <c r="CM11" s="21">
        <v>61995</v>
      </c>
      <c r="CN11" s="21" t="s">
        <v>206</v>
      </c>
      <c r="CO11" s="21" t="s">
        <v>206</v>
      </c>
      <c r="CP11" s="21">
        <v>3617533</v>
      </c>
      <c r="CQ11" s="21">
        <v>23761</v>
      </c>
      <c r="CR11" s="21">
        <v>172320</v>
      </c>
      <c r="CS11" s="21" t="s">
        <v>206</v>
      </c>
      <c r="CT11" s="21">
        <v>32960576</v>
      </c>
      <c r="CU11" s="21">
        <v>1248455</v>
      </c>
      <c r="CV11" s="21" t="s">
        <v>206</v>
      </c>
      <c r="CW11" s="21" t="s">
        <v>206</v>
      </c>
      <c r="CX11" s="21" t="s">
        <v>206</v>
      </c>
      <c r="CY11" s="21" t="s">
        <v>206</v>
      </c>
      <c r="CZ11" s="21" t="s">
        <v>206</v>
      </c>
      <c r="DA11" s="21" t="s">
        <v>206</v>
      </c>
      <c r="DB11" s="21">
        <v>125695</v>
      </c>
      <c r="DC11" s="21">
        <v>10277472</v>
      </c>
      <c r="DD11" s="21">
        <v>20280</v>
      </c>
      <c r="DE11" s="21">
        <v>779308</v>
      </c>
      <c r="DF11" s="21" t="s">
        <v>206</v>
      </c>
      <c r="DG11" s="21">
        <v>168288</v>
      </c>
      <c r="DH11" s="21" t="s">
        <v>206</v>
      </c>
      <c r="DI11" s="21" t="s">
        <v>206</v>
      </c>
      <c r="DJ11" s="21">
        <v>903078</v>
      </c>
      <c r="DK11" s="21" t="s">
        <v>206</v>
      </c>
      <c r="DL11" s="21" t="s">
        <v>206</v>
      </c>
      <c r="DM11" s="21">
        <v>6956499</v>
      </c>
      <c r="DN11" s="21">
        <v>69</v>
      </c>
      <c r="DO11" s="21">
        <v>611523</v>
      </c>
      <c r="DP11" s="21">
        <v>72</v>
      </c>
      <c r="DQ11" s="21">
        <v>9478418</v>
      </c>
      <c r="DR11" s="21">
        <v>173</v>
      </c>
      <c r="DS11" s="21" t="s">
        <v>206</v>
      </c>
      <c r="DT11" s="21">
        <v>97526</v>
      </c>
      <c r="DU11" s="21" t="s">
        <v>206</v>
      </c>
      <c r="DV11" s="21">
        <v>20</v>
      </c>
      <c r="DW11" s="21">
        <v>799141</v>
      </c>
      <c r="DX11" s="21">
        <v>6624067</v>
      </c>
      <c r="DY11" s="21">
        <v>2773524</v>
      </c>
      <c r="DZ11" s="21" t="s">
        <v>206</v>
      </c>
      <c r="EA11" s="21">
        <v>57780</v>
      </c>
      <c r="EB11" s="21">
        <v>10378668</v>
      </c>
      <c r="EC11" s="21">
        <v>27600</v>
      </c>
      <c r="ED11" s="21">
        <v>2487925</v>
      </c>
      <c r="EE11" s="21" t="s">
        <v>206</v>
      </c>
      <c r="EF11" s="21">
        <v>9968</v>
      </c>
      <c r="EG11" s="21">
        <v>1895343</v>
      </c>
      <c r="EH11" s="21">
        <v>3801190</v>
      </c>
      <c r="EI11" s="21">
        <v>206809</v>
      </c>
      <c r="EJ11" s="21">
        <v>209405</v>
      </c>
      <c r="EK11" s="21">
        <v>5324</v>
      </c>
      <c r="EL11" s="21" t="s">
        <v>206</v>
      </c>
      <c r="EM11" s="21">
        <v>19521884</v>
      </c>
      <c r="EN11" s="21" t="s">
        <v>206</v>
      </c>
      <c r="EO11" s="21" t="s">
        <v>206</v>
      </c>
      <c r="EP11" s="21" t="s">
        <v>206</v>
      </c>
      <c r="EQ11" s="21">
        <v>64634</v>
      </c>
      <c r="ER11" s="21">
        <v>168788</v>
      </c>
      <c r="ES11" s="21" t="s">
        <v>206</v>
      </c>
      <c r="ET11" s="21" t="s">
        <v>206</v>
      </c>
      <c r="EU11" s="21" t="s">
        <v>206</v>
      </c>
      <c r="EV11" s="21" t="s">
        <v>206</v>
      </c>
      <c r="EW11" s="21" t="s">
        <v>206</v>
      </c>
      <c r="EX11" s="21" t="s">
        <v>206</v>
      </c>
      <c r="EY11" s="21" t="s">
        <v>206</v>
      </c>
      <c r="EZ11" s="21" t="s">
        <v>206</v>
      </c>
      <c r="FA11" s="21" t="s">
        <v>206</v>
      </c>
      <c r="FB11" s="21">
        <v>6</v>
      </c>
      <c r="FC11" s="21" t="s">
        <v>206</v>
      </c>
      <c r="FD11" s="21">
        <v>2771</v>
      </c>
      <c r="FE11" s="21">
        <v>306</v>
      </c>
      <c r="FF11" s="21">
        <v>127</v>
      </c>
      <c r="FG11" s="21">
        <v>100</v>
      </c>
      <c r="FH11" s="21" t="s">
        <v>206</v>
      </c>
      <c r="FI11" s="21" t="s">
        <v>206</v>
      </c>
      <c r="FJ11" s="21" t="s">
        <v>206</v>
      </c>
      <c r="FK11" s="21">
        <v>1396</v>
      </c>
      <c r="FL11" s="21">
        <v>540</v>
      </c>
      <c r="FM11" s="21">
        <v>602</v>
      </c>
      <c r="FN11" s="21" t="s">
        <v>206</v>
      </c>
      <c r="FO11" s="21" t="s">
        <v>206</v>
      </c>
      <c r="FP11" s="21">
        <v>238993</v>
      </c>
      <c r="FQ11" s="21">
        <v>70700</v>
      </c>
      <c r="FR11" s="21" t="s">
        <v>206</v>
      </c>
      <c r="FS11" s="21">
        <v>395002</v>
      </c>
      <c r="FT11" s="21" t="s">
        <v>206</v>
      </c>
      <c r="FU11" s="21" t="s">
        <v>206</v>
      </c>
      <c r="FV11" s="21" t="s">
        <v>206</v>
      </c>
      <c r="FW11" s="21" t="s">
        <v>206</v>
      </c>
      <c r="FX11" s="21">
        <v>22084</v>
      </c>
      <c r="FY11" s="21">
        <v>7694</v>
      </c>
      <c r="FZ11" s="21">
        <v>6722497</v>
      </c>
      <c r="GA11" s="21">
        <v>308564</v>
      </c>
      <c r="GB11" s="21" t="s">
        <v>206</v>
      </c>
      <c r="GC11" s="21">
        <v>2234646</v>
      </c>
      <c r="GD11" s="21" t="s">
        <v>206</v>
      </c>
      <c r="GE11" s="21" t="s">
        <v>206</v>
      </c>
      <c r="GF11" s="21">
        <v>1526371</v>
      </c>
      <c r="GG11" s="21">
        <v>3358</v>
      </c>
      <c r="GH11" s="21" t="s">
        <v>206</v>
      </c>
      <c r="GI11" s="21" t="s">
        <v>206</v>
      </c>
      <c r="GJ11" s="21">
        <v>75468</v>
      </c>
      <c r="GK11" s="21">
        <v>5</v>
      </c>
      <c r="GL11" s="21">
        <v>5393</v>
      </c>
      <c r="GM11" s="21">
        <v>2943</v>
      </c>
      <c r="GN11" s="21">
        <v>2105015</v>
      </c>
      <c r="GO11" s="21">
        <v>85698</v>
      </c>
      <c r="GP11" s="21" t="s">
        <v>206</v>
      </c>
      <c r="GQ11" s="21">
        <v>257712</v>
      </c>
      <c r="GR11" s="21" t="s">
        <v>206</v>
      </c>
      <c r="GS11" s="21">
        <v>6</v>
      </c>
      <c r="GT11" s="21" t="s">
        <v>206</v>
      </c>
      <c r="GU11" s="21" t="s">
        <v>206</v>
      </c>
      <c r="GV11" s="21">
        <v>1</v>
      </c>
      <c r="GW11" s="21">
        <v>2395559</v>
      </c>
      <c r="GX11" s="21">
        <v>4212404</v>
      </c>
      <c r="GY11" s="21">
        <v>307944</v>
      </c>
      <c r="GZ11" s="21">
        <v>8717</v>
      </c>
      <c r="HA11" s="21">
        <v>705243</v>
      </c>
      <c r="HB11" s="21">
        <v>623134</v>
      </c>
      <c r="HC11" s="21" t="s">
        <v>206</v>
      </c>
      <c r="HD11" s="21">
        <v>304304</v>
      </c>
      <c r="HE11" s="21" t="s">
        <v>206</v>
      </c>
      <c r="HF11" s="21">
        <v>47</v>
      </c>
      <c r="HG11" s="21">
        <v>855526</v>
      </c>
      <c r="HH11" s="21">
        <v>102752</v>
      </c>
      <c r="HI11" s="21">
        <v>5</v>
      </c>
      <c r="HJ11" s="21">
        <v>1549500</v>
      </c>
      <c r="HK11" s="21">
        <v>258256</v>
      </c>
      <c r="HL11" s="21">
        <v>209470</v>
      </c>
      <c r="HM11" s="21" t="s">
        <v>206</v>
      </c>
      <c r="HN11" s="21">
        <v>2430858</v>
      </c>
      <c r="HO11" s="21" t="s">
        <v>206</v>
      </c>
      <c r="HP11" s="21">
        <v>288</v>
      </c>
      <c r="HQ11" s="21">
        <v>417386</v>
      </c>
      <c r="HR11" s="21">
        <v>14919549</v>
      </c>
      <c r="HS11" s="21">
        <v>3914856</v>
      </c>
      <c r="HT11" s="21">
        <v>79127</v>
      </c>
      <c r="HU11" s="21">
        <v>1503612</v>
      </c>
      <c r="HV11" s="21">
        <v>8956460</v>
      </c>
      <c r="HW11" s="21">
        <v>5443234</v>
      </c>
      <c r="HX11" s="21">
        <v>1412031</v>
      </c>
      <c r="HY11" s="21" t="s">
        <v>206</v>
      </c>
      <c r="HZ11" s="21">
        <v>723239</v>
      </c>
      <c r="IA11" s="21">
        <v>7552389</v>
      </c>
      <c r="IB11" s="21">
        <v>3487390</v>
      </c>
      <c r="IC11" s="21">
        <v>1233936</v>
      </c>
      <c r="ID11" s="21">
        <v>4871311</v>
      </c>
      <c r="IE11" s="21">
        <v>512</v>
      </c>
      <c r="IF11" s="21">
        <v>19112</v>
      </c>
      <c r="IG11" s="21">
        <v>18174017</v>
      </c>
      <c r="IH11" s="21">
        <v>764</v>
      </c>
      <c r="II11" s="21" t="s">
        <v>206</v>
      </c>
      <c r="IJ11" s="21">
        <v>6235371</v>
      </c>
      <c r="IK11" s="21">
        <v>217026</v>
      </c>
      <c r="IL11" s="21">
        <v>46809</v>
      </c>
      <c r="IM11" s="21" t="s">
        <v>206</v>
      </c>
      <c r="IN11" s="21" t="s">
        <v>206</v>
      </c>
      <c r="IO11" s="21">
        <v>498119</v>
      </c>
      <c r="IP11" s="21" t="s">
        <v>206</v>
      </c>
      <c r="IQ11" s="21">
        <v>338384</v>
      </c>
      <c r="IR11" s="21">
        <v>112566</v>
      </c>
      <c r="IS11" s="21">
        <v>142193</v>
      </c>
      <c r="IT11" s="21">
        <v>6296</v>
      </c>
      <c r="IU11" s="21">
        <v>435187</v>
      </c>
      <c r="IV11" s="21">
        <v>577294</v>
      </c>
      <c r="IW11" s="21">
        <v>4266</v>
      </c>
      <c r="IX11" s="21">
        <v>414228</v>
      </c>
      <c r="IY11" s="21">
        <v>82645</v>
      </c>
      <c r="IZ11" s="21">
        <v>31336</v>
      </c>
      <c r="JA11" s="21">
        <v>4028358</v>
      </c>
      <c r="JB11" s="21">
        <v>103</v>
      </c>
      <c r="JC11" s="21" t="s">
        <v>206</v>
      </c>
      <c r="JD11" s="21" t="s">
        <v>206</v>
      </c>
      <c r="JE11" s="21">
        <v>6414278</v>
      </c>
      <c r="JF11" s="21">
        <v>514898</v>
      </c>
      <c r="JG11" s="21">
        <v>563730</v>
      </c>
      <c r="JH11" s="21">
        <v>9831</v>
      </c>
      <c r="JI11" s="21">
        <v>13463373</v>
      </c>
      <c r="JJ11" s="21">
        <v>2780102</v>
      </c>
      <c r="JK11" s="21">
        <v>1571</v>
      </c>
      <c r="JL11" s="21" t="s">
        <v>206</v>
      </c>
      <c r="JM11" s="21">
        <v>524951</v>
      </c>
      <c r="JN11" s="21" t="s">
        <v>206</v>
      </c>
      <c r="JO11" s="21">
        <v>7600</v>
      </c>
      <c r="JP11" s="21" t="s">
        <v>206</v>
      </c>
      <c r="JQ11" s="21" t="s">
        <v>206</v>
      </c>
      <c r="JR11" s="21">
        <v>1363192</v>
      </c>
      <c r="JS11" s="21">
        <v>215445</v>
      </c>
      <c r="JT11" s="21">
        <v>31662381</v>
      </c>
      <c r="JU11" s="21">
        <v>30873537</v>
      </c>
      <c r="JV11" s="21" t="s">
        <v>206</v>
      </c>
      <c r="JW11" s="21">
        <v>79572173</v>
      </c>
      <c r="JX11" s="21" t="s">
        <v>206</v>
      </c>
      <c r="JY11" s="21" t="s">
        <v>206</v>
      </c>
      <c r="JZ11" s="21">
        <v>6228303</v>
      </c>
      <c r="KA11" s="21">
        <v>1</v>
      </c>
      <c r="KB11" s="21" t="s">
        <v>206</v>
      </c>
      <c r="KC11" s="21" t="s">
        <v>206</v>
      </c>
      <c r="KD11" s="21">
        <v>295377</v>
      </c>
      <c r="KE11" s="21">
        <v>103544</v>
      </c>
      <c r="KF11" s="21">
        <v>10239</v>
      </c>
      <c r="KG11" s="21" t="s">
        <v>206</v>
      </c>
      <c r="KH11" s="21">
        <v>4734631</v>
      </c>
      <c r="KI11" s="21">
        <v>307373</v>
      </c>
      <c r="KJ11" s="21">
        <v>793934</v>
      </c>
      <c r="KK11" s="21">
        <v>13854537</v>
      </c>
      <c r="KL11" s="21" t="s">
        <v>206</v>
      </c>
      <c r="KM11" s="21">
        <v>1742625</v>
      </c>
      <c r="KN11" s="21">
        <v>1647430</v>
      </c>
      <c r="KO11" s="21">
        <v>178090</v>
      </c>
      <c r="KP11" s="21">
        <v>3799381</v>
      </c>
      <c r="KQ11" s="21" t="s">
        <v>206</v>
      </c>
      <c r="KR11" s="21">
        <v>9017</v>
      </c>
      <c r="KS11" s="21">
        <v>57132577</v>
      </c>
      <c r="KT11" s="21">
        <v>882100</v>
      </c>
      <c r="KU11" s="21">
        <v>465626839</v>
      </c>
      <c r="KV11" s="21">
        <v>11</v>
      </c>
      <c r="KW11" s="21" t="s">
        <v>206</v>
      </c>
      <c r="KX11" s="21">
        <v>658114</v>
      </c>
      <c r="KY11" s="21">
        <v>320326</v>
      </c>
      <c r="KZ11" s="21">
        <v>7595338</v>
      </c>
      <c r="LA11" s="21">
        <v>38792677</v>
      </c>
      <c r="LB11" s="21">
        <v>26162348</v>
      </c>
      <c r="LC11" s="21">
        <v>5641894</v>
      </c>
      <c r="LD11" s="21">
        <v>166303</v>
      </c>
      <c r="LE11" s="21">
        <v>574300</v>
      </c>
      <c r="LF11" s="21">
        <v>3962023</v>
      </c>
      <c r="LG11" s="21" t="s">
        <v>206</v>
      </c>
      <c r="LH11" s="21">
        <v>139190</v>
      </c>
      <c r="LI11" s="21">
        <v>22426</v>
      </c>
      <c r="LJ11" s="21">
        <v>1107125</v>
      </c>
      <c r="LK11" s="21">
        <v>214990</v>
      </c>
      <c r="LL11" s="21">
        <v>14439397</v>
      </c>
      <c r="LM11" s="21">
        <v>253006</v>
      </c>
      <c r="LN11" s="21">
        <v>13130647</v>
      </c>
      <c r="LO11" s="21">
        <v>927644</v>
      </c>
      <c r="LP11" s="21">
        <v>5313391</v>
      </c>
      <c r="LQ11" s="21">
        <v>161741</v>
      </c>
      <c r="LR11" s="21">
        <v>835094</v>
      </c>
      <c r="LS11" s="21" t="s">
        <v>206</v>
      </c>
      <c r="LT11" s="21">
        <v>139732</v>
      </c>
      <c r="LU11" s="21">
        <v>77717444</v>
      </c>
      <c r="LV11" s="21">
        <v>18052956</v>
      </c>
      <c r="LW11" s="21">
        <v>923117</v>
      </c>
      <c r="LX11" s="21">
        <v>80875</v>
      </c>
      <c r="LY11" s="21">
        <v>70451</v>
      </c>
      <c r="LZ11" s="21" t="s">
        <v>206</v>
      </c>
      <c r="MA11" s="21">
        <v>869583</v>
      </c>
      <c r="MB11" s="21">
        <v>7</v>
      </c>
      <c r="MC11" s="21" t="s">
        <v>206</v>
      </c>
      <c r="MD11" s="21">
        <v>443899</v>
      </c>
      <c r="ME11" s="21">
        <v>10725788</v>
      </c>
      <c r="MF11" s="21">
        <v>600545</v>
      </c>
      <c r="MG11" s="21" t="s">
        <v>206</v>
      </c>
      <c r="MH11" s="21" t="s">
        <v>206</v>
      </c>
      <c r="MI11" s="21">
        <v>146035</v>
      </c>
      <c r="MJ11" s="21">
        <v>664325</v>
      </c>
      <c r="MK11" s="21">
        <v>58920</v>
      </c>
      <c r="ML11" s="21">
        <v>92103</v>
      </c>
      <c r="MM11" s="21">
        <v>205961</v>
      </c>
      <c r="MN11" s="21">
        <v>9418</v>
      </c>
      <c r="MO11" s="21">
        <v>1012580</v>
      </c>
      <c r="MP11" s="21">
        <v>557990</v>
      </c>
      <c r="MQ11" s="21">
        <v>2368</v>
      </c>
      <c r="MR11" s="21">
        <v>187577</v>
      </c>
      <c r="MS11" s="21">
        <v>372213</v>
      </c>
      <c r="MT11" s="21">
        <v>172633</v>
      </c>
      <c r="MU11" s="21">
        <v>82197</v>
      </c>
      <c r="MV11" s="21">
        <v>77397</v>
      </c>
      <c r="MW11" s="21">
        <v>1128</v>
      </c>
      <c r="MX11" s="21" t="s">
        <v>206</v>
      </c>
      <c r="MY11" s="21">
        <v>2966489</v>
      </c>
      <c r="MZ11" s="21">
        <v>14170</v>
      </c>
      <c r="NA11" s="21">
        <v>151799</v>
      </c>
      <c r="NB11" s="21">
        <v>1483913</v>
      </c>
      <c r="NC11" s="21">
        <v>38278086</v>
      </c>
      <c r="ND11" s="21">
        <v>18695261</v>
      </c>
      <c r="NE11" s="21">
        <v>477458</v>
      </c>
      <c r="NF11" s="21">
        <v>420430</v>
      </c>
      <c r="NG11" s="21">
        <v>6713955</v>
      </c>
      <c r="NH11" s="21" t="s">
        <v>206</v>
      </c>
      <c r="NI11" s="21">
        <v>13671</v>
      </c>
      <c r="NJ11" s="21" t="s">
        <v>206</v>
      </c>
      <c r="NK11" s="21">
        <v>4365</v>
      </c>
      <c r="NL11" s="21">
        <v>3909555</v>
      </c>
      <c r="NM11" s="21">
        <v>4349816</v>
      </c>
      <c r="NN11" s="21">
        <v>54610805</v>
      </c>
      <c r="NO11" s="21">
        <v>203432812</v>
      </c>
      <c r="NP11" s="21" t="s">
        <v>206</v>
      </c>
      <c r="NQ11" s="21">
        <v>10683451</v>
      </c>
      <c r="NR11" s="21">
        <v>12943</v>
      </c>
      <c r="NS11" s="21">
        <v>2574113</v>
      </c>
      <c r="NT11" s="21">
        <v>22441040</v>
      </c>
      <c r="NU11" s="21">
        <v>119198</v>
      </c>
      <c r="NV11" s="21">
        <v>6359</v>
      </c>
      <c r="NW11" s="21" t="s">
        <v>206</v>
      </c>
      <c r="NX11" s="21">
        <v>2637032</v>
      </c>
      <c r="NY11" s="21">
        <v>409959</v>
      </c>
      <c r="NZ11" s="21">
        <v>38667</v>
      </c>
      <c r="OA11" s="21">
        <v>8962</v>
      </c>
      <c r="OB11" s="21">
        <v>14811540</v>
      </c>
      <c r="OC11" s="21">
        <v>815934</v>
      </c>
      <c r="OD11" s="21" t="s">
        <v>206</v>
      </c>
      <c r="OE11" s="21">
        <v>8669978</v>
      </c>
      <c r="OF11" s="21">
        <v>7249611</v>
      </c>
      <c r="OG11" s="21">
        <v>365542</v>
      </c>
      <c r="OH11" s="21">
        <v>1058153</v>
      </c>
      <c r="OI11" s="21" t="s">
        <v>206</v>
      </c>
      <c r="OJ11" s="21">
        <v>1247499</v>
      </c>
      <c r="OK11" s="21">
        <v>24262361</v>
      </c>
      <c r="OL11" s="21">
        <v>516504</v>
      </c>
      <c r="OM11" s="21">
        <v>304</v>
      </c>
      <c r="ON11" s="21">
        <v>178551</v>
      </c>
      <c r="OO11" s="21">
        <v>59654</v>
      </c>
      <c r="OP11" s="21">
        <v>2615947</v>
      </c>
      <c r="OQ11" s="21" t="s">
        <v>206</v>
      </c>
      <c r="OR11" s="21">
        <v>194144</v>
      </c>
      <c r="OS11" s="21">
        <v>119140</v>
      </c>
      <c r="OT11" s="21" t="s">
        <v>206</v>
      </c>
      <c r="OU11" s="21">
        <v>468095</v>
      </c>
      <c r="OV11" s="21">
        <v>1219300</v>
      </c>
      <c r="OW11" s="21">
        <v>16361720</v>
      </c>
      <c r="OX11" s="21">
        <v>45223</v>
      </c>
      <c r="OY11" s="21">
        <v>7749360</v>
      </c>
      <c r="OZ11" s="21">
        <v>3533805</v>
      </c>
      <c r="PA11" s="21" t="s">
        <v>206</v>
      </c>
      <c r="PB11" s="21">
        <v>678269</v>
      </c>
      <c r="PC11" s="21">
        <v>15</v>
      </c>
      <c r="PD11" s="21">
        <v>26166</v>
      </c>
      <c r="PE11" s="21">
        <v>7980769</v>
      </c>
      <c r="PF11" s="21">
        <v>262959</v>
      </c>
      <c r="PG11" s="21">
        <v>361</v>
      </c>
      <c r="PH11" s="21">
        <v>114370689</v>
      </c>
      <c r="PI11" s="21">
        <v>20851</v>
      </c>
      <c r="PJ11" s="21">
        <v>61252</v>
      </c>
      <c r="PK11" s="21">
        <v>293626</v>
      </c>
      <c r="PL11" s="21" t="s">
        <v>206</v>
      </c>
      <c r="PM11" s="21" t="s">
        <v>206</v>
      </c>
      <c r="PN11" s="21">
        <v>57083</v>
      </c>
      <c r="PO11" s="21">
        <v>858210</v>
      </c>
      <c r="PP11" s="21">
        <v>3269764</v>
      </c>
      <c r="PQ11" s="21">
        <v>15752</v>
      </c>
      <c r="PR11" s="21" t="s">
        <v>206</v>
      </c>
      <c r="PS11" s="21">
        <v>39</v>
      </c>
      <c r="PT11" s="21" t="s">
        <v>206</v>
      </c>
      <c r="PU11" s="21">
        <v>129679197</v>
      </c>
      <c r="PV11" s="21" t="s">
        <v>206</v>
      </c>
      <c r="PW11" s="21" t="s">
        <v>206</v>
      </c>
      <c r="PX11" s="21">
        <v>250093</v>
      </c>
      <c r="PY11" s="21">
        <v>19822180</v>
      </c>
      <c r="PZ11" s="21">
        <v>272445</v>
      </c>
      <c r="QA11" s="21" t="s">
        <v>206</v>
      </c>
      <c r="QB11" s="21" t="s">
        <v>206</v>
      </c>
      <c r="QC11" s="21" t="s">
        <v>206</v>
      </c>
      <c r="QD11" s="21" t="s">
        <v>206</v>
      </c>
      <c r="QE11" s="21">
        <v>47394</v>
      </c>
      <c r="QF11" s="21">
        <v>137125</v>
      </c>
      <c r="QG11" s="21">
        <v>6863</v>
      </c>
      <c r="QH11" s="21" t="s">
        <v>206</v>
      </c>
      <c r="QI11" s="21" t="s">
        <v>206</v>
      </c>
      <c r="QJ11" s="21" t="s">
        <v>206</v>
      </c>
      <c r="QK11" s="21">
        <v>72733</v>
      </c>
      <c r="QL11" s="21">
        <v>1460</v>
      </c>
      <c r="QM11" s="21" t="s">
        <v>206</v>
      </c>
      <c r="QN11" s="21">
        <v>87</v>
      </c>
      <c r="QO11" s="21">
        <v>479</v>
      </c>
      <c r="QP11" s="21" t="s">
        <v>206</v>
      </c>
      <c r="QQ11" s="21" t="s">
        <v>206</v>
      </c>
      <c r="QR11" s="21">
        <v>156585</v>
      </c>
      <c r="QS11" s="21">
        <v>25</v>
      </c>
      <c r="QT11" s="21" t="s">
        <v>206</v>
      </c>
      <c r="QU11" s="21">
        <v>1027383</v>
      </c>
      <c r="QV11" s="21">
        <v>3583</v>
      </c>
      <c r="QW11" s="21">
        <v>140228</v>
      </c>
      <c r="QX11" s="21">
        <v>821005</v>
      </c>
      <c r="QY11" s="21">
        <v>3128536</v>
      </c>
      <c r="QZ11" s="21" t="s">
        <v>206</v>
      </c>
      <c r="RA11" s="21">
        <v>31872</v>
      </c>
      <c r="RB11" s="21" t="s">
        <v>206</v>
      </c>
      <c r="RC11" s="21" t="s">
        <v>206</v>
      </c>
      <c r="RD11" s="21" t="s">
        <v>206</v>
      </c>
      <c r="RE11" s="21" t="s">
        <v>206</v>
      </c>
      <c r="RF11" s="21">
        <v>188121</v>
      </c>
      <c r="RG11" s="21">
        <v>129686</v>
      </c>
      <c r="RH11" s="21">
        <v>4727029</v>
      </c>
      <c r="RI11" s="21">
        <v>346328491</v>
      </c>
      <c r="RJ11" s="21" t="s">
        <v>206</v>
      </c>
      <c r="RK11" s="21">
        <v>76000</v>
      </c>
      <c r="RL11" s="21" t="s">
        <v>206</v>
      </c>
      <c r="RM11" s="21" t="s">
        <v>206</v>
      </c>
      <c r="RN11" s="21">
        <v>643848</v>
      </c>
      <c r="RO11" s="21">
        <v>32905</v>
      </c>
      <c r="RP11" s="21" t="s">
        <v>206</v>
      </c>
      <c r="RQ11" s="21" t="s">
        <v>206</v>
      </c>
      <c r="RR11" s="21">
        <v>254926</v>
      </c>
      <c r="RS11" s="21">
        <v>234742</v>
      </c>
      <c r="RT11" s="21">
        <v>97133</v>
      </c>
      <c r="RU11" s="21" t="s">
        <v>206</v>
      </c>
      <c r="RV11" s="21">
        <v>445991</v>
      </c>
      <c r="RW11" s="21">
        <v>269981</v>
      </c>
      <c r="RX11" s="21" t="s">
        <v>206</v>
      </c>
      <c r="RY11" s="21" t="s">
        <v>206</v>
      </c>
      <c r="RZ11" s="21">
        <v>3235935</v>
      </c>
      <c r="SA11" s="21" t="s">
        <v>206</v>
      </c>
      <c r="SB11" s="21">
        <v>334345</v>
      </c>
      <c r="SC11" s="21">
        <v>61460</v>
      </c>
      <c r="SD11" s="21">
        <v>1370723</v>
      </c>
      <c r="SE11" s="21">
        <v>245556</v>
      </c>
      <c r="SF11" s="21">
        <v>1992640</v>
      </c>
      <c r="SG11" s="21" t="s">
        <v>206</v>
      </c>
      <c r="SH11" s="21" t="s">
        <v>206</v>
      </c>
      <c r="SI11" s="21">
        <v>3895015</v>
      </c>
      <c r="SJ11" s="21">
        <v>56250</v>
      </c>
      <c r="SK11" s="21">
        <v>28048</v>
      </c>
      <c r="SL11" s="21">
        <v>12346</v>
      </c>
      <c r="SM11" s="21">
        <v>38461</v>
      </c>
      <c r="SN11" s="21">
        <v>7993872</v>
      </c>
      <c r="SO11" s="21">
        <v>205594</v>
      </c>
      <c r="SP11" s="21">
        <v>1077078</v>
      </c>
      <c r="SQ11" s="21">
        <v>4148225</v>
      </c>
      <c r="SR11" s="21">
        <v>1012691</v>
      </c>
      <c r="SS11" s="21">
        <v>31</v>
      </c>
      <c r="ST11" s="21">
        <v>2120127</v>
      </c>
      <c r="SU11" s="21" t="s">
        <v>206</v>
      </c>
      <c r="SV11" s="21">
        <v>60598</v>
      </c>
      <c r="SW11" s="21">
        <v>50786</v>
      </c>
      <c r="SX11" s="21">
        <v>513152</v>
      </c>
      <c r="SY11" s="21">
        <v>8871726</v>
      </c>
      <c r="SZ11" s="21">
        <v>92586643</v>
      </c>
      <c r="TA11" s="21">
        <v>11198383</v>
      </c>
      <c r="TB11" s="21">
        <v>9995574</v>
      </c>
      <c r="TC11" s="21">
        <v>13247806</v>
      </c>
      <c r="TD11" s="21">
        <v>3100157</v>
      </c>
      <c r="TE11" s="21">
        <v>697903</v>
      </c>
      <c r="TF11" s="21">
        <v>1054155</v>
      </c>
      <c r="TG11" s="21">
        <v>513565</v>
      </c>
      <c r="TH11" s="21">
        <v>320997</v>
      </c>
      <c r="TI11" s="21">
        <v>11526824</v>
      </c>
      <c r="TJ11" s="21">
        <v>72480358</v>
      </c>
      <c r="TK11" s="21">
        <v>74796384</v>
      </c>
      <c r="TL11" s="21">
        <v>6820937</v>
      </c>
      <c r="TM11" s="21">
        <v>11007620</v>
      </c>
      <c r="TN11" s="21">
        <v>152925</v>
      </c>
      <c r="TO11" s="21">
        <v>11350555</v>
      </c>
      <c r="TP11" s="21">
        <v>231242</v>
      </c>
      <c r="TQ11" s="21">
        <v>207895</v>
      </c>
      <c r="TR11" s="21">
        <v>20</v>
      </c>
      <c r="TS11" s="21">
        <v>5757871</v>
      </c>
      <c r="TT11" s="21">
        <v>830442</v>
      </c>
      <c r="TU11" s="21">
        <v>350</v>
      </c>
      <c r="TV11" s="21">
        <v>160815</v>
      </c>
      <c r="TW11" s="21">
        <v>1993786</v>
      </c>
      <c r="TX11" s="21">
        <v>255833</v>
      </c>
      <c r="TY11" s="21">
        <v>17902174</v>
      </c>
      <c r="TZ11" s="21">
        <v>4186468</v>
      </c>
      <c r="UA11" s="21">
        <v>3797589</v>
      </c>
      <c r="UB11" s="21">
        <v>580179</v>
      </c>
      <c r="UC11" s="21">
        <v>9418600</v>
      </c>
      <c r="UD11" s="21">
        <v>3194005</v>
      </c>
      <c r="UE11" s="21">
        <v>8317544</v>
      </c>
      <c r="UF11" s="21">
        <v>12429279</v>
      </c>
      <c r="UG11" s="21">
        <v>2794346</v>
      </c>
      <c r="UH11" s="21">
        <v>3004230</v>
      </c>
      <c r="UI11" s="21">
        <v>7080847</v>
      </c>
      <c r="UJ11" s="21">
        <v>2747978</v>
      </c>
      <c r="UK11" s="21">
        <v>547171</v>
      </c>
      <c r="UL11" s="21">
        <v>3026455</v>
      </c>
      <c r="UM11" s="21">
        <v>5842413</v>
      </c>
      <c r="UN11" s="21">
        <v>6419153</v>
      </c>
      <c r="UO11" s="21">
        <v>8678953</v>
      </c>
      <c r="UP11" s="21">
        <v>4884945</v>
      </c>
      <c r="UQ11" s="21">
        <v>12352562</v>
      </c>
      <c r="UR11" s="21">
        <v>50967482</v>
      </c>
      <c r="US11" s="21">
        <v>4246810</v>
      </c>
      <c r="UT11" s="21">
        <v>40182</v>
      </c>
      <c r="UU11" s="21">
        <v>13965118</v>
      </c>
      <c r="UV11" s="21">
        <v>72150</v>
      </c>
      <c r="UW11" s="21">
        <v>1442524</v>
      </c>
      <c r="UX11" s="21">
        <v>816</v>
      </c>
      <c r="UY11" s="21">
        <v>945212</v>
      </c>
      <c r="UZ11" s="21">
        <v>11980689</v>
      </c>
      <c r="VA11" s="21">
        <v>24355745</v>
      </c>
      <c r="VB11" s="21">
        <v>479160615</v>
      </c>
      <c r="VC11" s="21">
        <v>620897219</v>
      </c>
      <c r="VD11" s="21">
        <v>424613</v>
      </c>
      <c r="VE11" s="21">
        <v>70828121</v>
      </c>
      <c r="VF11" s="21">
        <v>28843</v>
      </c>
      <c r="VG11" s="21">
        <v>3103</v>
      </c>
      <c r="VH11" s="21">
        <v>35764722</v>
      </c>
      <c r="VI11" s="21">
        <v>475534</v>
      </c>
      <c r="VJ11" s="21">
        <v>3499509</v>
      </c>
      <c r="VK11" s="21" t="s">
        <v>206</v>
      </c>
      <c r="VL11" s="21">
        <v>30455026</v>
      </c>
      <c r="VM11" s="21">
        <v>14161364</v>
      </c>
      <c r="VN11" s="21">
        <v>8024761</v>
      </c>
      <c r="VO11" s="21">
        <v>56268</v>
      </c>
      <c r="VP11" s="21">
        <v>13803780</v>
      </c>
      <c r="VQ11" s="21">
        <v>8804371</v>
      </c>
      <c r="VR11" s="21" t="s">
        <v>206</v>
      </c>
      <c r="VS11" s="21" t="s">
        <v>206</v>
      </c>
      <c r="VT11" s="21" t="s">
        <v>206</v>
      </c>
      <c r="VU11" s="21" t="s">
        <v>206</v>
      </c>
      <c r="VV11" s="21" t="s">
        <v>206</v>
      </c>
      <c r="VW11" s="21">
        <v>18920</v>
      </c>
      <c r="VX11" s="21" t="s">
        <v>206</v>
      </c>
      <c r="VY11" s="21" t="s">
        <v>206</v>
      </c>
      <c r="VZ11" s="21" t="s">
        <v>206</v>
      </c>
      <c r="WA11" s="21" t="s">
        <v>206</v>
      </c>
      <c r="WB11" s="21">
        <v>103</v>
      </c>
      <c r="WC11" s="21" t="s">
        <v>206</v>
      </c>
      <c r="WD11" s="21" t="s">
        <v>206</v>
      </c>
      <c r="WE11" s="21" t="s">
        <v>206</v>
      </c>
      <c r="WF11" s="21" t="s">
        <v>206</v>
      </c>
      <c r="WG11" s="21" t="s">
        <v>206</v>
      </c>
      <c r="WH11" s="21">
        <v>34</v>
      </c>
      <c r="WI11" s="21" t="s">
        <v>206</v>
      </c>
      <c r="WJ11" s="21">
        <v>6311</v>
      </c>
      <c r="WK11" s="21">
        <v>303</v>
      </c>
      <c r="WL11" s="21">
        <v>2599</v>
      </c>
      <c r="WM11" s="21">
        <v>555</v>
      </c>
      <c r="WN11" s="21" t="s">
        <v>206</v>
      </c>
      <c r="WO11" s="21" t="s">
        <v>206</v>
      </c>
      <c r="WP11" s="21">
        <v>301</v>
      </c>
      <c r="WQ11" s="21" t="s">
        <v>206</v>
      </c>
      <c r="WR11" s="21">
        <v>514803</v>
      </c>
      <c r="WS11" s="21">
        <v>128341</v>
      </c>
      <c r="WT11" s="21">
        <v>5800111</v>
      </c>
      <c r="WU11" s="21">
        <v>5215692</v>
      </c>
      <c r="WV11" s="21">
        <v>1580785</v>
      </c>
      <c r="WW11" s="21">
        <v>846737</v>
      </c>
      <c r="WX11" s="21">
        <v>39453</v>
      </c>
      <c r="WY11" s="21">
        <v>11273</v>
      </c>
      <c r="WZ11" s="21">
        <v>805366</v>
      </c>
      <c r="XA11" s="21" t="s">
        <v>206</v>
      </c>
      <c r="XB11" s="21">
        <v>553606</v>
      </c>
      <c r="XC11" s="21">
        <v>12280866</v>
      </c>
      <c r="XD11" s="21">
        <v>22348692</v>
      </c>
      <c r="XE11" s="21">
        <v>14906406</v>
      </c>
      <c r="XF11" s="21" t="s">
        <v>206</v>
      </c>
      <c r="XG11" s="21">
        <v>3196127</v>
      </c>
      <c r="XH11" s="21" t="s">
        <v>206</v>
      </c>
      <c r="XI11" s="21">
        <v>20</v>
      </c>
      <c r="XJ11" s="21" t="s">
        <v>206</v>
      </c>
      <c r="XK11" s="21" t="s">
        <v>206</v>
      </c>
      <c r="XL11" s="21" t="s">
        <v>206</v>
      </c>
      <c r="XM11" s="21">
        <v>7798452</v>
      </c>
      <c r="XN11" s="21">
        <v>2671187</v>
      </c>
      <c r="XO11" s="21" t="s">
        <v>206</v>
      </c>
      <c r="XP11" s="21" t="s">
        <v>206</v>
      </c>
      <c r="XQ11" s="21">
        <v>32463</v>
      </c>
      <c r="XR11" s="21">
        <v>18624</v>
      </c>
      <c r="XS11" s="21">
        <v>6252236</v>
      </c>
      <c r="XT11" s="21">
        <v>167850</v>
      </c>
      <c r="XU11" s="21">
        <v>194745</v>
      </c>
      <c r="XV11" s="21">
        <v>146680</v>
      </c>
      <c r="XW11" s="21">
        <v>37346</v>
      </c>
      <c r="XX11" s="21">
        <v>318711</v>
      </c>
      <c r="XY11" s="21">
        <v>442600</v>
      </c>
      <c r="XZ11" s="21">
        <v>2088078</v>
      </c>
      <c r="YA11" s="21">
        <v>544822</v>
      </c>
      <c r="YB11" s="21">
        <v>74733</v>
      </c>
      <c r="YC11" s="21">
        <v>39789921</v>
      </c>
      <c r="YD11" s="21">
        <v>158000</v>
      </c>
      <c r="YE11" s="21">
        <v>10</v>
      </c>
      <c r="YF11" s="21">
        <v>293253</v>
      </c>
      <c r="YG11" s="21">
        <v>264021</v>
      </c>
      <c r="YH11" s="21">
        <v>138344</v>
      </c>
      <c r="YI11" s="21">
        <v>182445</v>
      </c>
      <c r="YJ11" s="21">
        <v>1075012</v>
      </c>
      <c r="YK11" s="21">
        <v>18898280</v>
      </c>
      <c r="YL11" s="21">
        <v>6246406</v>
      </c>
      <c r="YM11" s="21">
        <v>82681</v>
      </c>
      <c r="YN11" s="21">
        <v>6022</v>
      </c>
      <c r="YO11" s="21">
        <v>2346744</v>
      </c>
      <c r="YP11" s="21" t="s">
        <v>206</v>
      </c>
      <c r="YQ11" s="21" t="s">
        <v>206</v>
      </c>
      <c r="YR11" s="21" t="s">
        <v>206</v>
      </c>
      <c r="YS11" s="21" t="s">
        <v>206</v>
      </c>
      <c r="YT11" s="21">
        <v>923616</v>
      </c>
      <c r="YU11" s="21">
        <v>78876</v>
      </c>
      <c r="YV11" s="21">
        <v>124490067</v>
      </c>
      <c r="YW11" s="21">
        <v>228867068</v>
      </c>
      <c r="YX11" s="21" t="s">
        <v>206</v>
      </c>
      <c r="YY11" s="21">
        <v>13855257</v>
      </c>
      <c r="YZ11" s="21" t="s">
        <v>206</v>
      </c>
      <c r="ZA11" s="21" t="s">
        <v>206</v>
      </c>
      <c r="ZB11" s="21">
        <v>8834773</v>
      </c>
      <c r="ZC11" s="21">
        <v>2486</v>
      </c>
      <c r="ZD11" s="21">
        <v>17130</v>
      </c>
      <c r="ZE11" s="21" t="s">
        <v>206</v>
      </c>
      <c r="ZF11" s="21">
        <v>232255</v>
      </c>
      <c r="ZG11" s="21">
        <v>154621</v>
      </c>
      <c r="ZH11" s="21">
        <v>53669</v>
      </c>
      <c r="ZI11" s="21" t="s">
        <v>206</v>
      </c>
      <c r="ZJ11" s="21">
        <v>19595802</v>
      </c>
      <c r="ZK11" s="21">
        <v>353756</v>
      </c>
      <c r="ZL11" s="21">
        <v>24453</v>
      </c>
      <c r="ZM11" s="21">
        <v>138814</v>
      </c>
      <c r="ZN11" s="21">
        <v>118595</v>
      </c>
      <c r="ZO11" s="21">
        <v>6177</v>
      </c>
      <c r="ZP11" s="21">
        <v>142752</v>
      </c>
      <c r="ZQ11" s="21">
        <v>4788</v>
      </c>
      <c r="ZR11" s="21" t="s">
        <v>206</v>
      </c>
      <c r="ZS11" s="21" t="s">
        <v>206</v>
      </c>
      <c r="ZT11" s="21">
        <v>98548</v>
      </c>
      <c r="ZU11" s="21" t="s">
        <v>206</v>
      </c>
      <c r="ZV11" s="21">
        <v>65</v>
      </c>
      <c r="ZW11" s="21">
        <v>4</v>
      </c>
      <c r="ZX11" s="21">
        <v>1689920</v>
      </c>
      <c r="ZY11" s="21">
        <v>38232</v>
      </c>
      <c r="ZZ11" s="21">
        <v>1633457</v>
      </c>
      <c r="AAA11" s="21">
        <v>5535</v>
      </c>
      <c r="AAB11" s="21">
        <v>3</v>
      </c>
      <c r="AAC11" s="21">
        <v>402261</v>
      </c>
      <c r="AAD11" s="21">
        <v>578732</v>
      </c>
      <c r="AAE11" s="21">
        <v>2863944</v>
      </c>
      <c r="AAF11" s="21">
        <v>1026899</v>
      </c>
      <c r="AAG11" s="21">
        <v>39957023</v>
      </c>
      <c r="AAH11" s="21">
        <v>70451</v>
      </c>
      <c r="AAI11" s="21" t="s">
        <v>206</v>
      </c>
      <c r="AAJ11" s="21">
        <v>54203</v>
      </c>
      <c r="AAK11" s="21">
        <v>3</v>
      </c>
      <c r="AAL11" s="21">
        <v>274349268</v>
      </c>
      <c r="AAM11" s="21">
        <v>806015</v>
      </c>
      <c r="AAN11" s="21">
        <v>17291867</v>
      </c>
      <c r="AAO11" s="21">
        <v>31914587</v>
      </c>
      <c r="AAP11" s="21">
        <v>1726824</v>
      </c>
      <c r="AAQ11" s="21">
        <v>8965499</v>
      </c>
      <c r="AAR11" s="21">
        <v>8223565</v>
      </c>
      <c r="AAS11" s="21">
        <v>1399284</v>
      </c>
      <c r="AAT11" s="21">
        <v>1082651</v>
      </c>
      <c r="AAU11" s="21" t="s">
        <v>206</v>
      </c>
      <c r="AAV11" s="21" t="s">
        <v>206</v>
      </c>
      <c r="AAW11" s="21">
        <v>9380777</v>
      </c>
      <c r="AAX11" s="21">
        <v>16673381</v>
      </c>
      <c r="AAY11" s="21">
        <v>3774462</v>
      </c>
      <c r="AAZ11" s="21">
        <v>476876</v>
      </c>
      <c r="ABA11" s="21">
        <v>4477538</v>
      </c>
      <c r="ABB11" s="21">
        <v>23232</v>
      </c>
      <c r="ABC11" s="21">
        <v>4230271</v>
      </c>
      <c r="ABD11" s="21">
        <v>3172</v>
      </c>
      <c r="ABE11" s="21">
        <v>40006</v>
      </c>
      <c r="ABF11" s="21" t="s">
        <v>206</v>
      </c>
      <c r="ABG11" s="21">
        <v>6427261</v>
      </c>
      <c r="ABH11" s="21">
        <v>2994581</v>
      </c>
      <c r="ABI11" s="21">
        <v>121</v>
      </c>
      <c r="ABJ11" s="21">
        <v>10848</v>
      </c>
      <c r="ABK11" s="21">
        <v>2783153</v>
      </c>
      <c r="ABL11" s="21">
        <v>725731</v>
      </c>
      <c r="ABM11" s="21">
        <v>3210640</v>
      </c>
      <c r="ABN11" s="21">
        <v>2440365</v>
      </c>
      <c r="ABO11" s="21">
        <v>389227</v>
      </c>
      <c r="ABP11" s="21">
        <v>81914</v>
      </c>
      <c r="ABQ11" s="21">
        <v>956922</v>
      </c>
      <c r="ABR11" s="21">
        <v>366070</v>
      </c>
      <c r="ABS11" s="21">
        <v>672212</v>
      </c>
      <c r="ABT11" s="21">
        <v>126992002</v>
      </c>
      <c r="ABU11" s="21">
        <v>214697312</v>
      </c>
      <c r="ABV11" s="21">
        <v>227528</v>
      </c>
      <c r="ABW11" s="21">
        <v>2339556</v>
      </c>
      <c r="ABX11" s="21">
        <v>1052047</v>
      </c>
      <c r="ABY11" s="21">
        <v>82651</v>
      </c>
      <c r="ABZ11" s="21">
        <v>23263</v>
      </c>
      <c r="ACA11" s="21">
        <v>10101296</v>
      </c>
      <c r="ACB11" s="21">
        <v>14304650</v>
      </c>
      <c r="ACC11" s="21">
        <v>444921</v>
      </c>
      <c r="ACD11" s="21">
        <v>4403729</v>
      </c>
      <c r="ACE11" s="21">
        <v>14762382</v>
      </c>
      <c r="ACF11" s="21">
        <v>5106999</v>
      </c>
      <c r="ACG11" s="21">
        <v>2678371</v>
      </c>
      <c r="ACH11" s="21" t="s">
        <v>206</v>
      </c>
      <c r="ACI11" s="21">
        <v>3380432</v>
      </c>
      <c r="ACJ11" s="21">
        <v>19340</v>
      </c>
      <c r="ACK11" s="21">
        <v>538846</v>
      </c>
      <c r="ACL11" s="21">
        <v>27582</v>
      </c>
      <c r="ACM11" s="21">
        <v>2</v>
      </c>
      <c r="ACN11" s="21">
        <v>4284613</v>
      </c>
      <c r="ACO11" s="21">
        <v>7075431</v>
      </c>
      <c r="ACP11" s="21">
        <v>78001311</v>
      </c>
      <c r="ACQ11" s="21">
        <v>40283756</v>
      </c>
      <c r="ACR11" s="21" t="s">
        <v>206</v>
      </c>
      <c r="ACS11" s="21">
        <v>9186410</v>
      </c>
      <c r="ACT11" s="21">
        <v>9286</v>
      </c>
      <c r="ACU11" s="21">
        <v>29808</v>
      </c>
      <c r="ACV11" s="21">
        <v>13392712</v>
      </c>
      <c r="ACW11" s="21">
        <v>123351</v>
      </c>
      <c r="ACX11" s="21">
        <v>984</v>
      </c>
      <c r="ACY11" s="21" t="s">
        <v>206</v>
      </c>
      <c r="ACZ11" s="21">
        <v>12494457</v>
      </c>
      <c r="ADA11" s="21">
        <v>2049672</v>
      </c>
      <c r="ADB11" s="21">
        <v>734600</v>
      </c>
      <c r="ADC11" s="21">
        <v>7612</v>
      </c>
      <c r="ADD11" s="21">
        <v>1121240</v>
      </c>
      <c r="ADE11" s="21">
        <v>643156</v>
      </c>
      <c r="ADF11" s="21">
        <v>4463993</v>
      </c>
      <c r="ADG11" s="21">
        <v>223476548</v>
      </c>
      <c r="ADH11" s="21">
        <v>390116</v>
      </c>
      <c r="ADI11" s="21">
        <v>274591191</v>
      </c>
      <c r="ADJ11" s="21">
        <v>13618619</v>
      </c>
      <c r="ADK11" s="21">
        <v>13814784</v>
      </c>
      <c r="ADL11" s="21">
        <v>15984184</v>
      </c>
      <c r="ADM11" s="21">
        <v>133048641</v>
      </c>
      <c r="ADN11" s="21">
        <v>2816885</v>
      </c>
      <c r="ADO11" s="21">
        <v>510569528</v>
      </c>
      <c r="ADP11" s="21">
        <v>76782402</v>
      </c>
      <c r="ADQ11" s="21">
        <v>262059066</v>
      </c>
      <c r="ADR11" s="21">
        <v>6022422</v>
      </c>
      <c r="ADS11" s="21">
        <v>91064</v>
      </c>
      <c r="ADT11" s="21">
        <v>285176081</v>
      </c>
      <c r="ADU11" s="21">
        <v>11094462</v>
      </c>
      <c r="ADV11" s="21">
        <v>515081963</v>
      </c>
      <c r="ADW11" s="21">
        <v>99696921</v>
      </c>
      <c r="ADX11" s="21">
        <v>38267625</v>
      </c>
      <c r="ADY11" s="21">
        <v>64714716</v>
      </c>
      <c r="ADZ11" s="21">
        <v>161094982</v>
      </c>
      <c r="AEA11" s="21">
        <v>110419406</v>
      </c>
      <c r="AEB11" s="21">
        <v>233305490</v>
      </c>
      <c r="AEC11" s="21">
        <v>1790208</v>
      </c>
      <c r="AED11" s="21">
        <v>9847128</v>
      </c>
      <c r="AEE11" s="21">
        <v>37381704</v>
      </c>
      <c r="AEF11" s="21">
        <v>503115724</v>
      </c>
      <c r="AEG11" s="21">
        <v>341147980</v>
      </c>
      <c r="AEH11" s="21">
        <v>999359508</v>
      </c>
      <c r="AEI11" s="21">
        <v>59779572</v>
      </c>
      <c r="AEJ11" s="21">
        <v>158795097</v>
      </c>
      <c r="AEK11" s="21">
        <v>149242118</v>
      </c>
      <c r="AEL11" s="21">
        <v>59243488</v>
      </c>
      <c r="AEM11" s="21">
        <v>89878846</v>
      </c>
      <c r="AEN11" s="21">
        <v>81365159</v>
      </c>
      <c r="AEO11" s="21">
        <v>89101430</v>
      </c>
      <c r="AEP11" s="21">
        <v>213870844</v>
      </c>
      <c r="AEQ11" s="21">
        <v>443600766</v>
      </c>
      <c r="AER11" s="21">
        <v>1768983303</v>
      </c>
      <c r="AES11" s="21">
        <v>330154175</v>
      </c>
      <c r="AET11" s="21">
        <v>30077261</v>
      </c>
      <c r="AEU11" s="21">
        <v>36857665</v>
      </c>
      <c r="AEV11" s="21">
        <v>209245</v>
      </c>
      <c r="AEW11" s="21">
        <v>52261290</v>
      </c>
      <c r="AEX11" s="21">
        <v>595707</v>
      </c>
      <c r="AEY11" s="21">
        <v>36606</v>
      </c>
      <c r="AEZ11" s="21">
        <v>119982485</v>
      </c>
      <c r="AFA11" s="21">
        <v>579024209</v>
      </c>
      <c r="AFB11" s="21">
        <v>116004759</v>
      </c>
      <c r="AFC11" s="21">
        <v>15882</v>
      </c>
      <c r="AFD11" s="21">
        <v>257126</v>
      </c>
      <c r="AFE11" s="21">
        <v>6980710</v>
      </c>
      <c r="AFF11" s="21">
        <v>139968</v>
      </c>
      <c r="AFG11" s="21">
        <v>26288618</v>
      </c>
      <c r="AFH11" s="21">
        <v>46037910</v>
      </c>
      <c r="AFI11" s="21">
        <v>42992829</v>
      </c>
      <c r="AFJ11" s="21">
        <v>13687473</v>
      </c>
      <c r="AFK11" s="21">
        <v>8398883</v>
      </c>
      <c r="AFL11" s="21">
        <v>131941150</v>
      </c>
      <c r="AFM11" s="21">
        <v>41028246</v>
      </c>
      <c r="AFN11" s="21">
        <v>35428779</v>
      </c>
      <c r="AFO11" s="21">
        <v>35377406</v>
      </c>
      <c r="AFP11" s="21">
        <v>38247827</v>
      </c>
      <c r="AFQ11" s="21">
        <v>33376254</v>
      </c>
      <c r="AFR11" s="21">
        <v>4723005</v>
      </c>
      <c r="AFS11" s="21">
        <v>424568</v>
      </c>
      <c r="AFT11" s="21">
        <v>3002189</v>
      </c>
      <c r="AFU11" s="21">
        <v>41964198</v>
      </c>
      <c r="AFV11" s="21">
        <v>6477744</v>
      </c>
      <c r="AFW11" s="21">
        <v>31630108</v>
      </c>
      <c r="AFX11" s="21">
        <v>34210031</v>
      </c>
      <c r="AFY11" s="21">
        <v>415911539</v>
      </c>
      <c r="AFZ11" s="21">
        <v>462205527</v>
      </c>
      <c r="AGA11" s="21">
        <v>106349659</v>
      </c>
      <c r="AGB11" s="21">
        <v>16592628</v>
      </c>
      <c r="AGC11" s="21">
        <v>448543692</v>
      </c>
      <c r="AGD11" s="21">
        <v>733577</v>
      </c>
      <c r="AGE11" s="21">
        <v>756285</v>
      </c>
      <c r="AGF11" s="21">
        <v>14562078</v>
      </c>
      <c r="AGG11" s="21">
        <v>147366414</v>
      </c>
      <c r="AGH11" s="21">
        <v>53770946</v>
      </c>
      <c r="AGI11" s="21">
        <v>76845709</v>
      </c>
      <c r="AGJ11" s="21">
        <v>3698749221</v>
      </c>
      <c r="AGK11" s="21">
        <v>8472619283</v>
      </c>
      <c r="AGL11" s="21">
        <v>33039930</v>
      </c>
      <c r="AGM11" s="21">
        <v>1297839081</v>
      </c>
      <c r="AGN11" s="21">
        <v>1448883</v>
      </c>
      <c r="AGO11" s="21">
        <v>1334956</v>
      </c>
      <c r="AGP11" s="21">
        <v>631943607</v>
      </c>
      <c r="AGQ11" s="21">
        <v>7153070</v>
      </c>
      <c r="AGR11" s="21">
        <v>3002486</v>
      </c>
      <c r="AGS11" s="21">
        <v>31750</v>
      </c>
      <c r="AGT11" s="21">
        <v>218634302</v>
      </c>
      <c r="AGU11" s="21">
        <v>73389553</v>
      </c>
      <c r="AGV11" s="21">
        <v>23031921</v>
      </c>
      <c r="AGW11" s="21">
        <v>280384</v>
      </c>
      <c r="AGX11" s="21">
        <v>384811209</v>
      </c>
      <c r="AGY11" s="21">
        <v>23293809</v>
      </c>
      <c r="AGZ11" s="21" t="s">
        <v>206</v>
      </c>
      <c r="AHA11" s="21" t="s">
        <v>206</v>
      </c>
      <c r="AHB11" s="21" t="s">
        <v>206</v>
      </c>
      <c r="AHC11" s="21" t="s">
        <v>206</v>
      </c>
      <c r="AHD11" s="21" t="s">
        <v>206</v>
      </c>
      <c r="AHE11" s="21" t="s">
        <v>206</v>
      </c>
      <c r="AHF11" s="21" t="s">
        <v>206</v>
      </c>
      <c r="AHG11" s="21" t="s">
        <v>206</v>
      </c>
      <c r="AHH11" s="21" t="s">
        <v>206</v>
      </c>
      <c r="AHI11" s="21" t="s">
        <v>206</v>
      </c>
      <c r="AHJ11" s="21" t="s">
        <v>206</v>
      </c>
      <c r="AHK11" s="21">
        <v>27</v>
      </c>
      <c r="AHL11" s="21" t="s">
        <v>206</v>
      </c>
      <c r="AHM11" s="21" t="s">
        <v>206</v>
      </c>
      <c r="AHN11" s="21" t="s">
        <v>206</v>
      </c>
      <c r="AHO11" s="21" t="s">
        <v>206</v>
      </c>
      <c r="AHP11" s="21" t="s">
        <v>206</v>
      </c>
      <c r="AHQ11" s="21" t="s">
        <v>206</v>
      </c>
      <c r="AHR11" s="21" t="s">
        <v>206</v>
      </c>
      <c r="AHS11" s="21" t="s">
        <v>206</v>
      </c>
      <c r="AHT11" s="21" t="s">
        <v>206</v>
      </c>
      <c r="AHU11" s="21" t="s">
        <v>206</v>
      </c>
      <c r="AHV11" s="21" t="s">
        <v>206</v>
      </c>
      <c r="AHW11" s="21" t="s">
        <v>206</v>
      </c>
      <c r="AHX11" s="21" t="s">
        <v>206</v>
      </c>
      <c r="AHY11" s="21" t="s">
        <v>206</v>
      </c>
      <c r="AHZ11" s="21" t="s">
        <v>206</v>
      </c>
      <c r="AIA11" s="21" t="s">
        <v>206</v>
      </c>
      <c r="AIB11" s="21" t="s">
        <v>206</v>
      </c>
      <c r="AIC11" s="21" t="s">
        <v>206</v>
      </c>
      <c r="AID11" s="21" t="s">
        <v>206</v>
      </c>
      <c r="AIE11" s="21" t="s">
        <v>206</v>
      </c>
      <c r="AIF11" s="21" t="s">
        <v>206</v>
      </c>
      <c r="AIG11" s="21" t="s">
        <v>206</v>
      </c>
      <c r="AIH11" s="21" t="s">
        <v>206</v>
      </c>
      <c r="AII11" s="21" t="s">
        <v>206</v>
      </c>
      <c r="AIJ11" s="21" t="s">
        <v>206</v>
      </c>
      <c r="AIK11" s="21" t="s">
        <v>206</v>
      </c>
      <c r="AIL11" s="21" t="s">
        <v>206</v>
      </c>
      <c r="AIM11" s="21" t="s">
        <v>206</v>
      </c>
      <c r="AIN11" s="21" t="s">
        <v>206</v>
      </c>
      <c r="AIO11" s="21" t="s">
        <v>206</v>
      </c>
      <c r="AIP11" s="21" t="s">
        <v>206</v>
      </c>
      <c r="AIQ11" s="21" t="s">
        <v>206</v>
      </c>
      <c r="AIR11" s="21" t="s">
        <v>206</v>
      </c>
      <c r="AIS11" s="21" t="s">
        <v>206</v>
      </c>
      <c r="AIT11" s="21" t="s">
        <v>206</v>
      </c>
      <c r="AIU11" s="21" t="s">
        <v>206</v>
      </c>
      <c r="AIV11" s="21" t="s">
        <v>206</v>
      </c>
      <c r="AIW11" s="21" t="s">
        <v>206</v>
      </c>
      <c r="AIX11" s="21" t="s">
        <v>206</v>
      </c>
      <c r="AIY11" s="21" t="s">
        <v>206</v>
      </c>
      <c r="AIZ11" s="21" t="s">
        <v>206</v>
      </c>
      <c r="AJA11" s="21" t="s">
        <v>206</v>
      </c>
      <c r="AJB11" s="21" t="s">
        <v>206</v>
      </c>
      <c r="AJC11" s="21" t="s">
        <v>206</v>
      </c>
      <c r="AJD11" s="21" t="s">
        <v>206</v>
      </c>
      <c r="AJE11" s="21" t="s">
        <v>206</v>
      </c>
      <c r="AJF11" s="21" t="s">
        <v>206</v>
      </c>
      <c r="AJG11" s="21" t="s">
        <v>206</v>
      </c>
      <c r="AJH11" s="21" t="s">
        <v>206</v>
      </c>
      <c r="AJI11" s="21" t="s">
        <v>206</v>
      </c>
      <c r="AJJ11" s="21" t="s">
        <v>206</v>
      </c>
      <c r="AJK11" s="21" t="s">
        <v>206</v>
      </c>
      <c r="AJL11" s="21" t="s">
        <v>206</v>
      </c>
      <c r="AJM11" s="21" t="s">
        <v>206</v>
      </c>
      <c r="AJN11" s="21" t="s">
        <v>206</v>
      </c>
      <c r="AJO11" s="21" t="s">
        <v>206</v>
      </c>
      <c r="AJP11" s="21" t="s">
        <v>206</v>
      </c>
      <c r="AJQ11" s="21" t="s">
        <v>206</v>
      </c>
      <c r="AJR11" s="21" t="s">
        <v>206</v>
      </c>
      <c r="AJS11" s="21" t="s">
        <v>206</v>
      </c>
      <c r="AJT11" s="21" t="s">
        <v>206</v>
      </c>
      <c r="AJU11" s="21" t="s">
        <v>206</v>
      </c>
      <c r="AJV11" s="21" t="s">
        <v>206</v>
      </c>
      <c r="AJW11" s="21" t="s">
        <v>206</v>
      </c>
      <c r="AJX11" s="21" t="s">
        <v>206</v>
      </c>
      <c r="AJY11" s="21" t="s">
        <v>206</v>
      </c>
      <c r="AJZ11" s="21" t="s">
        <v>206</v>
      </c>
      <c r="AKA11" s="21" t="s">
        <v>206</v>
      </c>
      <c r="AKB11" s="21" t="s">
        <v>206</v>
      </c>
      <c r="AKC11" s="21" t="s">
        <v>206</v>
      </c>
      <c r="AKD11" s="21" t="s">
        <v>206</v>
      </c>
      <c r="AKE11" s="21" t="s">
        <v>206</v>
      </c>
      <c r="AKF11" s="21" t="s">
        <v>206</v>
      </c>
      <c r="AKG11" s="21" t="s">
        <v>206</v>
      </c>
      <c r="AKH11" s="21" t="s">
        <v>206</v>
      </c>
      <c r="AKI11" s="21" t="s">
        <v>206</v>
      </c>
      <c r="AKJ11" s="21" t="s">
        <v>206</v>
      </c>
      <c r="AKK11" s="21" t="s">
        <v>206</v>
      </c>
      <c r="AKL11" s="21" t="s">
        <v>206</v>
      </c>
      <c r="AKM11" s="21" t="s">
        <v>206</v>
      </c>
      <c r="AKN11" s="21" t="s">
        <v>206</v>
      </c>
      <c r="AKO11" s="21" t="s">
        <v>206</v>
      </c>
      <c r="AKP11" s="21" t="s">
        <v>206</v>
      </c>
      <c r="AKQ11" s="21" t="s">
        <v>206</v>
      </c>
      <c r="AKR11" s="21" t="s">
        <v>206</v>
      </c>
      <c r="AKS11" s="21" t="s">
        <v>206</v>
      </c>
      <c r="AKT11" s="21" t="s">
        <v>206</v>
      </c>
      <c r="AKU11" s="21" t="s">
        <v>206</v>
      </c>
      <c r="AKV11" s="21" t="s">
        <v>206</v>
      </c>
      <c r="AKW11" s="21">
        <v>16005294</v>
      </c>
      <c r="AKX11" s="21" t="s">
        <v>206</v>
      </c>
      <c r="AKY11" s="21">
        <v>22669</v>
      </c>
      <c r="AKZ11" s="21" t="s">
        <v>206</v>
      </c>
      <c r="ALA11" s="21" t="s">
        <v>206</v>
      </c>
      <c r="ALB11" s="21">
        <v>141884</v>
      </c>
      <c r="ALC11" s="21">
        <v>51658</v>
      </c>
      <c r="ALD11" s="21" t="s">
        <v>206</v>
      </c>
      <c r="ALE11" s="21" t="s">
        <v>206</v>
      </c>
      <c r="ALF11" s="21">
        <v>332175</v>
      </c>
      <c r="ALG11" s="21" t="s">
        <v>206</v>
      </c>
      <c r="ALH11" s="21">
        <v>5779146</v>
      </c>
      <c r="ALI11" s="21" t="s">
        <v>206</v>
      </c>
      <c r="ALJ11" s="21">
        <v>14</v>
      </c>
      <c r="ALK11" s="21" t="s">
        <v>206</v>
      </c>
      <c r="ALL11" s="21">
        <v>4561816</v>
      </c>
      <c r="ALM11" s="21">
        <v>10</v>
      </c>
      <c r="ALN11" s="21">
        <v>568483</v>
      </c>
      <c r="ALO11" s="21">
        <v>15597081</v>
      </c>
      <c r="ALP11" s="21">
        <v>3728872</v>
      </c>
      <c r="ALQ11" s="21" t="s">
        <v>206</v>
      </c>
      <c r="ALR11" s="21">
        <v>12847</v>
      </c>
      <c r="ALS11" s="21" t="s">
        <v>206</v>
      </c>
      <c r="ALT11" s="21">
        <v>1424653</v>
      </c>
      <c r="ALU11" s="21">
        <v>1384933</v>
      </c>
      <c r="ALV11" s="21">
        <v>22279737</v>
      </c>
      <c r="ALW11" s="21">
        <v>9954144</v>
      </c>
      <c r="ALX11" s="21">
        <v>18262</v>
      </c>
      <c r="ALY11" s="21">
        <v>742661</v>
      </c>
      <c r="ALZ11" s="21">
        <v>1993871</v>
      </c>
      <c r="AMA11" s="21">
        <v>874528</v>
      </c>
      <c r="AMB11" s="21">
        <v>5746927</v>
      </c>
      <c r="AMC11" s="21" t="s">
        <v>206</v>
      </c>
      <c r="AMD11" s="21">
        <v>893</v>
      </c>
      <c r="AME11" s="21">
        <v>7187239</v>
      </c>
      <c r="AMF11" s="21">
        <v>9994659</v>
      </c>
      <c r="AMG11" s="21">
        <v>5441547</v>
      </c>
      <c r="AMH11" s="21" t="s">
        <v>206</v>
      </c>
      <c r="AMI11" s="21">
        <v>137936</v>
      </c>
      <c r="AMJ11" s="21" t="s">
        <v>206</v>
      </c>
      <c r="AMK11" s="21">
        <v>39983</v>
      </c>
      <c r="AML11" s="21">
        <v>2421322</v>
      </c>
      <c r="AMM11" s="21" t="s">
        <v>206</v>
      </c>
      <c r="AMN11" s="21" t="s">
        <v>206</v>
      </c>
      <c r="AMO11" s="21">
        <v>2376775</v>
      </c>
      <c r="AMP11" s="21">
        <v>127491</v>
      </c>
      <c r="AMQ11" s="21" t="s">
        <v>206</v>
      </c>
      <c r="AMR11" s="21" t="s">
        <v>206</v>
      </c>
      <c r="AMS11" s="21">
        <v>4681</v>
      </c>
      <c r="AMT11" s="21">
        <v>94457</v>
      </c>
      <c r="AMU11" s="21">
        <v>967</v>
      </c>
      <c r="AMV11" s="21">
        <v>120836</v>
      </c>
      <c r="AMW11" s="21">
        <v>3376485</v>
      </c>
      <c r="AMX11" s="21" t="s">
        <v>206</v>
      </c>
      <c r="AMY11" s="21">
        <v>5989</v>
      </c>
      <c r="AMZ11" s="21">
        <v>32426</v>
      </c>
      <c r="ANA11" s="21" t="s">
        <v>206</v>
      </c>
      <c r="ANB11" s="21">
        <v>773047</v>
      </c>
      <c r="ANC11" s="21">
        <v>397624</v>
      </c>
      <c r="AND11" s="21">
        <v>72235</v>
      </c>
      <c r="ANE11" s="21">
        <v>16978</v>
      </c>
      <c r="ANF11" s="21">
        <v>38527</v>
      </c>
      <c r="ANG11" s="21">
        <v>93</v>
      </c>
      <c r="ANH11" s="21">
        <v>4529</v>
      </c>
      <c r="ANI11" s="21">
        <v>321087</v>
      </c>
      <c r="ANJ11" s="21">
        <v>1850919</v>
      </c>
      <c r="ANK11" s="21">
        <v>5118876</v>
      </c>
      <c r="ANL11" s="21">
        <v>1700451</v>
      </c>
      <c r="ANM11" s="21">
        <v>5187348</v>
      </c>
      <c r="ANN11" s="21">
        <v>4726695</v>
      </c>
      <c r="ANO11" s="21">
        <v>62764</v>
      </c>
      <c r="ANP11" s="21">
        <v>2477844</v>
      </c>
      <c r="ANQ11" s="21">
        <v>1918948</v>
      </c>
      <c r="ANR11" s="21">
        <v>1</v>
      </c>
      <c r="ANS11" s="21" t="s">
        <v>206</v>
      </c>
      <c r="ANT11" s="21">
        <v>80071</v>
      </c>
      <c r="ANU11" s="21" t="s">
        <v>206</v>
      </c>
      <c r="ANV11" s="21">
        <v>472064</v>
      </c>
      <c r="ANW11" s="21">
        <v>699970</v>
      </c>
      <c r="ANX11" s="21">
        <v>76552588</v>
      </c>
      <c r="ANY11" s="21">
        <v>145717381</v>
      </c>
      <c r="ANZ11" s="21">
        <v>2263</v>
      </c>
      <c r="AOA11" s="21">
        <v>3435129</v>
      </c>
      <c r="AOB11" s="21">
        <v>65204</v>
      </c>
      <c r="AOC11" s="21" t="s">
        <v>206</v>
      </c>
      <c r="AOD11" s="21">
        <v>23855842</v>
      </c>
      <c r="AOE11" s="21">
        <v>27305</v>
      </c>
      <c r="AOF11" s="21">
        <v>426916</v>
      </c>
      <c r="AOG11" s="21" t="s">
        <v>206</v>
      </c>
      <c r="AOH11" s="21">
        <v>1519775</v>
      </c>
      <c r="AOI11" s="21">
        <v>177982</v>
      </c>
      <c r="AOJ11" s="21">
        <v>34353</v>
      </c>
      <c r="AOK11" s="21" t="s">
        <v>206</v>
      </c>
      <c r="AOL11" s="21">
        <v>22077859</v>
      </c>
      <c r="AOM11" s="21">
        <v>273662</v>
      </c>
      <c r="AON11" s="21" t="s">
        <v>206</v>
      </c>
      <c r="AOO11" s="21" t="s">
        <v>206</v>
      </c>
      <c r="AOP11" s="21" t="s">
        <v>206</v>
      </c>
      <c r="AOQ11" s="21" t="s">
        <v>206</v>
      </c>
      <c r="AOR11" s="21" t="s">
        <v>206</v>
      </c>
      <c r="AOS11" s="21" t="s">
        <v>206</v>
      </c>
      <c r="AOT11" s="21">
        <v>106142</v>
      </c>
      <c r="AOU11" s="21">
        <v>42120</v>
      </c>
      <c r="AOV11" s="21">
        <v>6773374</v>
      </c>
      <c r="AOW11" s="21" t="s">
        <v>206</v>
      </c>
      <c r="AOX11" s="21">
        <v>2</v>
      </c>
      <c r="AOY11" s="21">
        <v>7155195</v>
      </c>
      <c r="AOZ11" s="21">
        <v>994854</v>
      </c>
      <c r="APA11" s="21">
        <v>73186</v>
      </c>
      <c r="APB11" s="21">
        <v>2509569</v>
      </c>
      <c r="APC11" s="21" t="s">
        <v>206</v>
      </c>
      <c r="APD11" s="21">
        <v>7</v>
      </c>
      <c r="APE11" s="21">
        <v>81470</v>
      </c>
      <c r="APF11" s="21">
        <v>264663</v>
      </c>
      <c r="APG11" s="21">
        <v>34238</v>
      </c>
      <c r="APH11" s="21">
        <v>162</v>
      </c>
      <c r="API11" s="21" t="s">
        <v>206</v>
      </c>
      <c r="APJ11" s="21">
        <v>104235</v>
      </c>
      <c r="APK11" s="21">
        <v>1</v>
      </c>
      <c r="APL11" s="21">
        <v>124997</v>
      </c>
      <c r="APM11" s="21" t="s">
        <v>206</v>
      </c>
      <c r="APN11" s="21">
        <v>1</v>
      </c>
      <c r="APO11" s="21">
        <v>248922</v>
      </c>
      <c r="APP11" s="21">
        <v>54008020</v>
      </c>
      <c r="APQ11" s="21">
        <v>8089540</v>
      </c>
      <c r="APR11" s="21" t="s">
        <v>206</v>
      </c>
      <c r="APS11" s="21">
        <v>6660424</v>
      </c>
      <c r="APT11" s="21">
        <v>2644262</v>
      </c>
      <c r="APU11" s="21">
        <v>2785</v>
      </c>
      <c r="APV11" s="21">
        <v>512810</v>
      </c>
      <c r="APW11" s="21" t="s">
        <v>206</v>
      </c>
      <c r="APX11" s="21" t="s">
        <v>206</v>
      </c>
      <c r="APY11" s="21">
        <v>1531856</v>
      </c>
      <c r="APZ11" s="21">
        <v>1014459</v>
      </c>
      <c r="AQA11" s="21">
        <v>9218104</v>
      </c>
      <c r="AQB11" s="21">
        <v>180640</v>
      </c>
      <c r="AQC11" s="21">
        <v>417256</v>
      </c>
      <c r="AQD11" s="21" t="s">
        <v>206</v>
      </c>
      <c r="AQE11" s="21">
        <v>36049</v>
      </c>
      <c r="AQF11" s="21">
        <v>6</v>
      </c>
      <c r="AQG11" s="21" t="s">
        <v>206</v>
      </c>
      <c r="AQH11" s="21" t="s">
        <v>206</v>
      </c>
      <c r="AQI11" s="21">
        <v>54626</v>
      </c>
      <c r="AQJ11" s="21">
        <v>161100</v>
      </c>
      <c r="AQK11" s="21">
        <v>667</v>
      </c>
      <c r="AQL11" s="21" t="s">
        <v>206</v>
      </c>
      <c r="AQM11" s="21">
        <v>1616405</v>
      </c>
      <c r="AQN11" s="21" t="s">
        <v>206</v>
      </c>
      <c r="AQO11" s="21">
        <v>907706</v>
      </c>
      <c r="AQP11" s="21">
        <v>1787005</v>
      </c>
      <c r="AQQ11" s="21">
        <v>102319</v>
      </c>
      <c r="AQR11" s="21">
        <v>317198</v>
      </c>
      <c r="AQS11" s="21">
        <v>34833</v>
      </c>
      <c r="AQT11" s="21" t="s">
        <v>206</v>
      </c>
      <c r="AQU11" s="21" t="s">
        <v>206</v>
      </c>
      <c r="AQV11" s="21">
        <v>1383637</v>
      </c>
      <c r="AQW11" s="21">
        <v>4171648</v>
      </c>
      <c r="AQX11" s="21">
        <v>168803</v>
      </c>
      <c r="AQY11" s="21">
        <v>48100</v>
      </c>
      <c r="AQZ11" s="21">
        <v>1173</v>
      </c>
      <c r="ARA11" s="21">
        <v>578</v>
      </c>
      <c r="ARB11" s="21">
        <v>600</v>
      </c>
      <c r="ARC11" s="21">
        <v>662238</v>
      </c>
      <c r="ARD11" s="21">
        <v>427829</v>
      </c>
      <c r="ARE11" s="21">
        <v>6202911</v>
      </c>
      <c r="ARF11" s="21">
        <v>557322</v>
      </c>
      <c r="ARG11" s="21">
        <v>4724892</v>
      </c>
      <c r="ARH11" s="21">
        <v>2373637</v>
      </c>
      <c r="ARI11" s="21">
        <v>23916</v>
      </c>
      <c r="ARJ11" s="21">
        <v>720</v>
      </c>
      <c r="ARK11" s="21">
        <v>705632</v>
      </c>
      <c r="ARL11" s="21" t="s">
        <v>206</v>
      </c>
      <c r="ARM11" s="21">
        <v>2100</v>
      </c>
      <c r="ARN11" s="21" t="s">
        <v>206</v>
      </c>
      <c r="ARO11" s="21">
        <v>37</v>
      </c>
      <c r="ARP11" s="21">
        <v>833365</v>
      </c>
      <c r="ARQ11" s="21">
        <v>619120</v>
      </c>
      <c r="ARR11" s="21">
        <v>11956621</v>
      </c>
      <c r="ARS11" s="21">
        <v>11336972</v>
      </c>
      <c r="ART11" s="21" t="s">
        <v>206</v>
      </c>
      <c r="ARU11" s="21">
        <v>25731701</v>
      </c>
      <c r="ARV11" s="21" t="s">
        <v>206</v>
      </c>
      <c r="ARW11" s="21" t="s">
        <v>206</v>
      </c>
      <c r="ARX11" s="21">
        <v>2623579</v>
      </c>
      <c r="ARY11" s="21">
        <v>7</v>
      </c>
      <c r="ARZ11" s="21">
        <v>11736</v>
      </c>
      <c r="ASA11" s="21" t="s">
        <v>206</v>
      </c>
      <c r="ASB11" s="21">
        <v>197575</v>
      </c>
      <c r="ASC11" s="21">
        <v>5</v>
      </c>
      <c r="ASD11" s="21">
        <v>106133</v>
      </c>
      <c r="ASE11" s="21" t="s">
        <v>206</v>
      </c>
      <c r="ASF11" s="21">
        <v>1794564</v>
      </c>
      <c r="ASG11" s="21">
        <v>401060</v>
      </c>
      <c r="ASH11" s="21" t="s">
        <v>206</v>
      </c>
      <c r="ASI11" s="21" t="s">
        <v>206</v>
      </c>
      <c r="ASJ11" s="21" t="s">
        <v>206</v>
      </c>
      <c r="ASK11" s="21" t="s">
        <v>206</v>
      </c>
      <c r="ASL11" s="21" t="s">
        <v>206</v>
      </c>
      <c r="ASM11" s="21" t="s">
        <v>206</v>
      </c>
      <c r="ASN11" s="21" t="s">
        <v>206</v>
      </c>
      <c r="ASO11" s="21" t="s">
        <v>206</v>
      </c>
      <c r="ASP11" s="21" t="s">
        <v>206</v>
      </c>
      <c r="ASQ11" s="21" t="s">
        <v>206</v>
      </c>
      <c r="ASR11" s="21" t="s">
        <v>206</v>
      </c>
      <c r="ASS11" s="21">
        <v>3</v>
      </c>
      <c r="AST11" s="21" t="s">
        <v>206</v>
      </c>
      <c r="ASU11" s="21" t="s">
        <v>206</v>
      </c>
      <c r="ASV11" s="21">
        <v>7758718</v>
      </c>
      <c r="ASW11" s="21" t="s">
        <v>206</v>
      </c>
      <c r="ASX11" s="21" t="s">
        <v>206</v>
      </c>
      <c r="ASY11" s="21" t="s">
        <v>206</v>
      </c>
      <c r="ASZ11" s="21">
        <v>82250</v>
      </c>
      <c r="ATA11" s="21" t="s">
        <v>206</v>
      </c>
      <c r="ATB11" s="21">
        <v>20</v>
      </c>
      <c r="ATC11" s="21">
        <v>580715</v>
      </c>
      <c r="ATD11" s="21" t="s">
        <v>206</v>
      </c>
      <c r="ATE11" s="21" t="s">
        <v>206</v>
      </c>
      <c r="ATF11" s="21" t="s">
        <v>206</v>
      </c>
      <c r="ATG11" s="21" t="s">
        <v>206</v>
      </c>
      <c r="ATH11" s="21">
        <v>59693</v>
      </c>
      <c r="ATI11" s="21">
        <v>22381</v>
      </c>
      <c r="ATJ11" s="21">
        <v>22597</v>
      </c>
      <c r="ATK11" s="21" t="s">
        <v>206</v>
      </c>
      <c r="ATL11" s="21" t="s">
        <v>206</v>
      </c>
      <c r="ATM11" s="21">
        <v>3780</v>
      </c>
      <c r="ATN11" s="21">
        <v>586</v>
      </c>
      <c r="ATO11" s="21">
        <v>355806</v>
      </c>
      <c r="ATP11" s="21">
        <v>5984148</v>
      </c>
      <c r="ATQ11" s="21" t="s">
        <v>206</v>
      </c>
      <c r="ATR11" s="21" t="s">
        <v>206</v>
      </c>
      <c r="ATS11" s="21">
        <v>78429</v>
      </c>
      <c r="ATT11" s="21">
        <v>3327923</v>
      </c>
      <c r="ATU11" s="21">
        <v>1158416</v>
      </c>
      <c r="ATV11" s="21" t="s">
        <v>206</v>
      </c>
      <c r="ATW11" s="21">
        <v>6120</v>
      </c>
      <c r="ATX11" s="21" t="s">
        <v>206</v>
      </c>
      <c r="ATY11" s="21" t="s">
        <v>206</v>
      </c>
      <c r="ATZ11" s="21">
        <v>1352</v>
      </c>
      <c r="AUA11" s="21" t="s">
        <v>206</v>
      </c>
      <c r="AUB11" s="21" t="s">
        <v>206</v>
      </c>
      <c r="AUC11" s="21">
        <v>14169125</v>
      </c>
      <c r="AUD11" s="21">
        <v>14082</v>
      </c>
      <c r="AUE11" s="21" t="s">
        <v>206</v>
      </c>
      <c r="AUF11" s="21" t="s">
        <v>206</v>
      </c>
      <c r="AUG11" s="21" t="s">
        <v>206</v>
      </c>
      <c r="AUH11" s="21" t="s">
        <v>206</v>
      </c>
      <c r="AUI11" s="21" t="s">
        <v>206</v>
      </c>
      <c r="AUJ11" s="21" t="s">
        <v>206</v>
      </c>
      <c r="AUK11" s="21">
        <v>420</v>
      </c>
      <c r="AUL11" s="21" t="s">
        <v>206</v>
      </c>
      <c r="AUM11" s="21">
        <v>15688</v>
      </c>
      <c r="AUN11" s="21">
        <v>2369</v>
      </c>
      <c r="AUO11" s="21" t="s">
        <v>206</v>
      </c>
      <c r="AUP11" s="21">
        <v>145264</v>
      </c>
      <c r="AUQ11" s="21">
        <v>1775</v>
      </c>
      <c r="AUR11" s="21">
        <v>12705</v>
      </c>
      <c r="AUS11" s="21">
        <v>39852</v>
      </c>
      <c r="AUT11" s="21">
        <v>1864</v>
      </c>
      <c r="AUU11" s="21" t="s">
        <v>206</v>
      </c>
      <c r="AUV11" s="21" t="s">
        <v>206</v>
      </c>
      <c r="AUW11" s="21">
        <v>3671</v>
      </c>
      <c r="AUX11" s="21">
        <v>192</v>
      </c>
      <c r="AUY11" s="21">
        <v>55037</v>
      </c>
      <c r="AUZ11" s="21">
        <v>8</v>
      </c>
      <c r="AVA11" s="21" t="s">
        <v>206</v>
      </c>
      <c r="AVB11" s="21">
        <v>6165955</v>
      </c>
      <c r="AVC11" s="21">
        <v>139089</v>
      </c>
      <c r="AVD11" s="21">
        <v>137226</v>
      </c>
      <c r="AVE11" s="21">
        <v>109355</v>
      </c>
      <c r="AVF11" s="21">
        <v>476</v>
      </c>
      <c r="AVG11" s="21" t="s">
        <v>206</v>
      </c>
      <c r="AVH11" s="21" t="s">
        <v>206</v>
      </c>
      <c r="AVI11" s="21" t="s">
        <v>206</v>
      </c>
      <c r="AVJ11" s="21">
        <v>10273409</v>
      </c>
      <c r="AVK11" s="21">
        <v>145771</v>
      </c>
      <c r="AVL11" s="21">
        <v>73089539</v>
      </c>
      <c r="AVM11" s="21">
        <v>148622609</v>
      </c>
      <c r="AVN11" s="21" t="s">
        <v>206</v>
      </c>
      <c r="AVO11" s="21">
        <v>2568247</v>
      </c>
      <c r="AVP11" s="21" t="s">
        <v>206</v>
      </c>
      <c r="AVQ11" s="21" t="s">
        <v>206</v>
      </c>
      <c r="AVR11" s="21">
        <v>2737260</v>
      </c>
      <c r="AVS11" s="21">
        <v>10237</v>
      </c>
      <c r="AVT11" s="21" t="s">
        <v>206</v>
      </c>
      <c r="AVU11" s="21" t="s">
        <v>206</v>
      </c>
      <c r="AVV11" s="21">
        <v>439564</v>
      </c>
      <c r="AVW11" s="21">
        <v>23</v>
      </c>
      <c r="AVX11" s="21">
        <v>156</v>
      </c>
      <c r="AVY11" s="21" t="s">
        <v>206</v>
      </c>
      <c r="AVZ11" s="21">
        <v>8474067</v>
      </c>
      <c r="AWA11" s="21">
        <v>21588</v>
      </c>
      <c r="AWB11" s="21" t="s">
        <v>206</v>
      </c>
      <c r="AWC11" s="21" t="s">
        <v>206</v>
      </c>
      <c r="AWD11" s="21" t="s">
        <v>206</v>
      </c>
      <c r="AWE11" s="21">
        <v>50976</v>
      </c>
      <c r="AWF11" s="21">
        <v>77147</v>
      </c>
      <c r="AWG11" s="21" t="s">
        <v>206</v>
      </c>
      <c r="AWH11" s="21">
        <v>17778</v>
      </c>
      <c r="AWI11" s="21">
        <v>110361</v>
      </c>
      <c r="AWJ11" s="21">
        <v>4387</v>
      </c>
      <c r="AWK11" s="21">
        <v>760</v>
      </c>
      <c r="AWL11" s="21">
        <v>2893</v>
      </c>
      <c r="AWM11" s="21" t="s">
        <v>206</v>
      </c>
      <c r="AWN11" s="21">
        <v>1004065</v>
      </c>
      <c r="AWO11" s="21" t="s">
        <v>206</v>
      </c>
      <c r="AWP11" s="21">
        <v>403880</v>
      </c>
      <c r="AWQ11" s="21">
        <v>10729</v>
      </c>
      <c r="AWR11" s="21">
        <v>1916</v>
      </c>
      <c r="AWS11" s="21">
        <v>14760222</v>
      </c>
      <c r="AWT11" s="21">
        <v>22755631</v>
      </c>
      <c r="AWU11" s="21">
        <v>397820</v>
      </c>
      <c r="AWV11" s="21">
        <v>508408</v>
      </c>
      <c r="AWW11" s="21">
        <v>5398520</v>
      </c>
      <c r="AWX11" s="21" t="s">
        <v>206</v>
      </c>
      <c r="AWY11" s="21">
        <v>8</v>
      </c>
      <c r="AWZ11" s="21">
        <v>232809</v>
      </c>
      <c r="AXA11" s="21">
        <v>4</v>
      </c>
      <c r="AXB11" s="21">
        <v>16251</v>
      </c>
      <c r="AXC11" s="21">
        <v>544701</v>
      </c>
      <c r="AXD11" s="21">
        <v>5950940</v>
      </c>
      <c r="AXE11" s="21">
        <v>2593455</v>
      </c>
      <c r="AXF11" s="21">
        <v>1621654</v>
      </c>
      <c r="AXG11" s="21">
        <v>1397255</v>
      </c>
      <c r="AXH11" s="21">
        <v>1944683</v>
      </c>
      <c r="AXI11" s="21">
        <v>2038835</v>
      </c>
      <c r="AXJ11" s="21">
        <v>999272</v>
      </c>
      <c r="AXK11" s="21" t="s">
        <v>206</v>
      </c>
      <c r="AXL11" s="21">
        <v>3224</v>
      </c>
      <c r="AXM11" s="21">
        <v>7415545</v>
      </c>
      <c r="AXN11" s="21">
        <v>15848874</v>
      </c>
      <c r="AXO11" s="21">
        <v>2295712</v>
      </c>
      <c r="AXP11" s="21">
        <v>8670814</v>
      </c>
      <c r="AXQ11" s="21">
        <v>703656</v>
      </c>
      <c r="AXR11" s="21">
        <v>20885</v>
      </c>
      <c r="AXS11" s="21">
        <v>642164</v>
      </c>
      <c r="AXT11" s="21">
        <v>78973</v>
      </c>
      <c r="AXU11" s="21" t="s">
        <v>206</v>
      </c>
      <c r="AXV11" s="21" t="s">
        <v>206</v>
      </c>
      <c r="AXW11" s="21">
        <v>6588022</v>
      </c>
      <c r="AXX11" s="21">
        <v>77177</v>
      </c>
      <c r="AXY11" s="21">
        <v>32665</v>
      </c>
      <c r="AXZ11" s="21">
        <v>734</v>
      </c>
      <c r="AYA11" s="21">
        <v>428329</v>
      </c>
      <c r="AYB11" s="21">
        <v>12117</v>
      </c>
      <c r="AYC11" s="21">
        <v>922696</v>
      </c>
      <c r="AYD11" s="21">
        <v>2099770</v>
      </c>
      <c r="AYE11" s="21">
        <v>523584</v>
      </c>
      <c r="AYF11" s="21">
        <v>18342</v>
      </c>
      <c r="AYG11" s="21">
        <v>689303</v>
      </c>
      <c r="AYH11" s="21">
        <v>1482900</v>
      </c>
      <c r="AYI11" s="21">
        <v>756650</v>
      </c>
      <c r="AYJ11" s="21">
        <v>6460757</v>
      </c>
      <c r="AYK11" s="21">
        <v>3005635</v>
      </c>
      <c r="AYL11" s="21">
        <v>62972</v>
      </c>
      <c r="AYM11" s="21">
        <v>2462833</v>
      </c>
      <c r="AYN11" s="21">
        <v>1833183</v>
      </c>
      <c r="AYO11" s="21">
        <v>15702</v>
      </c>
      <c r="AYP11" s="21" t="s">
        <v>206</v>
      </c>
      <c r="AYQ11" s="21">
        <v>6638208</v>
      </c>
      <c r="AYR11" s="21">
        <v>3338922</v>
      </c>
      <c r="AYS11" s="21">
        <v>317694</v>
      </c>
      <c r="AYT11" s="21">
        <v>5494566</v>
      </c>
      <c r="AYU11" s="21">
        <v>1837162</v>
      </c>
      <c r="AYV11" s="21">
        <v>9856916</v>
      </c>
      <c r="AYW11" s="21">
        <v>1846606</v>
      </c>
      <c r="AYX11" s="21">
        <v>2289</v>
      </c>
      <c r="AYY11" s="21">
        <v>3041429</v>
      </c>
      <c r="AYZ11" s="21" t="s">
        <v>206</v>
      </c>
      <c r="AZA11" s="21">
        <v>6212</v>
      </c>
      <c r="AZB11" s="21">
        <v>12</v>
      </c>
      <c r="AZC11" s="21">
        <v>4929</v>
      </c>
      <c r="AZD11" s="21">
        <v>1929856</v>
      </c>
      <c r="AZE11" s="21">
        <v>4556872</v>
      </c>
      <c r="AZF11" s="21">
        <v>265166626</v>
      </c>
      <c r="AZG11" s="21">
        <v>46704309</v>
      </c>
      <c r="AZH11" s="21">
        <v>770188</v>
      </c>
      <c r="AZI11" s="21">
        <v>17471098</v>
      </c>
      <c r="AZJ11" s="21" t="s">
        <v>206</v>
      </c>
      <c r="AZK11" s="21" t="s">
        <v>206</v>
      </c>
      <c r="AZL11" s="21">
        <v>14025975</v>
      </c>
      <c r="AZM11" s="21">
        <v>191175</v>
      </c>
      <c r="AZN11" s="21" t="s">
        <v>206</v>
      </c>
      <c r="AZO11" s="21" t="s">
        <v>206</v>
      </c>
      <c r="AZP11" s="21">
        <v>11060179</v>
      </c>
      <c r="AZQ11" s="21">
        <v>1118644</v>
      </c>
      <c r="AZR11" s="21">
        <v>360507</v>
      </c>
      <c r="AZS11" s="21">
        <v>7774</v>
      </c>
      <c r="AZT11" s="21">
        <v>3512229</v>
      </c>
      <c r="AZU11" s="21">
        <v>897940</v>
      </c>
      <c r="AZV11" s="21" t="s">
        <v>206</v>
      </c>
      <c r="AZW11" s="21" t="s">
        <v>206</v>
      </c>
      <c r="AZX11" s="21" t="s">
        <v>206</v>
      </c>
      <c r="AZY11" s="21" t="s">
        <v>206</v>
      </c>
      <c r="AZZ11" s="21" t="s">
        <v>206</v>
      </c>
      <c r="BAA11" s="21" t="s">
        <v>206</v>
      </c>
      <c r="BAB11" s="21">
        <v>917</v>
      </c>
      <c r="BAC11" s="21" t="s">
        <v>206</v>
      </c>
      <c r="BAD11" s="21">
        <v>68577</v>
      </c>
      <c r="BAE11" s="21" t="s">
        <v>206</v>
      </c>
      <c r="BAF11" s="21">
        <v>4129</v>
      </c>
      <c r="BAG11" s="21" t="s">
        <v>206</v>
      </c>
      <c r="BAH11" s="21" t="s">
        <v>206</v>
      </c>
      <c r="BAI11" s="21" t="s">
        <v>206</v>
      </c>
      <c r="BAJ11" s="21">
        <v>23390</v>
      </c>
      <c r="BAK11" s="21">
        <v>264777</v>
      </c>
      <c r="BAL11" s="21">
        <v>4532</v>
      </c>
      <c r="BAM11" s="21" t="s">
        <v>206</v>
      </c>
      <c r="BAN11" s="21">
        <v>41792</v>
      </c>
      <c r="BAO11" s="21">
        <v>5044</v>
      </c>
      <c r="BAP11" s="21">
        <v>1118889</v>
      </c>
      <c r="BAQ11" s="21">
        <v>8947</v>
      </c>
      <c r="BAR11" s="21" t="s">
        <v>206</v>
      </c>
      <c r="BAS11" s="21" t="s">
        <v>206</v>
      </c>
      <c r="BAT11" s="21">
        <v>6402</v>
      </c>
      <c r="BAU11" s="21">
        <v>288750</v>
      </c>
      <c r="BAV11" s="21">
        <v>9966</v>
      </c>
      <c r="BAW11" s="21">
        <v>181917</v>
      </c>
      <c r="BAX11" s="21">
        <v>7682165</v>
      </c>
      <c r="BAY11" s="21">
        <v>215048</v>
      </c>
      <c r="BAZ11" s="21">
        <v>3069</v>
      </c>
      <c r="BBA11" s="21">
        <v>266007</v>
      </c>
      <c r="BBB11" s="21">
        <v>281749</v>
      </c>
      <c r="BBC11" s="21">
        <v>7650</v>
      </c>
      <c r="BBD11" s="21">
        <v>5464</v>
      </c>
      <c r="BBE11" s="21" t="s">
        <v>206</v>
      </c>
      <c r="BBF11" s="21">
        <v>1021647</v>
      </c>
      <c r="BBG11" s="21">
        <v>13220922</v>
      </c>
      <c r="BBH11" s="21">
        <v>10327082</v>
      </c>
      <c r="BBI11" s="21">
        <v>1660702</v>
      </c>
      <c r="BBJ11" s="21" t="s">
        <v>206</v>
      </c>
      <c r="BBK11" s="21">
        <v>5568</v>
      </c>
      <c r="BBL11" s="21" t="s">
        <v>206</v>
      </c>
      <c r="BBM11" s="21">
        <v>63534</v>
      </c>
      <c r="BBN11" s="21">
        <v>90</v>
      </c>
      <c r="BBO11" s="21" t="s">
        <v>206</v>
      </c>
      <c r="BBP11" s="21" t="s">
        <v>206</v>
      </c>
      <c r="BBQ11" s="21">
        <v>73680</v>
      </c>
      <c r="BBR11" s="21">
        <v>201082</v>
      </c>
      <c r="BBS11" s="21" t="s">
        <v>206</v>
      </c>
      <c r="BBT11" s="21" t="s">
        <v>206</v>
      </c>
      <c r="BBU11" s="21">
        <v>9492</v>
      </c>
      <c r="BBV11" s="21" t="s">
        <v>206</v>
      </c>
      <c r="BBW11" s="21">
        <v>2774477</v>
      </c>
      <c r="BBX11" s="21">
        <v>603052</v>
      </c>
      <c r="BBY11" s="21">
        <v>139943</v>
      </c>
      <c r="BBZ11" s="21" t="s">
        <v>206</v>
      </c>
      <c r="BCA11" s="21">
        <v>122017</v>
      </c>
      <c r="BCB11" s="21">
        <v>345420</v>
      </c>
      <c r="BCC11" s="21">
        <v>14538</v>
      </c>
      <c r="BCD11" s="21">
        <v>2484</v>
      </c>
      <c r="BCE11" s="21" t="s">
        <v>206</v>
      </c>
      <c r="BCF11" s="21">
        <v>5450</v>
      </c>
      <c r="BCG11" s="21">
        <v>3781</v>
      </c>
      <c r="BCH11" s="21">
        <v>1013</v>
      </c>
      <c r="BCI11" s="21">
        <v>278</v>
      </c>
      <c r="BCJ11" s="21" t="s">
        <v>206</v>
      </c>
      <c r="BCK11" s="21">
        <v>1677416</v>
      </c>
      <c r="BCL11" s="21">
        <v>48870</v>
      </c>
      <c r="BCM11" s="21">
        <v>351061</v>
      </c>
      <c r="BCN11" s="21">
        <v>4798243</v>
      </c>
      <c r="BCO11" s="21">
        <v>52871313</v>
      </c>
      <c r="BCP11" s="21">
        <v>10644332</v>
      </c>
      <c r="BCQ11" s="21">
        <v>3338791</v>
      </c>
      <c r="BCR11" s="21">
        <v>1518</v>
      </c>
      <c r="BCS11" s="21">
        <v>756475</v>
      </c>
      <c r="BCT11" s="21">
        <v>2933</v>
      </c>
      <c r="BCU11" s="21" t="s">
        <v>206</v>
      </c>
      <c r="BCV11" s="21" t="s">
        <v>206</v>
      </c>
      <c r="BCW11" s="21">
        <v>54519</v>
      </c>
      <c r="BCX11" s="21">
        <v>1457692</v>
      </c>
      <c r="BCY11" s="21">
        <v>2280714</v>
      </c>
      <c r="BCZ11" s="21">
        <v>185311683</v>
      </c>
      <c r="BDA11" s="21">
        <v>56876852</v>
      </c>
      <c r="BDB11" s="21" t="s">
        <v>206</v>
      </c>
      <c r="BDC11" s="21">
        <v>109309386</v>
      </c>
      <c r="BDD11" s="21">
        <v>1884</v>
      </c>
      <c r="BDE11" s="21">
        <v>862850</v>
      </c>
      <c r="BDF11" s="21">
        <v>36282405</v>
      </c>
      <c r="BDG11" s="21">
        <v>222</v>
      </c>
      <c r="BDH11" s="21">
        <v>143205</v>
      </c>
      <c r="BDI11" s="21" t="s">
        <v>206</v>
      </c>
      <c r="BDJ11" s="21">
        <v>17919712</v>
      </c>
      <c r="BDK11" s="21">
        <v>1138458</v>
      </c>
      <c r="BDL11" s="21">
        <v>1483894</v>
      </c>
      <c r="BDM11" s="21" t="s">
        <v>206</v>
      </c>
      <c r="BDN11" s="21">
        <v>29982555</v>
      </c>
      <c r="BDO11" s="21">
        <v>484076</v>
      </c>
      <c r="BDP11" s="21" t="s">
        <v>206</v>
      </c>
      <c r="BDQ11" s="21">
        <v>18771489</v>
      </c>
      <c r="BDR11" s="21" t="s">
        <v>206</v>
      </c>
      <c r="BDS11" s="21">
        <v>325598</v>
      </c>
      <c r="BDT11" s="21" t="s">
        <v>206</v>
      </c>
      <c r="BDU11" s="21" t="s">
        <v>206</v>
      </c>
      <c r="BDV11" s="21" t="s">
        <v>206</v>
      </c>
      <c r="BDW11" s="21" t="s">
        <v>206</v>
      </c>
      <c r="BDX11" s="21" t="s">
        <v>206</v>
      </c>
      <c r="BDY11" s="21">
        <v>23689944</v>
      </c>
      <c r="BDZ11" s="21">
        <v>842970</v>
      </c>
      <c r="BEA11" s="21">
        <v>136103356</v>
      </c>
      <c r="BEB11" s="21">
        <v>3568</v>
      </c>
      <c r="BEC11" s="21" t="s">
        <v>206</v>
      </c>
      <c r="BED11" s="21">
        <v>31055155</v>
      </c>
      <c r="BEE11" s="21" t="s">
        <v>206</v>
      </c>
      <c r="BEF11" s="21">
        <v>5155109</v>
      </c>
      <c r="BEG11" s="21">
        <v>817582</v>
      </c>
      <c r="BEH11" s="21">
        <v>1040</v>
      </c>
      <c r="BEI11" s="21" t="s">
        <v>206</v>
      </c>
      <c r="BEJ11" s="21">
        <v>55273</v>
      </c>
      <c r="BEK11" s="21">
        <v>3556238</v>
      </c>
      <c r="BEL11" s="21">
        <v>875295</v>
      </c>
      <c r="BEM11" s="21">
        <v>466</v>
      </c>
      <c r="BEN11" s="21">
        <v>61942</v>
      </c>
      <c r="BEO11" s="21" t="s">
        <v>206</v>
      </c>
      <c r="BEP11" s="21">
        <v>23644576</v>
      </c>
      <c r="BEQ11" s="21">
        <v>361032</v>
      </c>
      <c r="BER11" s="21">
        <v>1298455</v>
      </c>
      <c r="BES11" s="21">
        <v>3486636</v>
      </c>
      <c r="BET11" s="21">
        <v>26181902</v>
      </c>
      <c r="BEU11" s="21">
        <v>3793570</v>
      </c>
      <c r="BEV11" s="21">
        <v>3711275</v>
      </c>
      <c r="BEW11" s="21">
        <v>553735</v>
      </c>
      <c r="BEX11" s="21">
        <v>1257210</v>
      </c>
      <c r="BEY11" s="21" t="s">
        <v>206</v>
      </c>
      <c r="BEZ11" s="21">
        <v>0</v>
      </c>
      <c r="BFA11" s="21">
        <v>1119576</v>
      </c>
      <c r="BFB11" s="21">
        <v>15901896</v>
      </c>
      <c r="BFC11" s="21">
        <v>10846583</v>
      </c>
      <c r="BFD11" s="21">
        <v>6495178</v>
      </c>
      <c r="BFE11" s="21">
        <v>17663</v>
      </c>
      <c r="BFF11" s="21" t="s">
        <v>206</v>
      </c>
      <c r="BFG11" s="21">
        <v>1027670</v>
      </c>
      <c r="BFH11" s="21">
        <v>1319</v>
      </c>
      <c r="BFI11" s="21" t="s">
        <v>206</v>
      </c>
      <c r="BFJ11" s="21">
        <v>762695</v>
      </c>
      <c r="BFK11" s="21">
        <v>2433220</v>
      </c>
      <c r="BFL11" s="21">
        <v>328482</v>
      </c>
      <c r="BFM11" s="21" t="s">
        <v>206</v>
      </c>
      <c r="BFN11" s="21" t="s">
        <v>206</v>
      </c>
      <c r="BFO11" s="21">
        <v>5084</v>
      </c>
      <c r="BFP11" s="21">
        <v>1360</v>
      </c>
      <c r="BFQ11" s="21">
        <v>48667</v>
      </c>
      <c r="BFR11" s="21">
        <v>869</v>
      </c>
      <c r="BFS11" s="21">
        <v>3944</v>
      </c>
      <c r="BFT11" s="21">
        <v>917247</v>
      </c>
      <c r="BFU11" s="21">
        <v>57970</v>
      </c>
      <c r="BFV11" s="21">
        <v>517426</v>
      </c>
      <c r="BFW11" s="21" t="s">
        <v>206</v>
      </c>
      <c r="BFX11" s="21">
        <v>344</v>
      </c>
      <c r="BFY11" s="21">
        <v>127</v>
      </c>
      <c r="BFZ11" s="21">
        <v>454629</v>
      </c>
      <c r="BGA11" s="21" t="s">
        <v>206</v>
      </c>
      <c r="BGB11" s="21">
        <v>73</v>
      </c>
      <c r="BGC11" s="21" t="s">
        <v>206</v>
      </c>
      <c r="BGD11" s="21" t="s">
        <v>206</v>
      </c>
      <c r="BGE11" s="21">
        <v>1288239</v>
      </c>
      <c r="BGF11" s="21">
        <v>284337</v>
      </c>
      <c r="BGG11" s="21">
        <v>1249363</v>
      </c>
      <c r="BGH11" s="21">
        <v>318508</v>
      </c>
      <c r="BGI11" s="21">
        <v>81051209</v>
      </c>
      <c r="BGJ11" s="21">
        <v>16238280</v>
      </c>
      <c r="BGK11" s="21">
        <v>234021</v>
      </c>
      <c r="BGL11" s="21">
        <v>285</v>
      </c>
      <c r="BGM11" s="21">
        <v>1369906</v>
      </c>
      <c r="BGN11" s="21" t="s">
        <v>206</v>
      </c>
      <c r="BGO11" s="21">
        <v>31802</v>
      </c>
      <c r="BGP11" s="21">
        <v>45150</v>
      </c>
      <c r="BGQ11" s="21">
        <v>57</v>
      </c>
      <c r="BGR11" s="21">
        <v>5820581</v>
      </c>
      <c r="BGS11" s="21">
        <v>11563262</v>
      </c>
      <c r="BGT11" s="21">
        <v>175822072</v>
      </c>
      <c r="BGU11" s="21">
        <v>481137674</v>
      </c>
      <c r="BGV11" s="21">
        <v>3168</v>
      </c>
      <c r="BGW11" s="21">
        <v>240397227</v>
      </c>
      <c r="BGX11" s="21" t="s">
        <v>206</v>
      </c>
      <c r="BGY11" s="21" t="s">
        <v>206</v>
      </c>
      <c r="BGZ11" s="21">
        <v>32326268</v>
      </c>
      <c r="BHA11" s="21">
        <v>28084</v>
      </c>
      <c r="BHB11" s="21" t="s">
        <v>206</v>
      </c>
      <c r="BHC11" s="21" t="s">
        <v>206</v>
      </c>
      <c r="BHD11" s="21">
        <v>42690439</v>
      </c>
      <c r="BHE11" s="21">
        <v>11667</v>
      </c>
      <c r="BHF11" s="21">
        <v>23680</v>
      </c>
      <c r="BHG11" s="21">
        <v>5976</v>
      </c>
      <c r="BHH11" s="21">
        <v>31253469</v>
      </c>
      <c r="BHI11" s="21">
        <v>18337053</v>
      </c>
      <c r="BHJ11" s="21" t="s">
        <v>206</v>
      </c>
      <c r="BHK11" s="21">
        <v>1695640</v>
      </c>
      <c r="BHL11" s="21" t="s">
        <v>206</v>
      </c>
      <c r="BHM11" s="21">
        <v>114665220</v>
      </c>
      <c r="BHN11" s="21" t="s">
        <v>206</v>
      </c>
      <c r="BHO11" s="21" t="s">
        <v>206</v>
      </c>
      <c r="BHP11" s="21">
        <v>40</v>
      </c>
      <c r="BHQ11" s="21" t="s">
        <v>206</v>
      </c>
      <c r="BHR11" s="21" t="s">
        <v>206</v>
      </c>
      <c r="BHS11" s="21" t="s">
        <v>206</v>
      </c>
      <c r="BHT11" s="21" t="s">
        <v>206</v>
      </c>
      <c r="BHU11" s="21" t="s">
        <v>206</v>
      </c>
      <c r="BHV11" s="21">
        <v>5</v>
      </c>
      <c r="BHW11" s="21" t="s">
        <v>206</v>
      </c>
      <c r="BHX11" s="21" t="s">
        <v>206</v>
      </c>
      <c r="BHY11" s="21" t="s">
        <v>206</v>
      </c>
      <c r="BHZ11" s="21" t="s">
        <v>206</v>
      </c>
      <c r="BIA11" s="21" t="s">
        <v>206</v>
      </c>
      <c r="BIB11" s="21">
        <v>539</v>
      </c>
      <c r="BIC11" s="21" t="s">
        <v>206</v>
      </c>
      <c r="BID11" s="21">
        <v>18180</v>
      </c>
      <c r="BIE11" s="21">
        <v>1</v>
      </c>
      <c r="BIF11" s="21" t="s">
        <v>206</v>
      </c>
      <c r="BIG11" s="21" t="s">
        <v>206</v>
      </c>
      <c r="BIH11" s="21" t="s">
        <v>206</v>
      </c>
      <c r="BII11" s="21" t="s">
        <v>206</v>
      </c>
      <c r="BIJ11" s="21" t="s">
        <v>206</v>
      </c>
      <c r="BIK11" s="21" t="s">
        <v>206</v>
      </c>
      <c r="BIL11" s="21">
        <v>2720922</v>
      </c>
      <c r="BIM11" s="21">
        <v>2729</v>
      </c>
      <c r="BIN11" s="21" t="s">
        <v>206</v>
      </c>
      <c r="BIO11" s="21">
        <v>40</v>
      </c>
      <c r="BIP11" s="21" t="s">
        <v>206</v>
      </c>
      <c r="BIQ11" s="21" t="s">
        <v>206</v>
      </c>
      <c r="BIR11" s="21">
        <v>16371235</v>
      </c>
      <c r="BIS11" s="21" t="s">
        <v>206</v>
      </c>
      <c r="BIT11" s="21" t="s">
        <v>206</v>
      </c>
      <c r="BIU11" s="21" t="s">
        <v>206</v>
      </c>
      <c r="BIV11" s="21">
        <v>3187056</v>
      </c>
      <c r="BIW11" s="21">
        <v>39819</v>
      </c>
      <c r="BIX11" s="21" t="s">
        <v>206</v>
      </c>
      <c r="BIY11" s="21" t="s">
        <v>206</v>
      </c>
      <c r="BIZ11" s="21" t="s">
        <v>206</v>
      </c>
      <c r="BJA11" s="21" t="s">
        <v>206</v>
      </c>
      <c r="BJB11" s="21" t="s">
        <v>206</v>
      </c>
      <c r="BJC11" s="21" t="s">
        <v>206</v>
      </c>
      <c r="BJD11" s="21" t="s">
        <v>206</v>
      </c>
      <c r="BJE11" s="21">
        <v>780</v>
      </c>
      <c r="BJF11" s="21">
        <v>1457</v>
      </c>
      <c r="BJG11" s="21" t="s">
        <v>206</v>
      </c>
      <c r="BJH11" s="21">
        <v>786605</v>
      </c>
      <c r="BJI11" s="21" t="s">
        <v>206</v>
      </c>
      <c r="BJJ11" s="21" t="s">
        <v>206</v>
      </c>
      <c r="BJK11" s="21" t="s">
        <v>206</v>
      </c>
      <c r="BJL11" s="21" t="s">
        <v>206</v>
      </c>
      <c r="BJM11" s="21" t="s">
        <v>206</v>
      </c>
      <c r="BJN11" s="21" t="s">
        <v>206</v>
      </c>
      <c r="BJO11" s="21" t="s">
        <v>206</v>
      </c>
      <c r="BJP11" s="21">
        <v>1100</v>
      </c>
      <c r="BJQ11" s="21" t="s">
        <v>206</v>
      </c>
      <c r="BJR11" s="21">
        <v>72</v>
      </c>
      <c r="BJS11" s="21">
        <v>76059</v>
      </c>
      <c r="BJT11" s="21">
        <v>80</v>
      </c>
      <c r="BJU11" s="21" t="s">
        <v>206</v>
      </c>
      <c r="BJV11" s="21">
        <v>981</v>
      </c>
      <c r="BJW11" s="21" t="s">
        <v>206</v>
      </c>
      <c r="BJX11" s="21" t="s">
        <v>206</v>
      </c>
      <c r="BJY11" s="21" t="s">
        <v>206</v>
      </c>
      <c r="BJZ11" s="21" t="s">
        <v>206</v>
      </c>
      <c r="BKA11" s="21">
        <v>6616</v>
      </c>
      <c r="BKB11" s="21" t="s">
        <v>206</v>
      </c>
      <c r="BKC11" s="21">
        <v>2965902</v>
      </c>
      <c r="BKD11" s="21">
        <v>353041</v>
      </c>
      <c r="BKE11" s="21" t="s">
        <v>206</v>
      </c>
      <c r="BKF11" s="21" t="s">
        <v>206</v>
      </c>
      <c r="BKG11" s="21" t="s">
        <v>206</v>
      </c>
      <c r="BKH11" s="21" t="s">
        <v>206</v>
      </c>
      <c r="BKI11" s="21" t="s">
        <v>206</v>
      </c>
      <c r="BKJ11" s="21" t="s">
        <v>206</v>
      </c>
      <c r="BKK11" s="21" t="s">
        <v>206</v>
      </c>
      <c r="BKL11" s="21">
        <v>660</v>
      </c>
      <c r="BKM11" s="21">
        <v>1487</v>
      </c>
      <c r="BKN11" s="21">
        <v>2369309</v>
      </c>
      <c r="BKO11" s="21">
        <v>2128700</v>
      </c>
      <c r="BKP11" s="21" t="s">
        <v>206</v>
      </c>
      <c r="BKQ11" s="21" t="s">
        <v>206</v>
      </c>
      <c r="BKR11" s="21" t="s">
        <v>206</v>
      </c>
      <c r="BKS11" s="21" t="s">
        <v>206</v>
      </c>
      <c r="BKT11" s="21">
        <v>1224318</v>
      </c>
      <c r="BKU11" s="21">
        <v>360</v>
      </c>
      <c r="BKV11" s="21" t="s">
        <v>206</v>
      </c>
      <c r="BKW11" s="21" t="s">
        <v>206</v>
      </c>
      <c r="BKX11" s="21">
        <v>1317</v>
      </c>
      <c r="BKY11" s="21">
        <v>7006</v>
      </c>
      <c r="BKZ11" s="21">
        <v>250</v>
      </c>
      <c r="BLA11" s="21" t="s">
        <v>206</v>
      </c>
      <c r="BLB11" s="21" t="s">
        <v>206</v>
      </c>
      <c r="BLC11" s="21">
        <v>18047</v>
      </c>
      <c r="BLD11" s="21" t="s">
        <v>206</v>
      </c>
      <c r="BLE11" s="21" t="s">
        <v>206</v>
      </c>
      <c r="BLF11" s="21" t="s">
        <v>206</v>
      </c>
      <c r="BLG11" s="21">
        <v>3659119</v>
      </c>
      <c r="BLH11" s="21">
        <v>2055</v>
      </c>
      <c r="BLI11" s="21">
        <v>1410</v>
      </c>
      <c r="BLJ11" s="21" t="s">
        <v>206</v>
      </c>
      <c r="BLK11" s="21" t="s">
        <v>206</v>
      </c>
      <c r="BLL11" s="21">
        <v>99589</v>
      </c>
      <c r="BLM11" s="21" t="s">
        <v>206</v>
      </c>
      <c r="BLN11" s="21">
        <v>2099271</v>
      </c>
      <c r="BLO11" s="21">
        <v>165033107</v>
      </c>
      <c r="BLP11" s="21">
        <v>33020</v>
      </c>
      <c r="BLQ11" s="21">
        <v>2915</v>
      </c>
      <c r="BLR11" s="21">
        <v>41950</v>
      </c>
      <c r="BLS11" s="21" t="s">
        <v>206</v>
      </c>
      <c r="BLT11" s="21">
        <v>223245</v>
      </c>
      <c r="BLU11" s="21">
        <v>56997</v>
      </c>
      <c r="BLV11" s="21">
        <v>20098810</v>
      </c>
      <c r="BLW11" s="21">
        <v>3953235</v>
      </c>
      <c r="BLX11" s="21">
        <v>2253113</v>
      </c>
      <c r="BLY11" s="21">
        <v>1725446</v>
      </c>
      <c r="BLZ11" s="21">
        <v>197223</v>
      </c>
      <c r="BMA11" s="21">
        <v>40082</v>
      </c>
      <c r="BMB11" s="21" t="s">
        <v>206</v>
      </c>
      <c r="BMC11" s="21">
        <v>238680</v>
      </c>
      <c r="BMD11" s="21">
        <v>1762</v>
      </c>
      <c r="BME11" s="21">
        <v>2119662</v>
      </c>
      <c r="BMF11" s="21">
        <v>6186702</v>
      </c>
      <c r="BMG11" s="21">
        <v>215394</v>
      </c>
      <c r="BMH11" s="21">
        <v>4805375</v>
      </c>
      <c r="BMI11" s="21">
        <v>213765</v>
      </c>
      <c r="BMJ11" s="21">
        <v>1507185</v>
      </c>
      <c r="BMK11" s="21">
        <v>577786</v>
      </c>
      <c r="BML11" s="21">
        <v>3778054</v>
      </c>
      <c r="BMM11" s="21" t="s">
        <v>206</v>
      </c>
      <c r="BMN11" s="21">
        <v>87901</v>
      </c>
      <c r="BMO11" s="21">
        <v>5631826</v>
      </c>
      <c r="BMP11" s="21">
        <v>6834409</v>
      </c>
      <c r="BMQ11" s="21">
        <v>535201</v>
      </c>
      <c r="BMR11" s="21" t="s">
        <v>206</v>
      </c>
      <c r="BMS11" s="21">
        <v>75241</v>
      </c>
      <c r="BMT11" s="21" t="s">
        <v>206</v>
      </c>
      <c r="BMU11" s="21">
        <v>12687</v>
      </c>
      <c r="BMV11" s="21" t="s">
        <v>206</v>
      </c>
      <c r="BMW11" s="21" t="s">
        <v>206</v>
      </c>
      <c r="BMX11" s="21" t="s">
        <v>206</v>
      </c>
      <c r="BMY11" s="21">
        <v>77643</v>
      </c>
      <c r="BMZ11" s="21">
        <v>19751</v>
      </c>
      <c r="BNA11" s="21" t="s">
        <v>206</v>
      </c>
      <c r="BNB11" s="21" t="s">
        <v>206</v>
      </c>
      <c r="BNC11" s="21" t="s">
        <v>206</v>
      </c>
      <c r="BND11" s="21" t="s">
        <v>206</v>
      </c>
      <c r="BNE11" s="21" t="s">
        <v>206</v>
      </c>
      <c r="BNF11" s="21" t="s">
        <v>206</v>
      </c>
      <c r="BNG11" s="21">
        <v>733594</v>
      </c>
      <c r="BNH11" s="21">
        <v>125710</v>
      </c>
      <c r="BNI11" s="21" t="s">
        <v>206</v>
      </c>
      <c r="BNJ11" s="21">
        <v>33427</v>
      </c>
      <c r="BNK11" s="21" t="s">
        <v>206</v>
      </c>
      <c r="BNL11" s="21">
        <v>50157</v>
      </c>
      <c r="BNM11" s="21">
        <v>811</v>
      </c>
      <c r="BNN11" s="21">
        <v>17285</v>
      </c>
      <c r="BNO11" s="21">
        <v>39</v>
      </c>
      <c r="BNP11" s="21">
        <v>14232</v>
      </c>
      <c r="BNQ11" s="21" t="s">
        <v>206</v>
      </c>
      <c r="BNR11" s="21" t="s">
        <v>206</v>
      </c>
      <c r="BNS11" s="21">
        <v>546705</v>
      </c>
      <c r="BNT11" s="21">
        <v>3337</v>
      </c>
      <c r="BNU11" s="21">
        <v>170981</v>
      </c>
      <c r="BNV11" s="21">
        <v>448543</v>
      </c>
      <c r="BNW11" s="21">
        <v>15652</v>
      </c>
      <c r="BNX11" s="21">
        <v>1751069</v>
      </c>
      <c r="BNY11" s="21">
        <v>721268</v>
      </c>
      <c r="BNZ11" s="21" t="s">
        <v>206</v>
      </c>
      <c r="BOA11" s="21">
        <v>1464569</v>
      </c>
      <c r="BOB11" s="21" t="s">
        <v>206</v>
      </c>
      <c r="BOC11" s="21" t="s">
        <v>206</v>
      </c>
      <c r="BOD11" s="21">
        <v>116185</v>
      </c>
      <c r="BOE11" s="21">
        <v>903</v>
      </c>
      <c r="BOF11" s="21">
        <v>263289</v>
      </c>
      <c r="BOG11" s="21">
        <v>80334</v>
      </c>
      <c r="BOH11" s="21">
        <v>49270307</v>
      </c>
      <c r="BOI11" s="21">
        <v>93982153</v>
      </c>
      <c r="BOJ11" s="21" t="s">
        <v>206</v>
      </c>
      <c r="BOK11" s="21">
        <v>227382</v>
      </c>
      <c r="BOL11" s="21">
        <v>5854</v>
      </c>
      <c r="BOM11" s="21">
        <v>29206</v>
      </c>
      <c r="BON11" s="21">
        <v>2867344</v>
      </c>
      <c r="BOO11" s="21">
        <v>187</v>
      </c>
      <c r="BOP11" s="21">
        <v>36123</v>
      </c>
      <c r="BOQ11" s="21" t="s">
        <v>206</v>
      </c>
      <c r="BOR11" s="21">
        <v>298727</v>
      </c>
      <c r="BOS11" s="21">
        <v>7</v>
      </c>
      <c r="BOT11" s="21">
        <v>50646</v>
      </c>
      <c r="BOU11" s="21" t="s">
        <v>206</v>
      </c>
      <c r="BOV11" s="21">
        <v>16661962</v>
      </c>
      <c r="BOW11" s="21">
        <v>97901</v>
      </c>
      <c r="BOX11" s="21" t="s">
        <v>206</v>
      </c>
      <c r="BOY11" s="21" t="s">
        <v>206</v>
      </c>
      <c r="BOZ11" s="21" t="s">
        <v>206</v>
      </c>
      <c r="BPA11" s="21" t="s">
        <v>206</v>
      </c>
      <c r="BPB11" s="21" t="s">
        <v>206</v>
      </c>
      <c r="BPC11" s="21" t="s">
        <v>206</v>
      </c>
      <c r="BPD11" s="21" t="s">
        <v>206</v>
      </c>
      <c r="BPE11" s="21" t="s">
        <v>206</v>
      </c>
      <c r="BPF11" s="21">
        <v>1695173</v>
      </c>
      <c r="BPG11" s="21">
        <v>964360</v>
      </c>
      <c r="BPH11" s="21" t="s">
        <v>206</v>
      </c>
      <c r="BPI11" s="21" t="s">
        <v>206</v>
      </c>
      <c r="BPJ11" s="21" t="s">
        <v>206</v>
      </c>
      <c r="BPK11" s="21" t="s">
        <v>206</v>
      </c>
      <c r="BPL11" s="21" t="s">
        <v>206</v>
      </c>
      <c r="BPM11" s="21" t="s">
        <v>206</v>
      </c>
      <c r="BPN11" s="21">
        <v>4</v>
      </c>
      <c r="BPO11" s="21" t="s">
        <v>206</v>
      </c>
      <c r="BPP11" s="21" t="s">
        <v>206</v>
      </c>
      <c r="BPQ11" s="21" t="s">
        <v>206</v>
      </c>
      <c r="BPR11" s="21" t="s">
        <v>206</v>
      </c>
      <c r="BPS11" s="21" t="s">
        <v>206</v>
      </c>
      <c r="BPT11" s="21" t="s">
        <v>206</v>
      </c>
      <c r="BPU11" s="21" t="s">
        <v>206</v>
      </c>
      <c r="BPV11" s="21">
        <v>3</v>
      </c>
      <c r="BPW11" s="21" t="s">
        <v>206</v>
      </c>
      <c r="BPX11" s="21" t="s">
        <v>206</v>
      </c>
      <c r="BPY11" s="21" t="s">
        <v>206</v>
      </c>
      <c r="BPZ11" s="21" t="s">
        <v>206</v>
      </c>
      <c r="BQA11" s="21">
        <v>3600</v>
      </c>
      <c r="BQB11" s="21" t="s">
        <v>206</v>
      </c>
      <c r="BQC11" s="21">
        <v>102446</v>
      </c>
      <c r="BQD11" s="21" t="s">
        <v>206</v>
      </c>
      <c r="BQE11" s="21" t="s">
        <v>206</v>
      </c>
      <c r="BQF11" s="21" t="s">
        <v>206</v>
      </c>
      <c r="BQG11" s="21" t="s">
        <v>206</v>
      </c>
      <c r="BQH11" s="21" t="s">
        <v>206</v>
      </c>
      <c r="BQI11" s="21">
        <v>13576</v>
      </c>
      <c r="BQJ11" s="21">
        <v>21813</v>
      </c>
      <c r="BQK11" s="21">
        <v>9788</v>
      </c>
      <c r="BQL11" s="21">
        <v>29156</v>
      </c>
      <c r="BQM11" s="21">
        <v>116351</v>
      </c>
      <c r="BQN11" s="21" t="s">
        <v>206</v>
      </c>
      <c r="BQO11" s="21">
        <v>247</v>
      </c>
      <c r="BQP11" s="21" t="s">
        <v>206</v>
      </c>
      <c r="BQQ11" s="21" t="s">
        <v>206</v>
      </c>
      <c r="BQR11" s="21" t="s">
        <v>206</v>
      </c>
      <c r="BQS11" s="21" t="s">
        <v>206</v>
      </c>
      <c r="BQT11" s="21">
        <v>100</v>
      </c>
      <c r="BQU11" s="21" t="s">
        <v>206</v>
      </c>
      <c r="BQV11" s="21" t="s">
        <v>206</v>
      </c>
      <c r="BQW11" s="21">
        <v>457351</v>
      </c>
      <c r="BQX11" s="21" t="s">
        <v>206</v>
      </c>
      <c r="BQY11" s="21" t="s">
        <v>206</v>
      </c>
      <c r="BQZ11" s="21" t="s">
        <v>206</v>
      </c>
      <c r="BRA11" s="21" t="s">
        <v>206</v>
      </c>
      <c r="BRB11" s="21" t="s">
        <v>206</v>
      </c>
      <c r="BRC11" s="21" t="s">
        <v>206</v>
      </c>
      <c r="BRD11" s="21" t="s">
        <v>206</v>
      </c>
      <c r="BRE11" s="21" t="s">
        <v>206</v>
      </c>
      <c r="BRF11" s="21">
        <v>2796023</v>
      </c>
      <c r="BRG11" s="21">
        <v>4363963</v>
      </c>
      <c r="BRH11" s="21">
        <v>28075</v>
      </c>
      <c r="BRI11" s="21">
        <v>3248</v>
      </c>
      <c r="BRJ11" s="21" t="s">
        <v>206</v>
      </c>
      <c r="BRK11" s="21" t="s">
        <v>206</v>
      </c>
      <c r="BRL11" s="21" t="s">
        <v>206</v>
      </c>
      <c r="BRM11" s="21" t="s">
        <v>206</v>
      </c>
      <c r="BRN11" s="21" t="s">
        <v>206</v>
      </c>
      <c r="BRO11" s="21" t="s">
        <v>206</v>
      </c>
      <c r="BRP11" s="21" t="s">
        <v>206</v>
      </c>
      <c r="BRQ11" s="21" t="s">
        <v>206</v>
      </c>
      <c r="BRR11" s="21">
        <v>7474</v>
      </c>
      <c r="BRS11" s="21" t="s">
        <v>206</v>
      </c>
      <c r="BRT11" s="21" t="s">
        <v>206</v>
      </c>
      <c r="BRU11" s="21" t="s">
        <v>206</v>
      </c>
      <c r="BRV11" s="21" t="s">
        <v>206</v>
      </c>
      <c r="BRW11" s="21" t="s">
        <v>206</v>
      </c>
      <c r="BRX11" s="21" t="s">
        <v>206</v>
      </c>
      <c r="BRY11" s="21" t="s">
        <v>206</v>
      </c>
      <c r="BRZ11" s="21">
        <v>406140</v>
      </c>
      <c r="BSA11" s="21">
        <v>675</v>
      </c>
      <c r="BSB11" s="21" t="s">
        <v>206</v>
      </c>
      <c r="BSC11" s="21" t="s">
        <v>206</v>
      </c>
      <c r="BSD11" s="21" t="s">
        <v>206</v>
      </c>
      <c r="BSE11" s="21" t="s">
        <v>206</v>
      </c>
      <c r="BSF11" s="21" t="s">
        <v>206</v>
      </c>
      <c r="BSG11" s="21" t="s">
        <v>206</v>
      </c>
      <c r="BSH11" s="21">
        <v>18041</v>
      </c>
      <c r="BSI11" s="21" t="s">
        <v>206</v>
      </c>
      <c r="BSJ11" s="21" t="s">
        <v>206</v>
      </c>
      <c r="BSK11" s="21" t="s">
        <v>206</v>
      </c>
      <c r="BSL11" s="21" t="s">
        <v>206</v>
      </c>
      <c r="BSM11" s="21">
        <v>622255</v>
      </c>
      <c r="BSN11" s="21">
        <v>243</v>
      </c>
      <c r="BSO11" s="21">
        <v>700</v>
      </c>
      <c r="BSP11" s="21">
        <v>1942291</v>
      </c>
      <c r="BSQ11" s="21">
        <v>5809</v>
      </c>
      <c r="BSR11" s="21" t="s">
        <v>206</v>
      </c>
      <c r="BSS11" s="21" t="s">
        <v>206</v>
      </c>
      <c r="BST11" s="21">
        <v>398093</v>
      </c>
      <c r="BSU11" s="21" t="s">
        <v>206</v>
      </c>
      <c r="BSV11" s="21">
        <v>210</v>
      </c>
      <c r="BSW11" s="21">
        <v>77436</v>
      </c>
      <c r="BSX11" s="21" t="s">
        <v>206</v>
      </c>
      <c r="BSY11" s="21" t="s">
        <v>206</v>
      </c>
      <c r="BSZ11" s="21">
        <v>5</v>
      </c>
      <c r="BTA11" s="21" t="s">
        <v>206</v>
      </c>
      <c r="BTB11" s="21">
        <v>2</v>
      </c>
      <c r="BTC11" s="21">
        <v>1273183</v>
      </c>
      <c r="BTD11" s="21" t="s">
        <v>206</v>
      </c>
      <c r="BTE11" s="21" t="s">
        <v>206</v>
      </c>
      <c r="BTF11" s="21">
        <v>67734</v>
      </c>
      <c r="BTG11" s="21" t="s">
        <v>206</v>
      </c>
      <c r="BTH11" s="21">
        <v>35829</v>
      </c>
      <c r="BTI11" s="21">
        <v>64</v>
      </c>
      <c r="BTJ11" s="21">
        <v>113</v>
      </c>
      <c r="BTK11" s="21">
        <v>3</v>
      </c>
      <c r="BTL11" s="21">
        <v>47110</v>
      </c>
      <c r="BTM11" s="21">
        <v>32457386</v>
      </c>
      <c r="BTN11" s="21" t="s">
        <v>206</v>
      </c>
      <c r="BTO11" s="21" t="s">
        <v>206</v>
      </c>
      <c r="BTP11" s="21">
        <v>6175</v>
      </c>
      <c r="BTQ11" s="21" t="s">
        <v>206</v>
      </c>
      <c r="BTR11" s="21">
        <v>52205630</v>
      </c>
      <c r="BTS11" s="21">
        <v>364469</v>
      </c>
      <c r="BTT11" s="21">
        <v>5016665</v>
      </c>
      <c r="BTU11" s="21">
        <v>764110</v>
      </c>
      <c r="BTV11" s="21">
        <v>133599</v>
      </c>
      <c r="BTW11" s="21">
        <v>479270</v>
      </c>
      <c r="BTX11" s="21">
        <v>228181</v>
      </c>
      <c r="BTY11" s="21">
        <v>68553</v>
      </c>
      <c r="BTZ11" s="21">
        <v>10634</v>
      </c>
      <c r="BUA11" s="21" t="s">
        <v>206</v>
      </c>
      <c r="BUB11" s="21">
        <v>9828</v>
      </c>
      <c r="BUC11" s="21">
        <v>2148257</v>
      </c>
      <c r="BUD11" s="21">
        <v>4742496</v>
      </c>
      <c r="BUE11" s="21">
        <v>6903229</v>
      </c>
      <c r="BUF11" s="21">
        <v>215944</v>
      </c>
      <c r="BUG11" s="21">
        <v>23094</v>
      </c>
      <c r="BUH11" s="21" t="s">
        <v>206</v>
      </c>
      <c r="BUI11" s="21">
        <v>65949</v>
      </c>
      <c r="BUJ11" s="21">
        <v>45</v>
      </c>
      <c r="BUK11" s="21" t="s">
        <v>206</v>
      </c>
      <c r="BUL11" s="21" t="s">
        <v>206</v>
      </c>
      <c r="BUM11" s="21">
        <v>4503293</v>
      </c>
      <c r="BUN11" s="21">
        <v>748267</v>
      </c>
      <c r="BUO11" s="21">
        <v>227</v>
      </c>
      <c r="BUP11" s="21">
        <v>418</v>
      </c>
      <c r="BUQ11" s="21">
        <v>195877</v>
      </c>
      <c r="BUR11" s="21">
        <v>457</v>
      </c>
      <c r="BUS11" s="21">
        <v>1058687</v>
      </c>
      <c r="BUT11" s="21">
        <v>9822</v>
      </c>
      <c r="BUU11" s="21">
        <v>421875</v>
      </c>
      <c r="BUV11" s="21" t="s">
        <v>206</v>
      </c>
      <c r="BUW11" s="21">
        <v>57152</v>
      </c>
      <c r="BUX11" s="21">
        <v>40564</v>
      </c>
      <c r="BUY11" s="21">
        <v>140</v>
      </c>
      <c r="BUZ11" s="21">
        <v>556780</v>
      </c>
      <c r="BVA11" s="21">
        <v>423279</v>
      </c>
      <c r="BVB11" s="21">
        <v>31435</v>
      </c>
      <c r="BVC11" s="21">
        <v>48743</v>
      </c>
      <c r="BVD11" s="21">
        <v>106430</v>
      </c>
      <c r="BVE11" s="21">
        <v>276</v>
      </c>
      <c r="BVF11" s="21" t="s">
        <v>206</v>
      </c>
      <c r="BVG11" s="21">
        <v>206451</v>
      </c>
      <c r="BVH11" s="21">
        <v>339476</v>
      </c>
      <c r="BVI11" s="21">
        <v>360396</v>
      </c>
      <c r="BVJ11" s="21">
        <v>7109</v>
      </c>
      <c r="BVK11" s="21">
        <v>9702015</v>
      </c>
      <c r="BVL11" s="21">
        <v>1406361</v>
      </c>
      <c r="BVM11" s="21">
        <v>101636</v>
      </c>
      <c r="BVN11" s="21" t="s">
        <v>206</v>
      </c>
      <c r="BVO11" s="21">
        <v>589485</v>
      </c>
      <c r="BVP11" s="21">
        <v>72</v>
      </c>
      <c r="BVQ11" s="21" t="s">
        <v>206</v>
      </c>
      <c r="BVR11" s="21" t="s">
        <v>206</v>
      </c>
      <c r="BVS11" s="21">
        <v>5899</v>
      </c>
      <c r="BVT11" s="21">
        <v>334716</v>
      </c>
      <c r="BVU11" s="21">
        <v>494261</v>
      </c>
      <c r="BVV11" s="21">
        <v>31315850</v>
      </c>
      <c r="BVW11" s="21">
        <v>51158618</v>
      </c>
      <c r="BVX11" s="21">
        <v>2400</v>
      </c>
      <c r="BVY11" s="21">
        <v>1884658</v>
      </c>
      <c r="BVZ11" s="21">
        <v>38693</v>
      </c>
      <c r="BWA11" s="21">
        <v>139</v>
      </c>
      <c r="BWB11" s="21">
        <v>5079380</v>
      </c>
      <c r="BWC11" s="21">
        <v>788</v>
      </c>
      <c r="BWD11" s="21" t="s">
        <v>206</v>
      </c>
      <c r="BWE11" s="21">
        <v>170886</v>
      </c>
      <c r="BWF11" s="21">
        <v>260181</v>
      </c>
      <c r="BWG11" s="21">
        <v>510120</v>
      </c>
      <c r="BWH11" s="21">
        <v>67082</v>
      </c>
      <c r="BWI11" s="21">
        <v>3492</v>
      </c>
      <c r="BWJ11" s="21">
        <v>577563</v>
      </c>
      <c r="BWK11" s="21">
        <v>418914</v>
      </c>
      <c r="BWL11" s="21" t="s">
        <v>206</v>
      </c>
      <c r="BWM11" s="21" t="s">
        <v>206</v>
      </c>
      <c r="BWN11" s="21" t="s">
        <v>206</v>
      </c>
      <c r="BWO11" s="21" t="s">
        <v>206</v>
      </c>
      <c r="BWP11" s="21" t="s">
        <v>206</v>
      </c>
      <c r="BWQ11" s="21" t="s">
        <v>206</v>
      </c>
      <c r="BWR11" s="21" t="s">
        <v>206</v>
      </c>
      <c r="BWS11" s="21">
        <v>4</v>
      </c>
      <c r="BWT11" s="21" t="s">
        <v>206</v>
      </c>
      <c r="BWU11" s="21" t="s">
        <v>206</v>
      </c>
      <c r="BWV11" s="21" t="s">
        <v>206</v>
      </c>
      <c r="BWW11" s="21" t="s">
        <v>206</v>
      </c>
      <c r="BWX11" s="21">
        <v>11</v>
      </c>
      <c r="BWY11" s="21" t="s">
        <v>206</v>
      </c>
      <c r="BWZ11" s="21" t="s">
        <v>206</v>
      </c>
      <c r="BXA11" s="21" t="s">
        <v>206</v>
      </c>
      <c r="BXB11" s="21">
        <v>2862</v>
      </c>
      <c r="BXC11" s="21" t="s">
        <v>206</v>
      </c>
      <c r="BXD11" s="21" t="s">
        <v>206</v>
      </c>
      <c r="BXE11" s="21" t="s">
        <v>206</v>
      </c>
      <c r="BXF11" s="21" t="s">
        <v>206</v>
      </c>
      <c r="BXG11" s="21" t="s">
        <v>206</v>
      </c>
      <c r="BXH11" s="21" t="s">
        <v>206</v>
      </c>
      <c r="BXI11" s="21" t="s">
        <v>206</v>
      </c>
      <c r="BXJ11" s="21">
        <v>38119</v>
      </c>
      <c r="BXK11" s="21" t="s">
        <v>206</v>
      </c>
      <c r="BXL11" s="21">
        <v>311</v>
      </c>
      <c r="BXM11" s="21">
        <v>31780</v>
      </c>
      <c r="BXN11" s="21">
        <v>1122819</v>
      </c>
      <c r="BXO11" s="21">
        <v>72000</v>
      </c>
      <c r="BXP11" s="21">
        <v>71726</v>
      </c>
      <c r="BXQ11" s="21" t="s">
        <v>206</v>
      </c>
      <c r="BXR11" s="21" t="s">
        <v>206</v>
      </c>
      <c r="BXS11" s="21">
        <v>6627</v>
      </c>
      <c r="BXT11" s="21" t="s">
        <v>206</v>
      </c>
      <c r="BXU11" s="21" t="s">
        <v>206</v>
      </c>
      <c r="BXV11" s="21" t="s">
        <v>206</v>
      </c>
      <c r="BXW11" s="21" t="s">
        <v>206</v>
      </c>
      <c r="BXX11" s="21">
        <v>1861987</v>
      </c>
      <c r="BXY11" s="21">
        <v>1503239</v>
      </c>
      <c r="BXZ11" s="21" t="s">
        <v>206</v>
      </c>
      <c r="BYA11" s="21">
        <v>7911</v>
      </c>
      <c r="BYB11" s="21" t="s">
        <v>206</v>
      </c>
      <c r="BYC11" s="21" t="s">
        <v>206</v>
      </c>
      <c r="BYD11" s="21" t="s">
        <v>206</v>
      </c>
      <c r="BYE11" s="21" t="s">
        <v>206</v>
      </c>
      <c r="BYF11" s="21" t="s">
        <v>206</v>
      </c>
      <c r="BYG11" s="21" t="s">
        <v>206</v>
      </c>
      <c r="BYH11" s="21">
        <v>5363</v>
      </c>
      <c r="BYI11" s="21" t="s">
        <v>206</v>
      </c>
      <c r="BYJ11" s="21" t="s">
        <v>206</v>
      </c>
      <c r="BYK11" s="21">
        <v>143267</v>
      </c>
      <c r="BYL11" s="21" t="s">
        <v>206</v>
      </c>
      <c r="BYM11" s="21" t="s">
        <v>206</v>
      </c>
      <c r="BYN11" s="21" t="s">
        <v>206</v>
      </c>
      <c r="BYO11" s="21" t="s">
        <v>206</v>
      </c>
      <c r="BYP11" s="21" t="s">
        <v>206</v>
      </c>
      <c r="BYQ11" s="21">
        <v>89</v>
      </c>
      <c r="BYR11" s="21">
        <v>2339</v>
      </c>
      <c r="BYS11" s="21" t="s">
        <v>206</v>
      </c>
      <c r="BYT11" s="21" t="s">
        <v>206</v>
      </c>
      <c r="BYU11" s="21" t="s">
        <v>206</v>
      </c>
      <c r="BYV11" s="21" t="s">
        <v>206</v>
      </c>
      <c r="BYW11" s="21" t="s">
        <v>206</v>
      </c>
      <c r="BYX11" s="21" t="s">
        <v>206</v>
      </c>
      <c r="BYY11" s="21">
        <v>15344</v>
      </c>
      <c r="BYZ11" s="21" t="s">
        <v>206</v>
      </c>
      <c r="BZA11" s="21">
        <v>519586</v>
      </c>
      <c r="BZB11" s="21" t="s">
        <v>206</v>
      </c>
      <c r="BZC11" s="21">
        <v>873682</v>
      </c>
      <c r="BZD11" s="21">
        <v>135424</v>
      </c>
      <c r="BZE11" s="21" t="s">
        <v>206</v>
      </c>
      <c r="BZF11" s="21">
        <v>803515</v>
      </c>
      <c r="BZG11" s="21">
        <v>3067</v>
      </c>
      <c r="BZH11" s="21" t="s">
        <v>206</v>
      </c>
      <c r="BZI11" s="21">
        <v>62568</v>
      </c>
      <c r="BZJ11" s="21" t="s">
        <v>206</v>
      </c>
      <c r="BZK11" s="21" t="s">
        <v>206</v>
      </c>
      <c r="BZL11" s="21" t="s">
        <v>206</v>
      </c>
      <c r="BZM11" s="21" t="s">
        <v>206</v>
      </c>
      <c r="BZN11" s="21">
        <v>19</v>
      </c>
      <c r="BZO11" s="21">
        <v>21786</v>
      </c>
      <c r="BZP11" s="21">
        <v>21887566</v>
      </c>
      <c r="BZQ11" s="21">
        <v>1993554</v>
      </c>
      <c r="BZR11" s="21" t="s">
        <v>206</v>
      </c>
      <c r="BZS11" s="21">
        <v>1452503</v>
      </c>
      <c r="BZT11" s="21" t="s">
        <v>206</v>
      </c>
      <c r="BZU11" s="21" t="s">
        <v>206</v>
      </c>
      <c r="BZV11" s="21">
        <v>730926</v>
      </c>
      <c r="BZW11" s="21" t="s">
        <v>206</v>
      </c>
      <c r="BZX11" s="21" t="s">
        <v>206</v>
      </c>
      <c r="BZY11" s="21">
        <v>11</v>
      </c>
      <c r="BZZ11" s="21">
        <v>92967</v>
      </c>
      <c r="CAA11" s="21">
        <v>354649</v>
      </c>
      <c r="CAB11" s="21">
        <v>171</v>
      </c>
      <c r="CAC11" s="21" t="s">
        <v>206</v>
      </c>
      <c r="CAD11" s="21">
        <v>7042346</v>
      </c>
      <c r="CAE11" s="21">
        <v>74491</v>
      </c>
      <c r="CAF11" s="21" t="s">
        <v>206</v>
      </c>
      <c r="CAG11" s="21" t="s">
        <v>206</v>
      </c>
      <c r="CAH11" s="21" t="s">
        <v>206</v>
      </c>
      <c r="CAI11" s="21">
        <v>381024</v>
      </c>
      <c r="CAJ11" s="21" t="s">
        <v>206</v>
      </c>
      <c r="CAK11" s="21" t="s">
        <v>206</v>
      </c>
      <c r="CAL11" s="21" t="s">
        <v>206</v>
      </c>
      <c r="CAM11" s="21" t="s">
        <v>206</v>
      </c>
      <c r="CAN11" s="21">
        <v>369995</v>
      </c>
      <c r="CAO11" s="21">
        <v>11870</v>
      </c>
      <c r="CAP11" s="21" t="s">
        <v>206</v>
      </c>
      <c r="CAQ11" s="21">
        <v>4808088</v>
      </c>
      <c r="CAR11" s="21">
        <v>1</v>
      </c>
      <c r="CAS11" s="21">
        <v>39008</v>
      </c>
      <c r="CAT11" s="21" t="s">
        <v>206</v>
      </c>
      <c r="CAU11" s="21" t="s">
        <v>206</v>
      </c>
      <c r="CAV11" s="21">
        <v>7</v>
      </c>
      <c r="CAW11" s="21">
        <v>348302</v>
      </c>
      <c r="CAX11" s="21">
        <v>830577</v>
      </c>
      <c r="CAY11" s="21" t="s">
        <v>206</v>
      </c>
      <c r="CAZ11" s="21">
        <v>637417</v>
      </c>
      <c r="CBA11" s="21">
        <v>2</v>
      </c>
      <c r="CBB11" s="21" t="s">
        <v>206</v>
      </c>
      <c r="CBC11" s="21" t="s">
        <v>206</v>
      </c>
      <c r="CBD11" s="21" t="s">
        <v>206</v>
      </c>
      <c r="CBE11" s="21">
        <v>3</v>
      </c>
      <c r="CBF11" s="21">
        <v>48433805</v>
      </c>
      <c r="CBG11" s="21" t="s">
        <v>206</v>
      </c>
      <c r="CBH11" s="21">
        <v>16841787</v>
      </c>
      <c r="CBI11" s="21" t="s">
        <v>206</v>
      </c>
      <c r="CBJ11" s="21">
        <v>15858653</v>
      </c>
      <c r="CBK11" s="21">
        <v>5655454</v>
      </c>
      <c r="CBL11" s="21">
        <v>1116621</v>
      </c>
      <c r="CBM11" s="21">
        <v>75774</v>
      </c>
      <c r="CBN11" s="21">
        <v>179681</v>
      </c>
      <c r="CBO11" s="21" t="s">
        <v>206</v>
      </c>
      <c r="CBP11" s="21" t="s">
        <v>206</v>
      </c>
      <c r="CBQ11" s="21">
        <v>4444397</v>
      </c>
      <c r="CBR11" s="21">
        <v>1967161</v>
      </c>
      <c r="CBS11" s="21">
        <v>2248427</v>
      </c>
      <c r="CBT11" s="21" t="s">
        <v>206</v>
      </c>
      <c r="CBU11" s="21">
        <v>885</v>
      </c>
      <c r="CBV11" s="21" t="s">
        <v>206</v>
      </c>
      <c r="CBW11" s="21">
        <v>278323</v>
      </c>
      <c r="CBX11" s="21" t="s">
        <v>206</v>
      </c>
      <c r="CBY11" s="21" t="s">
        <v>206</v>
      </c>
      <c r="CBZ11" s="21" t="s">
        <v>206</v>
      </c>
      <c r="CCA11" s="21">
        <v>95418</v>
      </c>
      <c r="CCB11" s="21">
        <v>173752</v>
      </c>
      <c r="CCC11" s="21" t="s">
        <v>206</v>
      </c>
      <c r="CCD11" s="21" t="s">
        <v>206</v>
      </c>
      <c r="CCE11" s="21">
        <v>532489</v>
      </c>
      <c r="CCF11" s="21" t="s">
        <v>206</v>
      </c>
      <c r="CCG11" s="21">
        <v>498311</v>
      </c>
      <c r="CCH11" s="21">
        <v>41511</v>
      </c>
      <c r="CCI11" s="21">
        <v>36</v>
      </c>
      <c r="CCJ11" s="21" t="s">
        <v>206</v>
      </c>
      <c r="CCK11" s="21">
        <v>3766</v>
      </c>
      <c r="CCL11" s="21">
        <v>20985</v>
      </c>
      <c r="CCM11" s="21" t="s">
        <v>206</v>
      </c>
      <c r="CCN11" s="21">
        <v>102230</v>
      </c>
      <c r="CCO11" s="21" t="s">
        <v>206</v>
      </c>
      <c r="CCP11" s="21">
        <v>99</v>
      </c>
      <c r="CCQ11" s="21" t="s">
        <v>206</v>
      </c>
      <c r="CCR11" s="21" t="s">
        <v>206</v>
      </c>
      <c r="CCS11" s="21" t="s">
        <v>206</v>
      </c>
      <c r="CCT11" s="21" t="s">
        <v>206</v>
      </c>
      <c r="CCU11" s="21">
        <v>50</v>
      </c>
      <c r="CCV11" s="21">
        <v>885824</v>
      </c>
      <c r="CCW11" s="21">
        <v>265380</v>
      </c>
      <c r="CCX11" s="21">
        <v>6486120</v>
      </c>
      <c r="CCY11" s="21">
        <v>18372</v>
      </c>
      <c r="CCZ11" s="21">
        <v>5459036</v>
      </c>
      <c r="CDA11" s="21">
        <v>288852</v>
      </c>
      <c r="CDB11" s="21">
        <v>3780</v>
      </c>
      <c r="CDC11" s="21">
        <v>1697571</v>
      </c>
      <c r="CDD11" s="21" t="s">
        <v>206</v>
      </c>
      <c r="CDE11" s="21" t="s">
        <v>206</v>
      </c>
      <c r="CDF11" s="21" t="s">
        <v>206</v>
      </c>
      <c r="CDG11" s="21">
        <v>1970</v>
      </c>
      <c r="CDH11" s="21">
        <v>740587</v>
      </c>
      <c r="CDI11" s="21">
        <v>854094</v>
      </c>
      <c r="CDJ11" s="21">
        <v>633524736</v>
      </c>
      <c r="CDK11" s="21">
        <v>1012172481</v>
      </c>
      <c r="CDL11" s="21" t="s">
        <v>206</v>
      </c>
      <c r="CDM11" s="21">
        <v>161441</v>
      </c>
      <c r="CDN11" s="21">
        <v>4971</v>
      </c>
      <c r="CDO11" s="21" t="s">
        <v>206</v>
      </c>
      <c r="CDP11" s="21">
        <v>7294428</v>
      </c>
      <c r="CDQ11" s="21">
        <v>32597</v>
      </c>
      <c r="CDR11" s="21" t="s">
        <v>206</v>
      </c>
      <c r="CDS11" s="21" t="s">
        <v>206</v>
      </c>
      <c r="CDT11" s="21">
        <v>1209571</v>
      </c>
      <c r="CDU11" s="21">
        <v>80</v>
      </c>
      <c r="CDV11" s="21">
        <v>28710</v>
      </c>
      <c r="CDW11" s="21" t="s">
        <v>206</v>
      </c>
      <c r="CDX11" s="21">
        <v>17509282</v>
      </c>
      <c r="CDY11" s="21">
        <v>82179</v>
      </c>
      <c r="CDZ11" t="s">
        <v>206</v>
      </c>
      <c r="CEA11" t="s">
        <v>206</v>
      </c>
      <c r="CEB11" t="s">
        <v>206</v>
      </c>
      <c r="CEC11" t="s">
        <v>206</v>
      </c>
      <c r="CED11">
        <v>46805</v>
      </c>
      <c r="CEE11" t="s">
        <v>206</v>
      </c>
      <c r="CEF11">
        <v>731442</v>
      </c>
      <c r="CEG11">
        <v>317269</v>
      </c>
      <c r="CEH11" t="s">
        <v>206</v>
      </c>
      <c r="CEI11">
        <v>685</v>
      </c>
      <c r="CEJ11">
        <v>8990</v>
      </c>
      <c r="CEK11" t="s">
        <v>206</v>
      </c>
      <c r="CEL11" t="s">
        <v>206</v>
      </c>
      <c r="CEM11" t="s">
        <v>206</v>
      </c>
      <c r="CEN11">
        <v>436339</v>
      </c>
      <c r="CEO11" t="s">
        <v>206</v>
      </c>
      <c r="CEP11" t="s">
        <v>206</v>
      </c>
      <c r="CEQ11" t="s">
        <v>206</v>
      </c>
      <c r="CER11" t="s">
        <v>206</v>
      </c>
      <c r="CES11">
        <v>1917960</v>
      </c>
      <c r="CET11">
        <v>0</v>
      </c>
      <c r="CEU11" t="s">
        <v>206</v>
      </c>
      <c r="CEV11" t="s">
        <v>206</v>
      </c>
      <c r="CEW11" t="s">
        <v>206</v>
      </c>
      <c r="CEX11" t="s">
        <v>206</v>
      </c>
      <c r="CEY11" t="s">
        <v>206</v>
      </c>
      <c r="CEZ11" t="s">
        <v>206</v>
      </c>
      <c r="CFA11" t="s">
        <v>206</v>
      </c>
      <c r="CFB11">
        <v>1</v>
      </c>
      <c r="CFC11" t="s">
        <v>206</v>
      </c>
      <c r="CFD11" t="s">
        <v>206</v>
      </c>
      <c r="CFE11">
        <v>13374</v>
      </c>
      <c r="CFF11">
        <v>35981</v>
      </c>
      <c r="CFG11" t="s">
        <v>206</v>
      </c>
      <c r="CFH11">
        <v>5410450</v>
      </c>
      <c r="CFI11" t="s">
        <v>206</v>
      </c>
      <c r="CFJ11" t="s">
        <v>206</v>
      </c>
      <c r="CFK11">
        <v>13</v>
      </c>
      <c r="CFL11">
        <v>4435475</v>
      </c>
      <c r="CFM11">
        <v>5053561</v>
      </c>
      <c r="CFN11" t="s">
        <v>206</v>
      </c>
      <c r="CFO11">
        <v>301</v>
      </c>
      <c r="CFP11" t="s">
        <v>206</v>
      </c>
      <c r="CFQ11">
        <v>56350</v>
      </c>
      <c r="CFR11">
        <v>59407</v>
      </c>
      <c r="CFS11" t="s">
        <v>206</v>
      </c>
      <c r="CFT11" t="s">
        <v>206</v>
      </c>
      <c r="CFU11">
        <v>159</v>
      </c>
      <c r="CFV11">
        <v>344163</v>
      </c>
      <c r="CFW11" t="s">
        <v>206</v>
      </c>
      <c r="CFX11" t="s">
        <v>206</v>
      </c>
      <c r="CFY11">
        <v>38443</v>
      </c>
      <c r="CFZ11" t="s">
        <v>206</v>
      </c>
      <c r="CGA11">
        <v>464241</v>
      </c>
      <c r="CGB11" t="s">
        <v>206</v>
      </c>
      <c r="CGC11">
        <v>1779757</v>
      </c>
      <c r="CGD11" t="s">
        <v>206</v>
      </c>
      <c r="CGE11">
        <v>52160</v>
      </c>
      <c r="CGF11" t="s">
        <v>206</v>
      </c>
      <c r="CGG11" t="s">
        <v>206</v>
      </c>
      <c r="CGH11">
        <v>5303468</v>
      </c>
      <c r="CGI11">
        <v>412987</v>
      </c>
      <c r="CGJ11">
        <v>26</v>
      </c>
      <c r="CGK11" t="s">
        <v>206</v>
      </c>
      <c r="CGL11" t="s">
        <v>206</v>
      </c>
      <c r="CGM11" t="s">
        <v>206</v>
      </c>
      <c r="CGN11" t="s">
        <v>206</v>
      </c>
      <c r="CGO11">
        <v>14848</v>
      </c>
      <c r="CGP11">
        <v>4674</v>
      </c>
      <c r="CGQ11">
        <v>21724</v>
      </c>
      <c r="CGR11">
        <v>190079</v>
      </c>
      <c r="CGS11">
        <v>155332</v>
      </c>
      <c r="CGT11">
        <v>462057</v>
      </c>
      <c r="CGU11">
        <v>204</v>
      </c>
      <c r="CGV11" t="s">
        <v>206</v>
      </c>
      <c r="CGW11">
        <v>9246</v>
      </c>
      <c r="CGX11" t="s">
        <v>206</v>
      </c>
      <c r="CGY11" t="s">
        <v>206</v>
      </c>
      <c r="CGZ11" t="s">
        <v>206</v>
      </c>
      <c r="CHA11" t="s">
        <v>206</v>
      </c>
      <c r="CHB11">
        <v>3367</v>
      </c>
      <c r="CHC11">
        <v>660656</v>
      </c>
      <c r="CHD11">
        <v>89957706</v>
      </c>
      <c r="CHE11">
        <v>298246891</v>
      </c>
      <c r="CHF11" t="s">
        <v>206</v>
      </c>
      <c r="CHG11">
        <v>40016</v>
      </c>
      <c r="CHH11" t="s">
        <v>206</v>
      </c>
      <c r="CHI11" t="s">
        <v>206</v>
      </c>
      <c r="CHJ11">
        <v>2539954</v>
      </c>
      <c r="CHK11" t="s">
        <v>206</v>
      </c>
      <c r="CHL11">
        <v>420</v>
      </c>
      <c r="CHM11" t="s">
        <v>206</v>
      </c>
      <c r="CHN11">
        <v>126843</v>
      </c>
      <c r="CHO11">
        <v>362564</v>
      </c>
      <c r="CHP11" t="s">
        <v>206</v>
      </c>
      <c r="CHQ11" t="s">
        <v>206</v>
      </c>
      <c r="CHR11">
        <v>164</v>
      </c>
      <c r="CHS11">
        <v>112597</v>
      </c>
    </row>
    <row r="12" spans="1:2255" x14ac:dyDescent="0.25">
      <c r="A12" s="21">
        <v>2014</v>
      </c>
      <c r="B12" s="21" t="s">
        <v>206</v>
      </c>
      <c r="C12" s="21" t="s">
        <v>206</v>
      </c>
      <c r="D12" s="21" t="s">
        <v>206</v>
      </c>
      <c r="E12" s="21">
        <v>375437</v>
      </c>
      <c r="F12" s="21" t="s">
        <v>206</v>
      </c>
      <c r="G12" s="21" t="s">
        <v>206</v>
      </c>
      <c r="H12" s="21">
        <v>848</v>
      </c>
      <c r="I12" s="21" t="s">
        <v>206</v>
      </c>
      <c r="J12" s="21">
        <v>218043</v>
      </c>
      <c r="K12" s="21">
        <v>1063</v>
      </c>
      <c r="L12" s="21">
        <v>4217094</v>
      </c>
      <c r="M12" s="21">
        <v>10307965</v>
      </c>
      <c r="N12" s="21">
        <v>155767</v>
      </c>
      <c r="O12" s="21">
        <v>4597</v>
      </c>
      <c r="P12" s="21">
        <v>1754066</v>
      </c>
      <c r="Q12" s="21" t="s">
        <v>206</v>
      </c>
      <c r="R12" s="21">
        <v>2742813</v>
      </c>
      <c r="S12" s="21">
        <v>2487864</v>
      </c>
      <c r="T12" s="21">
        <v>401775</v>
      </c>
      <c r="U12" s="21">
        <v>234565</v>
      </c>
      <c r="V12" s="21">
        <v>260310</v>
      </c>
      <c r="W12" s="21">
        <v>3355592</v>
      </c>
      <c r="X12" s="21">
        <v>324449</v>
      </c>
      <c r="Y12" s="21" t="s">
        <v>206</v>
      </c>
      <c r="Z12" s="21">
        <v>1455496</v>
      </c>
      <c r="AA12" s="21">
        <v>2133751</v>
      </c>
      <c r="AB12" s="21">
        <v>764433</v>
      </c>
      <c r="AC12" s="21">
        <v>16508344</v>
      </c>
      <c r="AD12" s="21">
        <v>139443086</v>
      </c>
      <c r="AE12" s="21">
        <v>199063114</v>
      </c>
      <c r="AF12" s="21">
        <v>15642109</v>
      </c>
      <c r="AG12" s="21">
        <v>35955173</v>
      </c>
      <c r="AH12" s="21">
        <v>1256423</v>
      </c>
      <c r="AI12" s="21">
        <v>11051334</v>
      </c>
      <c r="AJ12" s="21">
        <v>16751139</v>
      </c>
      <c r="AK12" s="21" t="s">
        <v>206</v>
      </c>
      <c r="AL12" s="21">
        <v>68974</v>
      </c>
      <c r="AM12" s="21">
        <v>190551719</v>
      </c>
      <c r="AN12" s="21">
        <v>111880231</v>
      </c>
      <c r="AO12" s="21">
        <v>19656882</v>
      </c>
      <c r="AP12" s="21">
        <v>2919068</v>
      </c>
      <c r="AQ12" s="21">
        <v>75354</v>
      </c>
      <c r="AR12" s="21">
        <v>342</v>
      </c>
      <c r="AS12" s="21">
        <v>5042183</v>
      </c>
      <c r="AT12" s="21">
        <v>1254</v>
      </c>
      <c r="AU12" s="21">
        <v>154</v>
      </c>
      <c r="AV12" s="21">
        <v>19329</v>
      </c>
      <c r="AW12" s="21">
        <v>27817735</v>
      </c>
      <c r="AX12" s="21">
        <v>772995</v>
      </c>
      <c r="AY12" s="21" t="s">
        <v>206</v>
      </c>
      <c r="AZ12" s="21" t="s">
        <v>206</v>
      </c>
      <c r="BA12" s="21" t="s">
        <v>206</v>
      </c>
      <c r="BB12" s="21">
        <v>44579</v>
      </c>
      <c r="BC12" s="21">
        <v>289925</v>
      </c>
      <c r="BD12" s="21">
        <v>3144994</v>
      </c>
      <c r="BE12" s="21">
        <v>1756473</v>
      </c>
      <c r="BF12" s="21">
        <v>50405</v>
      </c>
      <c r="BG12" s="21">
        <v>4276</v>
      </c>
      <c r="BH12" s="21">
        <v>2030567</v>
      </c>
      <c r="BI12" s="21">
        <v>22839</v>
      </c>
      <c r="BJ12" s="21">
        <v>35487</v>
      </c>
      <c r="BK12" s="21">
        <v>35341</v>
      </c>
      <c r="BL12" s="21">
        <v>140994</v>
      </c>
      <c r="BM12" s="21">
        <v>78</v>
      </c>
      <c r="BN12" s="21">
        <v>27462</v>
      </c>
      <c r="BO12" s="21">
        <v>21</v>
      </c>
      <c r="BP12" s="21">
        <v>19717</v>
      </c>
      <c r="BQ12" s="21">
        <v>726636</v>
      </c>
      <c r="BR12" s="21">
        <v>501503</v>
      </c>
      <c r="BS12" s="21">
        <v>2015812</v>
      </c>
      <c r="BT12" s="21">
        <v>912219</v>
      </c>
      <c r="BU12" s="21">
        <v>149619289</v>
      </c>
      <c r="BV12" s="21">
        <v>32837190</v>
      </c>
      <c r="BW12" s="21">
        <v>2757619</v>
      </c>
      <c r="BX12" s="21">
        <v>461879</v>
      </c>
      <c r="BY12" s="21">
        <v>22058359</v>
      </c>
      <c r="BZ12" s="21">
        <v>2743270</v>
      </c>
      <c r="CA12" s="21">
        <v>39</v>
      </c>
      <c r="CB12" s="21">
        <v>52330</v>
      </c>
      <c r="CC12" s="21">
        <v>165599</v>
      </c>
      <c r="CD12" s="21">
        <v>5338519</v>
      </c>
      <c r="CE12" s="21">
        <v>2148355</v>
      </c>
      <c r="CF12" s="21">
        <v>200455012</v>
      </c>
      <c r="CG12" s="21">
        <v>267661094</v>
      </c>
      <c r="CH12" s="21">
        <v>1834</v>
      </c>
      <c r="CI12" s="21">
        <v>65572115</v>
      </c>
      <c r="CJ12" s="21">
        <v>137642</v>
      </c>
      <c r="CK12" s="21" t="s">
        <v>206</v>
      </c>
      <c r="CL12" s="21">
        <v>124330247</v>
      </c>
      <c r="CM12" s="21">
        <v>26998</v>
      </c>
      <c r="CN12" s="21">
        <v>246</v>
      </c>
      <c r="CO12" s="21" t="s">
        <v>206</v>
      </c>
      <c r="CP12" s="21">
        <v>3965125</v>
      </c>
      <c r="CQ12" s="21">
        <v>8985</v>
      </c>
      <c r="CR12" s="21">
        <v>592806</v>
      </c>
      <c r="CS12" s="21">
        <v>6202</v>
      </c>
      <c r="CT12" s="21">
        <v>29905486</v>
      </c>
      <c r="CU12" s="21">
        <v>348638</v>
      </c>
      <c r="CV12" s="21" t="s">
        <v>206</v>
      </c>
      <c r="CW12" s="21" t="s">
        <v>206</v>
      </c>
      <c r="CX12" s="21" t="s">
        <v>206</v>
      </c>
      <c r="CY12" s="21" t="s">
        <v>206</v>
      </c>
      <c r="CZ12" s="21" t="s">
        <v>206</v>
      </c>
      <c r="DA12" s="21" t="s">
        <v>206</v>
      </c>
      <c r="DB12" s="21" t="s">
        <v>206</v>
      </c>
      <c r="DC12" s="21" t="s">
        <v>206</v>
      </c>
      <c r="DD12" s="21" t="s">
        <v>206</v>
      </c>
      <c r="DE12" s="21">
        <v>2343132</v>
      </c>
      <c r="DF12" s="21" t="s">
        <v>206</v>
      </c>
      <c r="DG12" s="21">
        <v>754984</v>
      </c>
      <c r="DH12" s="21" t="s">
        <v>206</v>
      </c>
      <c r="DI12" s="21" t="s">
        <v>206</v>
      </c>
      <c r="DJ12" s="21">
        <v>22377800</v>
      </c>
      <c r="DK12" s="21" t="s">
        <v>206</v>
      </c>
      <c r="DL12" s="21" t="s">
        <v>206</v>
      </c>
      <c r="DM12" s="21">
        <v>4071005</v>
      </c>
      <c r="DN12" s="21">
        <v>2491</v>
      </c>
      <c r="DO12" s="21">
        <v>15</v>
      </c>
      <c r="DP12" s="21">
        <v>226054</v>
      </c>
      <c r="DQ12" s="21">
        <v>9605331</v>
      </c>
      <c r="DR12" s="21" t="s">
        <v>206</v>
      </c>
      <c r="DS12" s="21" t="s">
        <v>206</v>
      </c>
      <c r="DT12" s="21">
        <v>43690</v>
      </c>
      <c r="DU12" s="21" t="s">
        <v>206</v>
      </c>
      <c r="DV12" s="21" t="s">
        <v>206</v>
      </c>
      <c r="DW12" s="21">
        <v>5856841</v>
      </c>
      <c r="DX12" s="21">
        <v>416043</v>
      </c>
      <c r="DY12" s="21">
        <v>10291484</v>
      </c>
      <c r="DZ12" s="21">
        <v>30</v>
      </c>
      <c r="EA12" s="21">
        <v>45555</v>
      </c>
      <c r="EB12" s="21">
        <v>8596459</v>
      </c>
      <c r="EC12" s="21">
        <v>24806</v>
      </c>
      <c r="ED12" s="21">
        <v>90</v>
      </c>
      <c r="EE12" s="21" t="s">
        <v>206</v>
      </c>
      <c r="EF12" s="21" t="s">
        <v>206</v>
      </c>
      <c r="EG12" s="21">
        <v>4951090</v>
      </c>
      <c r="EH12" s="21">
        <v>2208639</v>
      </c>
      <c r="EI12" s="21">
        <v>1328954</v>
      </c>
      <c r="EJ12" s="21">
        <v>84968</v>
      </c>
      <c r="EK12" s="21">
        <v>1742</v>
      </c>
      <c r="EL12" s="21" t="s">
        <v>206</v>
      </c>
      <c r="EM12" s="21" t="s">
        <v>206</v>
      </c>
      <c r="EN12" s="21" t="s">
        <v>206</v>
      </c>
      <c r="EO12" s="21" t="s">
        <v>206</v>
      </c>
      <c r="EP12" s="21" t="s">
        <v>206</v>
      </c>
      <c r="EQ12" s="21">
        <v>25321</v>
      </c>
      <c r="ER12" s="21">
        <v>1637138</v>
      </c>
      <c r="ES12" s="21" t="s">
        <v>206</v>
      </c>
      <c r="ET12" s="21" t="s">
        <v>206</v>
      </c>
      <c r="EU12" s="21" t="s">
        <v>206</v>
      </c>
      <c r="EV12" s="21" t="s">
        <v>206</v>
      </c>
      <c r="EW12" s="21" t="s">
        <v>206</v>
      </c>
      <c r="EX12" s="21" t="s">
        <v>206</v>
      </c>
      <c r="EY12" s="21">
        <v>26734</v>
      </c>
      <c r="EZ12" s="21" t="s">
        <v>206</v>
      </c>
      <c r="FA12" s="21" t="s">
        <v>206</v>
      </c>
      <c r="FB12" s="21">
        <v>41380</v>
      </c>
      <c r="FC12" s="21" t="s">
        <v>206</v>
      </c>
      <c r="FD12" s="21">
        <v>5787</v>
      </c>
      <c r="FE12" s="21" t="s">
        <v>206</v>
      </c>
      <c r="FF12" s="21">
        <v>2</v>
      </c>
      <c r="FG12" s="21" t="s">
        <v>206</v>
      </c>
      <c r="FH12" s="21" t="s">
        <v>206</v>
      </c>
      <c r="FI12" s="21" t="s">
        <v>206</v>
      </c>
      <c r="FJ12" s="21" t="s">
        <v>206</v>
      </c>
      <c r="FK12" s="21" t="s">
        <v>206</v>
      </c>
      <c r="FL12" s="21">
        <v>975</v>
      </c>
      <c r="FM12" s="21">
        <v>1</v>
      </c>
      <c r="FN12" s="21" t="s">
        <v>206</v>
      </c>
      <c r="FO12" s="21" t="s">
        <v>206</v>
      </c>
      <c r="FP12" s="21">
        <v>20461</v>
      </c>
      <c r="FQ12" s="21">
        <v>536</v>
      </c>
      <c r="FR12" s="21" t="s">
        <v>206</v>
      </c>
      <c r="FS12" s="21">
        <v>164688</v>
      </c>
      <c r="FT12" s="21" t="s">
        <v>206</v>
      </c>
      <c r="FU12" s="21">
        <v>48</v>
      </c>
      <c r="FV12" s="21" t="s">
        <v>206</v>
      </c>
      <c r="FW12" s="21" t="s">
        <v>206</v>
      </c>
      <c r="FX12" s="21">
        <v>10665</v>
      </c>
      <c r="FY12" s="21">
        <v>29954</v>
      </c>
      <c r="FZ12" s="21">
        <v>2598765</v>
      </c>
      <c r="GA12" s="21">
        <v>252373</v>
      </c>
      <c r="GB12" s="21" t="s">
        <v>206</v>
      </c>
      <c r="GC12" s="21">
        <v>2087257</v>
      </c>
      <c r="GD12" s="21" t="s">
        <v>206</v>
      </c>
      <c r="GE12" s="21" t="s">
        <v>206</v>
      </c>
      <c r="GF12" s="21">
        <v>202729</v>
      </c>
      <c r="GG12" s="21">
        <v>16515</v>
      </c>
      <c r="GH12" s="21" t="s">
        <v>206</v>
      </c>
      <c r="GI12" s="21" t="s">
        <v>206</v>
      </c>
      <c r="GJ12" s="21">
        <v>1514</v>
      </c>
      <c r="GK12" s="21">
        <v>15865</v>
      </c>
      <c r="GL12" s="21">
        <v>3336</v>
      </c>
      <c r="GM12" s="21" t="s">
        <v>206</v>
      </c>
      <c r="GN12" s="21">
        <v>143023</v>
      </c>
      <c r="GO12" s="21">
        <v>87082</v>
      </c>
      <c r="GP12" s="21" t="s">
        <v>206</v>
      </c>
      <c r="GQ12" s="21" t="s">
        <v>206</v>
      </c>
      <c r="GR12" s="21" t="s">
        <v>206</v>
      </c>
      <c r="GS12" s="21">
        <v>2046305</v>
      </c>
      <c r="GT12" s="21" t="s">
        <v>206</v>
      </c>
      <c r="GU12" s="21" t="s">
        <v>206</v>
      </c>
      <c r="GV12" s="21" t="s">
        <v>206</v>
      </c>
      <c r="GW12" s="21">
        <v>314243</v>
      </c>
      <c r="GX12" s="21">
        <v>1246364</v>
      </c>
      <c r="GY12" s="21">
        <v>38238</v>
      </c>
      <c r="GZ12" s="21">
        <v>19856</v>
      </c>
      <c r="HA12" s="21">
        <v>30</v>
      </c>
      <c r="HB12" s="21">
        <v>860995</v>
      </c>
      <c r="HC12" s="21" t="s">
        <v>206</v>
      </c>
      <c r="HD12" s="21">
        <v>645488</v>
      </c>
      <c r="HE12" s="21" t="s">
        <v>206</v>
      </c>
      <c r="HF12" s="21">
        <v>682</v>
      </c>
      <c r="HG12" s="21">
        <v>657257</v>
      </c>
      <c r="HH12" s="21">
        <v>64</v>
      </c>
      <c r="HI12" s="21">
        <v>43</v>
      </c>
      <c r="HJ12" s="21">
        <v>1325559</v>
      </c>
      <c r="HK12" s="21">
        <v>37</v>
      </c>
      <c r="HL12" s="21">
        <v>678372</v>
      </c>
      <c r="HM12" s="21">
        <v>1387443</v>
      </c>
      <c r="HN12" s="21">
        <v>5218286</v>
      </c>
      <c r="HO12" s="21">
        <v>10</v>
      </c>
      <c r="HP12" s="21">
        <v>81</v>
      </c>
      <c r="HQ12" s="21">
        <v>1311412</v>
      </c>
      <c r="HR12" s="21">
        <v>9784189</v>
      </c>
      <c r="HS12" s="21">
        <v>13359387</v>
      </c>
      <c r="HT12" s="21" t="s">
        <v>206</v>
      </c>
      <c r="HU12" s="21">
        <v>1794054</v>
      </c>
      <c r="HV12" s="21">
        <v>4647782</v>
      </c>
      <c r="HW12" s="21">
        <v>6456122</v>
      </c>
      <c r="HX12" s="21">
        <v>603622</v>
      </c>
      <c r="HY12" s="21" t="s">
        <v>206</v>
      </c>
      <c r="HZ12" s="21">
        <v>543084</v>
      </c>
      <c r="IA12" s="21">
        <v>8545338</v>
      </c>
      <c r="IB12" s="21">
        <v>3945528</v>
      </c>
      <c r="IC12" s="21">
        <v>13408724</v>
      </c>
      <c r="ID12" s="21">
        <v>4304296</v>
      </c>
      <c r="IE12" s="21">
        <v>2326</v>
      </c>
      <c r="IF12" s="21" t="s">
        <v>206</v>
      </c>
      <c r="IG12" s="21">
        <v>286493</v>
      </c>
      <c r="IH12" s="21">
        <v>53</v>
      </c>
      <c r="II12" s="21" t="s">
        <v>206</v>
      </c>
      <c r="IJ12" s="21">
        <v>916921</v>
      </c>
      <c r="IK12" s="21">
        <v>894062</v>
      </c>
      <c r="IL12" s="21">
        <v>40449</v>
      </c>
      <c r="IM12" s="21" t="s">
        <v>206</v>
      </c>
      <c r="IN12" s="21" t="s">
        <v>206</v>
      </c>
      <c r="IO12" s="21" t="s">
        <v>206</v>
      </c>
      <c r="IP12" s="21" t="s">
        <v>206</v>
      </c>
      <c r="IQ12" s="21" t="s">
        <v>206</v>
      </c>
      <c r="IR12" s="21" t="s">
        <v>206</v>
      </c>
      <c r="IS12" s="21">
        <v>422</v>
      </c>
      <c r="IT12" s="21">
        <v>11452</v>
      </c>
      <c r="IU12" s="21">
        <v>329</v>
      </c>
      <c r="IV12" s="21">
        <v>377743</v>
      </c>
      <c r="IW12" s="21">
        <v>201</v>
      </c>
      <c r="IX12" s="21">
        <v>37522</v>
      </c>
      <c r="IY12" s="21" t="s">
        <v>206</v>
      </c>
      <c r="IZ12" s="21">
        <v>2361</v>
      </c>
      <c r="JA12" s="21">
        <v>7672048</v>
      </c>
      <c r="JB12" s="21" t="s">
        <v>206</v>
      </c>
      <c r="JC12" s="21" t="s">
        <v>206</v>
      </c>
      <c r="JD12" s="21">
        <v>14</v>
      </c>
      <c r="JE12" s="21">
        <v>1134219</v>
      </c>
      <c r="JF12" s="21">
        <v>286062</v>
      </c>
      <c r="JG12" s="21">
        <v>176569</v>
      </c>
      <c r="JH12" s="21">
        <v>20191</v>
      </c>
      <c r="JI12" s="21">
        <v>9659462</v>
      </c>
      <c r="JJ12" s="21">
        <v>4980731</v>
      </c>
      <c r="JK12" s="21">
        <v>78719</v>
      </c>
      <c r="JL12" s="21" t="s">
        <v>206</v>
      </c>
      <c r="JM12" s="21">
        <v>96672</v>
      </c>
      <c r="JN12" s="21">
        <v>42</v>
      </c>
      <c r="JO12" s="21">
        <v>4400</v>
      </c>
      <c r="JP12" s="21" t="s">
        <v>206</v>
      </c>
      <c r="JQ12" s="21">
        <v>20093</v>
      </c>
      <c r="JR12" s="21">
        <v>1544898</v>
      </c>
      <c r="JS12" s="21">
        <v>279737</v>
      </c>
      <c r="JT12" s="21">
        <v>47886384</v>
      </c>
      <c r="JU12" s="21">
        <v>23177153</v>
      </c>
      <c r="JV12" s="21">
        <v>1300</v>
      </c>
      <c r="JW12" s="21">
        <v>48951738</v>
      </c>
      <c r="JX12" s="21" t="s">
        <v>206</v>
      </c>
      <c r="JY12" s="21" t="s">
        <v>206</v>
      </c>
      <c r="JZ12" s="21">
        <v>3409039</v>
      </c>
      <c r="KA12" s="21" t="s">
        <v>206</v>
      </c>
      <c r="KB12" s="21" t="s">
        <v>206</v>
      </c>
      <c r="KC12" s="21" t="s">
        <v>206</v>
      </c>
      <c r="KD12" s="21">
        <v>131475</v>
      </c>
      <c r="KE12" s="21">
        <v>1904840</v>
      </c>
      <c r="KF12" s="21">
        <v>226219</v>
      </c>
      <c r="KG12" s="21" t="s">
        <v>206</v>
      </c>
      <c r="KH12" s="21">
        <v>214364</v>
      </c>
      <c r="KI12" s="21">
        <v>107757</v>
      </c>
      <c r="KJ12" s="21" t="s">
        <v>206</v>
      </c>
      <c r="KK12" s="21">
        <v>4104131</v>
      </c>
      <c r="KL12" s="21" t="s">
        <v>206</v>
      </c>
      <c r="KM12" s="21">
        <v>432370</v>
      </c>
      <c r="KN12" s="21" t="s">
        <v>206</v>
      </c>
      <c r="KO12" s="21" t="s">
        <v>206</v>
      </c>
      <c r="KP12" s="21">
        <v>2856317</v>
      </c>
      <c r="KQ12" s="21" t="s">
        <v>206</v>
      </c>
      <c r="KR12" s="21">
        <v>11540</v>
      </c>
      <c r="KS12" s="21">
        <v>49151184</v>
      </c>
      <c r="KT12" s="21">
        <v>4930004</v>
      </c>
      <c r="KU12" s="21">
        <v>137116418</v>
      </c>
      <c r="KV12" s="21">
        <v>32</v>
      </c>
      <c r="KW12" s="21" t="s">
        <v>206</v>
      </c>
      <c r="KX12" s="21">
        <v>7693263</v>
      </c>
      <c r="KY12" s="21" t="s">
        <v>206</v>
      </c>
      <c r="KZ12" s="21">
        <v>3664367</v>
      </c>
      <c r="LA12" s="21">
        <v>3928682</v>
      </c>
      <c r="LB12" s="21">
        <v>28032260</v>
      </c>
      <c r="LC12" s="21">
        <v>2024646</v>
      </c>
      <c r="LD12" s="21">
        <v>106609</v>
      </c>
      <c r="LE12" s="21">
        <v>747090</v>
      </c>
      <c r="LF12" s="21">
        <v>2555173</v>
      </c>
      <c r="LG12" s="21">
        <v>7418886</v>
      </c>
      <c r="LH12" s="21">
        <v>283512</v>
      </c>
      <c r="LI12" s="21" t="s">
        <v>206</v>
      </c>
      <c r="LJ12" s="21">
        <v>1940031</v>
      </c>
      <c r="LK12" s="21">
        <v>517519</v>
      </c>
      <c r="LL12" s="21">
        <v>9278626</v>
      </c>
      <c r="LM12" s="21">
        <v>13722114</v>
      </c>
      <c r="LN12" s="21" t="s">
        <v>206</v>
      </c>
      <c r="LO12" s="21">
        <v>3429889</v>
      </c>
      <c r="LP12" s="21">
        <v>6290418</v>
      </c>
      <c r="LQ12" s="21">
        <v>14242</v>
      </c>
      <c r="LR12" s="21">
        <v>237664</v>
      </c>
      <c r="LS12" s="21" t="s">
        <v>206</v>
      </c>
      <c r="LT12" s="21">
        <v>3178</v>
      </c>
      <c r="LU12" s="21">
        <v>74590649</v>
      </c>
      <c r="LV12" s="21">
        <v>24531329</v>
      </c>
      <c r="LW12" s="21">
        <v>1037885</v>
      </c>
      <c r="LX12" s="21">
        <v>78996</v>
      </c>
      <c r="LY12" s="21">
        <v>164667</v>
      </c>
      <c r="LZ12" s="21" t="s">
        <v>206</v>
      </c>
      <c r="MA12" s="21">
        <v>591631</v>
      </c>
      <c r="MB12" s="21">
        <v>2</v>
      </c>
      <c r="MC12" s="21">
        <v>6962</v>
      </c>
      <c r="MD12" s="21">
        <v>21543094</v>
      </c>
      <c r="ME12" s="21">
        <v>15218129</v>
      </c>
      <c r="MF12" s="21">
        <v>593484</v>
      </c>
      <c r="MG12" s="21" t="s">
        <v>206</v>
      </c>
      <c r="MH12" s="21">
        <v>240930</v>
      </c>
      <c r="MI12" s="21" t="s">
        <v>206</v>
      </c>
      <c r="MJ12" s="21">
        <v>681388</v>
      </c>
      <c r="MK12" s="21">
        <v>20229</v>
      </c>
      <c r="ML12" s="21" t="s">
        <v>206</v>
      </c>
      <c r="MM12" s="21">
        <v>151910</v>
      </c>
      <c r="MN12" s="21">
        <v>649</v>
      </c>
      <c r="MO12" s="21">
        <v>1080094</v>
      </c>
      <c r="MP12" s="21">
        <v>1425074</v>
      </c>
      <c r="MQ12" s="21" t="s">
        <v>206</v>
      </c>
      <c r="MR12" s="21">
        <v>751807</v>
      </c>
      <c r="MS12" s="21">
        <v>562039</v>
      </c>
      <c r="MT12" s="21">
        <v>73988</v>
      </c>
      <c r="MU12" s="21">
        <v>715</v>
      </c>
      <c r="MV12" s="21">
        <v>43686</v>
      </c>
      <c r="MW12" s="21">
        <v>876</v>
      </c>
      <c r="MX12" s="21" t="s">
        <v>206</v>
      </c>
      <c r="MY12" s="21">
        <v>723304</v>
      </c>
      <c r="MZ12" s="21">
        <v>12326</v>
      </c>
      <c r="NA12" s="21">
        <v>267604</v>
      </c>
      <c r="NB12" s="21">
        <v>622682</v>
      </c>
      <c r="NC12" s="21">
        <v>41410470</v>
      </c>
      <c r="ND12" s="21">
        <v>17377593</v>
      </c>
      <c r="NE12" s="21">
        <v>203273</v>
      </c>
      <c r="NF12" s="21">
        <v>297545</v>
      </c>
      <c r="NG12" s="21">
        <v>9664917</v>
      </c>
      <c r="NH12" s="21" t="s">
        <v>206</v>
      </c>
      <c r="NI12" s="21">
        <v>1307</v>
      </c>
      <c r="NJ12" s="21" t="s">
        <v>206</v>
      </c>
      <c r="NK12" s="21">
        <v>16639</v>
      </c>
      <c r="NL12" s="21">
        <v>1890928</v>
      </c>
      <c r="NM12" s="21">
        <v>1940569</v>
      </c>
      <c r="NN12" s="21">
        <v>76424549</v>
      </c>
      <c r="NO12" s="21">
        <v>272755730</v>
      </c>
      <c r="NP12" s="21">
        <v>61371</v>
      </c>
      <c r="NQ12" s="21">
        <v>9289118</v>
      </c>
      <c r="NR12" s="21">
        <v>219212</v>
      </c>
      <c r="NS12" s="21">
        <v>1995237</v>
      </c>
      <c r="NT12" s="21">
        <v>20906594</v>
      </c>
      <c r="NU12" s="21">
        <v>456752</v>
      </c>
      <c r="NV12" s="21">
        <v>26</v>
      </c>
      <c r="NW12" s="21" t="s">
        <v>206</v>
      </c>
      <c r="NX12" s="21">
        <v>7858007</v>
      </c>
      <c r="NY12" s="21">
        <v>11072269</v>
      </c>
      <c r="NZ12" s="21">
        <v>12916</v>
      </c>
      <c r="OA12" s="21" t="s">
        <v>206</v>
      </c>
      <c r="OB12" s="21">
        <v>7272827</v>
      </c>
      <c r="OC12" s="21">
        <v>176002</v>
      </c>
      <c r="OD12" s="21" t="s">
        <v>206</v>
      </c>
      <c r="OE12" s="21">
        <v>1823672</v>
      </c>
      <c r="OF12" s="21" t="s">
        <v>206</v>
      </c>
      <c r="OG12" s="21">
        <v>8914152</v>
      </c>
      <c r="OH12" s="21">
        <v>510902</v>
      </c>
      <c r="OI12" s="21">
        <v>74554</v>
      </c>
      <c r="OJ12" s="21">
        <v>371324</v>
      </c>
      <c r="OK12" s="21">
        <v>3044974</v>
      </c>
      <c r="OL12" s="21">
        <v>360812</v>
      </c>
      <c r="OM12" s="21">
        <v>180632</v>
      </c>
      <c r="ON12" s="21">
        <v>1167129</v>
      </c>
      <c r="OO12" s="21">
        <v>50812</v>
      </c>
      <c r="OP12" s="21">
        <v>2506756</v>
      </c>
      <c r="OQ12" s="21" t="s">
        <v>206</v>
      </c>
      <c r="OR12" s="21">
        <v>666628</v>
      </c>
      <c r="OS12" s="21" t="s">
        <v>206</v>
      </c>
      <c r="OT12" s="21">
        <v>77</v>
      </c>
      <c r="OU12" s="21">
        <v>241955</v>
      </c>
      <c r="OV12" s="21">
        <v>322872</v>
      </c>
      <c r="OW12" s="21">
        <v>16041246</v>
      </c>
      <c r="OX12" s="21">
        <v>113</v>
      </c>
      <c r="OY12" s="21">
        <v>4514327</v>
      </c>
      <c r="OZ12" s="21">
        <v>1334920</v>
      </c>
      <c r="PA12" s="21" t="s">
        <v>206</v>
      </c>
      <c r="PB12" s="21">
        <v>47032</v>
      </c>
      <c r="PC12" s="21" t="s">
        <v>206</v>
      </c>
      <c r="PD12" s="21">
        <v>122565</v>
      </c>
      <c r="PE12" s="21">
        <v>2541007</v>
      </c>
      <c r="PF12" s="21">
        <v>198082</v>
      </c>
      <c r="PG12" s="21" t="s">
        <v>206</v>
      </c>
      <c r="PH12" s="21" t="s">
        <v>206</v>
      </c>
      <c r="PI12" s="21">
        <v>416107</v>
      </c>
      <c r="PJ12" s="21">
        <v>932838</v>
      </c>
      <c r="PK12" s="21">
        <v>7</v>
      </c>
      <c r="PL12" s="21">
        <v>436442</v>
      </c>
      <c r="PM12" s="21" t="s">
        <v>206</v>
      </c>
      <c r="PN12" s="21">
        <v>100</v>
      </c>
      <c r="PO12" s="21">
        <v>113980</v>
      </c>
      <c r="PP12" s="21">
        <v>5595168</v>
      </c>
      <c r="PQ12" s="21">
        <v>67292</v>
      </c>
      <c r="PR12" s="21" t="s">
        <v>206</v>
      </c>
      <c r="PS12" s="21">
        <v>240</v>
      </c>
      <c r="PT12" s="21" t="s">
        <v>206</v>
      </c>
      <c r="PU12" s="21">
        <v>488683</v>
      </c>
      <c r="PV12" s="21" t="s">
        <v>206</v>
      </c>
      <c r="PW12" s="21" t="s">
        <v>206</v>
      </c>
      <c r="PX12" s="21">
        <v>521093</v>
      </c>
      <c r="PY12" s="21">
        <v>17258420</v>
      </c>
      <c r="PZ12" s="21">
        <v>20884</v>
      </c>
      <c r="QA12" s="21" t="s">
        <v>206</v>
      </c>
      <c r="QB12" s="21" t="s">
        <v>206</v>
      </c>
      <c r="QC12" s="21" t="s">
        <v>206</v>
      </c>
      <c r="QD12" s="21" t="s">
        <v>206</v>
      </c>
      <c r="QE12" s="21">
        <v>573</v>
      </c>
      <c r="QF12" s="21">
        <v>8804</v>
      </c>
      <c r="QG12" s="21" t="s">
        <v>206</v>
      </c>
      <c r="QH12" s="21" t="s">
        <v>206</v>
      </c>
      <c r="QI12" s="21" t="s">
        <v>206</v>
      </c>
      <c r="QJ12" s="21" t="s">
        <v>206</v>
      </c>
      <c r="QK12" s="21" t="s">
        <v>206</v>
      </c>
      <c r="QL12" s="21">
        <v>63166</v>
      </c>
      <c r="QM12" s="21">
        <v>26780</v>
      </c>
      <c r="QN12" s="21" t="s">
        <v>206</v>
      </c>
      <c r="QO12" s="21" t="s">
        <v>206</v>
      </c>
      <c r="QP12" s="21">
        <v>144</v>
      </c>
      <c r="QQ12" s="21" t="s">
        <v>206</v>
      </c>
      <c r="QR12" s="21">
        <v>149957</v>
      </c>
      <c r="QS12" s="21" t="s">
        <v>206</v>
      </c>
      <c r="QT12" s="21" t="s">
        <v>206</v>
      </c>
      <c r="QU12" s="21">
        <v>1667681</v>
      </c>
      <c r="QV12" s="21" t="s">
        <v>206</v>
      </c>
      <c r="QW12" s="21">
        <v>214</v>
      </c>
      <c r="QX12" s="21">
        <v>314455</v>
      </c>
      <c r="QY12" s="21">
        <v>3127435</v>
      </c>
      <c r="QZ12" s="21" t="s">
        <v>206</v>
      </c>
      <c r="RA12" s="21">
        <v>163961</v>
      </c>
      <c r="RB12" s="21" t="s">
        <v>206</v>
      </c>
      <c r="RC12" s="21" t="s">
        <v>206</v>
      </c>
      <c r="RD12" s="21" t="s">
        <v>206</v>
      </c>
      <c r="RE12" s="21" t="s">
        <v>206</v>
      </c>
      <c r="RF12" s="21">
        <v>36301</v>
      </c>
      <c r="RG12" s="21">
        <v>222129</v>
      </c>
      <c r="RH12" s="21">
        <v>3240021</v>
      </c>
      <c r="RI12" s="21">
        <v>3699144</v>
      </c>
      <c r="RJ12" s="21" t="s">
        <v>206</v>
      </c>
      <c r="RK12" s="21" t="s">
        <v>206</v>
      </c>
      <c r="RL12" s="21" t="s">
        <v>206</v>
      </c>
      <c r="RM12" s="21" t="s">
        <v>206</v>
      </c>
      <c r="RN12" s="21">
        <v>243372</v>
      </c>
      <c r="RO12" s="21" t="s">
        <v>206</v>
      </c>
      <c r="RP12" s="21" t="s">
        <v>206</v>
      </c>
      <c r="RQ12" s="21" t="s">
        <v>206</v>
      </c>
      <c r="RR12" s="21">
        <v>197750</v>
      </c>
      <c r="RS12" s="21">
        <v>401142</v>
      </c>
      <c r="RT12" s="21">
        <v>43</v>
      </c>
      <c r="RU12" s="21" t="s">
        <v>206</v>
      </c>
      <c r="RV12" s="21">
        <v>91783</v>
      </c>
      <c r="RW12" s="21">
        <v>78481</v>
      </c>
      <c r="RX12" s="21" t="s">
        <v>206</v>
      </c>
      <c r="RY12" s="21" t="s">
        <v>206</v>
      </c>
      <c r="RZ12" s="21" t="s">
        <v>206</v>
      </c>
      <c r="SA12" s="21" t="s">
        <v>206</v>
      </c>
      <c r="SB12" s="21" t="s">
        <v>206</v>
      </c>
      <c r="SC12" s="21" t="s">
        <v>206</v>
      </c>
      <c r="SD12" s="21">
        <v>1956569</v>
      </c>
      <c r="SE12" s="21" t="s">
        <v>206</v>
      </c>
      <c r="SF12" s="21">
        <v>20896</v>
      </c>
      <c r="SG12" s="21" t="s">
        <v>206</v>
      </c>
      <c r="SH12" s="21">
        <v>3</v>
      </c>
      <c r="SI12" s="21">
        <v>2358464</v>
      </c>
      <c r="SJ12" s="21">
        <v>15845</v>
      </c>
      <c r="SK12" s="21" t="s">
        <v>206</v>
      </c>
      <c r="SL12" s="21">
        <v>7328</v>
      </c>
      <c r="SM12" s="21">
        <v>46738</v>
      </c>
      <c r="SN12" s="21">
        <v>5063327</v>
      </c>
      <c r="SO12" s="21">
        <v>7770</v>
      </c>
      <c r="SP12" s="21">
        <v>1444284</v>
      </c>
      <c r="SQ12" s="21">
        <v>2399150</v>
      </c>
      <c r="SR12" s="21">
        <v>657951</v>
      </c>
      <c r="SS12" s="21">
        <v>10</v>
      </c>
      <c r="ST12" s="21">
        <v>1322420</v>
      </c>
      <c r="SU12" s="21" t="s">
        <v>206</v>
      </c>
      <c r="SV12" s="21">
        <v>119745</v>
      </c>
      <c r="SW12" s="21">
        <v>150356</v>
      </c>
      <c r="SX12" s="21">
        <v>89281</v>
      </c>
      <c r="SY12" s="21">
        <v>5657988</v>
      </c>
      <c r="SZ12" s="21">
        <v>91968487</v>
      </c>
      <c r="TA12" s="21">
        <v>7116621</v>
      </c>
      <c r="TB12" s="21">
        <v>0</v>
      </c>
      <c r="TC12" s="21">
        <v>14619310</v>
      </c>
      <c r="TD12" s="21">
        <v>2527089</v>
      </c>
      <c r="TE12" s="21">
        <v>629370</v>
      </c>
      <c r="TF12" s="21">
        <v>1157698</v>
      </c>
      <c r="TG12" s="21">
        <v>833715</v>
      </c>
      <c r="TH12" s="21">
        <v>941</v>
      </c>
      <c r="TI12" s="21">
        <v>8218274</v>
      </c>
      <c r="TJ12" s="21">
        <v>47881026</v>
      </c>
      <c r="TK12" s="21">
        <v>15312925</v>
      </c>
      <c r="TL12" s="21">
        <v>5922793</v>
      </c>
      <c r="TM12" s="21">
        <v>9554391</v>
      </c>
      <c r="TN12" s="21">
        <v>36318</v>
      </c>
      <c r="TO12" s="21">
        <v>2250125</v>
      </c>
      <c r="TP12" s="21">
        <v>59677</v>
      </c>
      <c r="TQ12" s="21">
        <v>19777</v>
      </c>
      <c r="TR12" s="21" t="s">
        <v>206</v>
      </c>
      <c r="TS12" s="21">
        <v>2763900</v>
      </c>
      <c r="TT12" s="21">
        <v>361468</v>
      </c>
      <c r="TU12" s="21">
        <v>40</v>
      </c>
      <c r="TV12" s="21">
        <v>1011</v>
      </c>
      <c r="TW12" s="21">
        <v>1400382</v>
      </c>
      <c r="TX12" s="21">
        <v>63761</v>
      </c>
      <c r="TY12" s="21">
        <v>10474684</v>
      </c>
      <c r="TZ12" s="21">
        <v>4604898</v>
      </c>
      <c r="UA12" s="21">
        <v>1471487</v>
      </c>
      <c r="UB12" s="21">
        <v>927419</v>
      </c>
      <c r="UC12" s="21">
        <v>1840667</v>
      </c>
      <c r="UD12" s="21">
        <v>2234243</v>
      </c>
      <c r="UE12" s="21">
        <v>15011643</v>
      </c>
      <c r="UF12" s="21">
        <v>7203196</v>
      </c>
      <c r="UG12" s="21">
        <v>9561236</v>
      </c>
      <c r="UH12" s="21">
        <v>2217913</v>
      </c>
      <c r="UI12" s="21">
        <v>5075814</v>
      </c>
      <c r="UJ12" s="21">
        <v>547834</v>
      </c>
      <c r="UK12" s="21">
        <v>108538</v>
      </c>
      <c r="UL12" s="21">
        <v>6475</v>
      </c>
      <c r="UM12" s="21">
        <v>2495123</v>
      </c>
      <c r="UN12" s="21">
        <v>5631816</v>
      </c>
      <c r="UO12" s="21">
        <v>4991226</v>
      </c>
      <c r="UP12" s="21">
        <v>4206420</v>
      </c>
      <c r="UQ12" s="21">
        <v>12756755</v>
      </c>
      <c r="UR12" s="21">
        <v>29943561</v>
      </c>
      <c r="US12" s="21">
        <v>3502327</v>
      </c>
      <c r="UT12" s="21">
        <v>75314</v>
      </c>
      <c r="UU12" s="21">
        <v>14729615</v>
      </c>
      <c r="UV12" s="21">
        <v>51680</v>
      </c>
      <c r="UW12" s="21">
        <v>1914094</v>
      </c>
      <c r="UX12" s="21">
        <v>46089</v>
      </c>
      <c r="UY12" s="21">
        <v>6384286</v>
      </c>
      <c r="UZ12" s="21">
        <v>17455767</v>
      </c>
      <c r="VA12" s="21">
        <v>12913960</v>
      </c>
      <c r="VB12" s="21">
        <v>858290111</v>
      </c>
      <c r="VC12" s="21">
        <v>1124909566</v>
      </c>
      <c r="VD12" s="21">
        <v>930258</v>
      </c>
      <c r="VE12" s="21">
        <v>56883069</v>
      </c>
      <c r="VF12" s="21">
        <v>36130</v>
      </c>
      <c r="VG12" s="21" t="s">
        <v>206</v>
      </c>
      <c r="VH12" s="21">
        <v>37376773</v>
      </c>
      <c r="VI12" s="21">
        <v>223670</v>
      </c>
      <c r="VJ12" s="21" t="s">
        <v>206</v>
      </c>
      <c r="VK12" s="21" t="s">
        <v>206</v>
      </c>
      <c r="VL12" s="21">
        <v>28216734</v>
      </c>
      <c r="VM12" s="21">
        <v>11909973</v>
      </c>
      <c r="VN12" s="21">
        <v>4149623</v>
      </c>
      <c r="VO12" s="21">
        <v>1670</v>
      </c>
      <c r="VP12" s="21">
        <v>8649667</v>
      </c>
      <c r="VQ12" s="21">
        <v>6997506</v>
      </c>
      <c r="VR12" s="21" t="s">
        <v>206</v>
      </c>
      <c r="VS12" s="21" t="s">
        <v>206</v>
      </c>
      <c r="VT12" s="21" t="s">
        <v>206</v>
      </c>
      <c r="VU12" s="21" t="s">
        <v>206</v>
      </c>
      <c r="VV12" s="21" t="s">
        <v>206</v>
      </c>
      <c r="VW12" s="21" t="s">
        <v>206</v>
      </c>
      <c r="VX12" s="21" t="s">
        <v>206</v>
      </c>
      <c r="VY12" s="21" t="s">
        <v>206</v>
      </c>
      <c r="VZ12" s="21" t="s">
        <v>206</v>
      </c>
      <c r="WA12" s="21" t="s">
        <v>206</v>
      </c>
      <c r="WB12" s="21" t="s">
        <v>206</v>
      </c>
      <c r="WC12" s="21" t="s">
        <v>206</v>
      </c>
      <c r="WD12" s="21" t="s">
        <v>206</v>
      </c>
      <c r="WE12" s="21" t="s">
        <v>206</v>
      </c>
      <c r="WF12" s="21" t="s">
        <v>206</v>
      </c>
      <c r="WG12" s="21" t="s">
        <v>206</v>
      </c>
      <c r="WH12" s="21" t="s">
        <v>206</v>
      </c>
      <c r="WI12" s="21" t="s">
        <v>206</v>
      </c>
      <c r="WJ12" s="21">
        <v>1</v>
      </c>
      <c r="WK12" s="21" t="s">
        <v>206</v>
      </c>
      <c r="WL12" s="21">
        <v>6</v>
      </c>
      <c r="WM12" s="21" t="s">
        <v>206</v>
      </c>
      <c r="WN12" s="21" t="s">
        <v>206</v>
      </c>
      <c r="WO12" s="21" t="s">
        <v>206</v>
      </c>
      <c r="WP12" s="21" t="s">
        <v>206</v>
      </c>
      <c r="WQ12" s="21" t="s">
        <v>206</v>
      </c>
      <c r="WR12" s="21">
        <v>467997</v>
      </c>
      <c r="WS12" s="21">
        <v>337020</v>
      </c>
      <c r="WT12" s="21">
        <v>7776812</v>
      </c>
      <c r="WU12" s="21">
        <v>2220375</v>
      </c>
      <c r="WV12" s="21" t="s">
        <v>206</v>
      </c>
      <c r="WW12" s="21">
        <v>462980</v>
      </c>
      <c r="WX12" s="21">
        <v>6</v>
      </c>
      <c r="WY12" s="21">
        <v>5</v>
      </c>
      <c r="WZ12" s="21">
        <v>164891</v>
      </c>
      <c r="XA12" s="21" t="s">
        <v>206</v>
      </c>
      <c r="XB12" s="21">
        <v>500</v>
      </c>
      <c r="XC12" s="21">
        <v>19215164</v>
      </c>
      <c r="XD12" s="21">
        <v>21148351</v>
      </c>
      <c r="XE12" s="21">
        <v>3767239</v>
      </c>
      <c r="XF12" s="21" t="s">
        <v>206</v>
      </c>
      <c r="XG12" s="21">
        <v>6208178</v>
      </c>
      <c r="XH12" s="21" t="s">
        <v>206</v>
      </c>
      <c r="XI12" s="21">
        <v>210</v>
      </c>
      <c r="XJ12" s="21" t="s">
        <v>206</v>
      </c>
      <c r="XK12" s="21" t="s">
        <v>206</v>
      </c>
      <c r="XL12" s="21" t="s">
        <v>206</v>
      </c>
      <c r="XM12" s="21">
        <v>10667299</v>
      </c>
      <c r="XN12" s="21">
        <v>248885</v>
      </c>
      <c r="XO12" s="21" t="s">
        <v>206</v>
      </c>
      <c r="XP12" s="21" t="s">
        <v>206</v>
      </c>
      <c r="XQ12" s="21">
        <v>10</v>
      </c>
      <c r="XR12" s="21">
        <v>101559</v>
      </c>
      <c r="XS12" s="21">
        <v>3963488</v>
      </c>
      <c r="XT12" s="21">
        <v>326048</v>
      </c>
      <c r="XU12" s="21">
        <v>30896</v>
      </c>
      <c r="XV12" s="21">
        <v>174895</v>
      </c>
      <c r="XW12" s="21">
        <v>19678</v>
      </c>
      <c r="XX12" s="21">
        <v>567541</v>
      </c>
      <c r="XY12" s="21">
        <v>225839</v>
      </c>
      <c r="XZ12" s="21">
        <v>1414957</v>
      </c>
      <c r="YA12" s="21">
        <v>417981</v>
      </c>
      <c r="YB12" s="21">
        <v>3662</v>
      </c>
      <c r="YC12" s="21">
        <v>38413596</v>
      </c>
      <c r="YD12" s="21">
        <v>54661</v>
      </c>
      <c r="YE12" s="21" t="s">
        <v>206</v>
      </c>
      <c r="YF12" s="21">
        <v>45040</v>
      </c>
      <c r="YG12" s="21">
        <v>593532</v>
      </c>
      <c r="YH12" s="21">
        <v>43140</v>
      </c>
      <c r="YI12" s="21">
        <v>66504</v>
      </c>
      <c r="YJ12" s="21">
        <v>718164</v>
      </c>
      <c r="YK12" s="21">
        <v>40845321</v>
      </c>
      <c r="YL12" s="21">
        <v>7682111</v>
      </c>
      <c r="YM12" s="21">
        <v>26244</v>
      </c>
      <c r="YN12" s="21" t="s">
        <v>206</v>
      </c>
      <c r="YO12" s="21">
        <v>1378607</v>
      </c>
      <c r="YP12" s="21" t="s">
        <v>206</v>
      </c>
      <c r="YQ12" s="21" t="s">
        <v>206</v>
      </c>
      <c r="YR12" s="21" t="s">
        <v>206</v>
      </c>
      <c r="YS12" s="21" t="s">
        <v>206</v>
      </c>
      <c r="YT12" s="21">
        <v>79097</v>
      </c>
      <c r="YU12" s="21">
        <v>706710</v>
      </c>
      <c r="YV12" s="21">
        <v>476228919</v>
      </c>
      <c r="YW12" s="21">
        <v>1759982059</v>
      </c>
      <c r="YX12" s="21" t="s">
        <v>206</v>
      </c>
      <c r="YY12" s="21">
        <v>24867436</v>
      </c>
      <c r="YZ12" s="21" t="s">
        <v>206</v>
      </c>
      <c r="ZA12" s="21" t="s">
        <v>206</v>
      </c>
      <c r="ZB12" s="21">
        <v>13627238</v>
      </c>
      <c r="ZC12" s="21">
        <v>88760</v>
      </c>
      <c r="ZD12" s="21" t="s">
        <v>206</v>
      </c>
      <c r="ZE12" s="21" t="s">
        <v>206</v>
      </c>
      <c r="ZF12" s="21">
        <v>10862843</v>
      </c>
      <c r="ZG12" s="21">
        <v>51265</v>
      </c>
      <c r="ZH12" s="21">
        <v>245658</v>
      </c>
      <c r="ZI12" s="21" t="s">
        <v>206</v>
      </c>
      <c r="ZJ12" s="21">
        <v>16646639</v>
      </c>
      <c r="ZK12" s="21">
        <v>300376</v>
      </c>
      <c r="ZL12" s="21" t="s">
        <v>206</v>
      </c>
      <c r="ZM12" s="21">
        <v>15657</v>
      </c>
      <c r="ZN12" s="21">
        <v>23443</v>
      </c>
      <c r="ZO12" s="21">
        <v>1585347</v>
      </c>
      <c r="ZP12" s="21" t="s">
        <v>206</v>
      </c>
      <c r="ZQ12" s="21">
        <v>1</v>
      </c>
      <c r="ZR12" s="21" t="s">
        <v>206</v>
      </c>
      <c r="ZS12" s="21">
        <v>168</v>
      </c>
      <c r="ZT12" s="21">
        <v>1245096</v>
      </c>
      <c r="ZU12" s="21" t="s">
        <v>206</v>
      </c>
      <c r="ZV12" s="21" t="s">
        <v>206</v>
      </c>
      <c r="ZW12" s="21" t="s">
        <v>206</v>
      </c>
      <c r="ZX12" s="21">
        <v>1442191</v>
      </c>
      <c r="ZY12" s="21" t="s">
        <v>206</v>
      </c>
      <c r="ZZ12" s="21">
        <v>3652586</v>
      </c>
      <c r="AAA12" s="21">
        <v>90287</v>
      </c>
      <c r="AAB12" s="21">
        <v>116027</v>
      </c>
      <c r="AAC12" s="21">
        <v>100820</v>
      </c>
      <c r="AAD12" s="21">
        <v>350854</v>
      </c>
      <c r="AAE12" s="21">
        <v>6207562</v>
      </c>
      <c r="AAF12" s="21">
        <v>1183694</v>
      </c>
      <c r="AAG12" s="21">
        <v>15569355</v>
      </c>
      <c r="AAH12" s="21">
        <v>10</v>
      </c>
      <c r="AAI12" s="21" t="s">
        <v>206</v>
      </c>
      <c r="AAJ12" s="21">
        <v>242410</v>
      </c>
      <c r="AAK12" s="21">
        <v>4144530</v>
      </c>
      <c r="AAL12" s="21">
        <v>13414981</v>
      </c>
      <c r="AAM12" s="21">
        <v>4389867</v>
      </c>
      <c r="AAN12" s="21">
        <v>11232116</v>
      </c>
      <c r="AAO12" s="21">
        <v>9491027</v>
      </c>
      <c r="AAP12" s="21">
        <v>25363</v>
      </c>
      <c r="AAQ12" s="21">
        <v>10287146</v>
      </c>
      <c r="AAR12" s="21">
        <v>10449037</v>
      </c>
      <c r="AAS12" s="21">
        <v>1180773</v>
      </c>
      <c r="AAT12" s="21">
        <v>966287</v>
      </c>
      <c r="AAU12" s="21" t="s">
        <v>206</v>
      </c>
      <c r="AAV12" s="21">
        <v>4</v>
      </c>
      <c r="AAW12" s="21">
        <v>10319785</v>
      </c>
      <c r="AAX12" s="21">
        <v>8835218</v>
      </c>
      <c r="AAY12" s="21">
        <v>2044924</v>
      </c>
      <c r="AAZ12" s="21">
        <v>275580</v>
      </c>
      <c r="ABA12" s="21">
        <v>4735195</v>
      </c>
      <c r="ABB12" s="21">
        <v>165700</v>
      </c>
      <c r="ABC12" s="21">
        <v>492091</v>
      </c>
      <c r="ABD12" s="21">
        <v>330</v>
      </c>
      <c r="ABE12" s="21">
        <v>4772</v>
      </c>
      <c r="ABF12" s="21" t="s">
        <v>206</v>
      </c>
      <c r="ABG12" s="21">
        <v>2470518</v>
      </c>
      <c r="ABH12" s="21">
        <v>3915365</v>
      </c>
      <c r="ABI12" s="21">
        <v>804</v>
      </c>
      <c r="ABJ12" s="21">
        <v>541</v>
      </c>
      <c r="ABK12" s="21">
        <v>2125508</v>
      </c>
      <c r="ABL12" s="21">
        <v>87867</v>
      </c>
      <c r="ABM12" s="21">
        <v>608933</v>
      </c>
      <c r="ABN12" s="21">
        <v>310413</v>
      </c>
      <c r="ABO12" s="21">
        <v>634480</v>
      </c>
      <c r="ABP12" s="21">
        <v>104433</v>
      </c>
      <c r="ABQ12" s="21">
        <v>133502</v>
      </c>
      <c r="ABR12" s="21">
        <v>335962</v>
      </c>
      <c r="ABS12" s="21">
        <v>449277</v>
      </c>
      <c r="ABT12" s="21">
        <v>76317526</v>
      </c>
      <c r="ABU12" s="21">
        <v>176424913</v>
      </c>
      <c r="ABV12" s="21">
        <v>114889</v>
      </c>
      <c r="ABW12" s="21">
        <v>6384495</v>
      </c>
      <c r="ABX12" s="21">
        <v>789485</v>
      </c>
      <c r="ABY12" s="21">
        <v>335847</v>
      </c>
      <c r="ABZ12" s="21">
        <v>18959</v>
      </c>
      <c r="ACA12" s="21">
        <v>1463209</v>
      </c>
      <c r="ACB12" s="21">
        <v>776152</v>
      </c>
      <c r="ACC12" s="21">
        <v>1059874</v>
      </c>
      <c r="ACD12" s="21">
        <v>3128414</v>
      </c>
      <c r="ACE12" s="21">
        <v>7049929</v>
      </c>
      <c r="ACF12" s="21">
        <v>5861686</v>
      </c>
      <c r="ACG12" s="21">
        <v>3046231</v>
      </c>
      <c r="ACH12" s="21">
        <v>84544</v>
      </c>
      <c r="ACI12" s="21">
        <v>2684596</v>
      </c>
      <c r="ACJ12" s="21">
        <v>29462</v>
      </c>
      <c r="ACK12" s="21">
        <v>250494</v>
      </c>
      <c r="ACL12" s="21" t="s">
        <v>206</v>
      </c>
      <c r="ACM12" s="21">
        <v>8598</v>
      </c>
      <c r="ACN12" s="21">
        <v>3602984</v>
      </c>
      <c r="ACO12" s="21">
        <v>5167315</v>
      </c>
      <c r="ACP12" s="21">
        <v>73412240</v>
      </c>
      <c r="ACQ12" s="21">
        <v>139210026</v>
      </c>
      <c r="ACR12" s="21">
        <v>229185</v>
      </c>
      <c r="ACS12" s="21">
        <v>33606880</v>
      </c>
      <c r="ACT12" s="21">
        <v>70000</v>
      </c>
      <c r="ACU12" s="21" t="s">
        <v>206</v>
      </c>
      <c r="ACV12" s="21">
        <v>9425327</v>
      </c>
      <c r="ACW12" s="21">
        <v>259520</v>
      </c>
      <c r="ACX12" s="21" t="s">
        <v>206</v>
      </c>
      <c r="ACY12" s="21" t="s">
        <v>206</v>
      </c>
      <c r="ACZ12" s="21">
        <v>10925636</v>
      </c>
      <c r="ADA12" s="21">
        <v>952056</v>
      </c>
      <c r="ADB12" s="21">
        <v>631756</v>
      </c>
      <c r="ADC12" s="21" t="s">
        <v>206</v>
      </c>
      <c r="ADD12" s="21">
        <v>1504754</v>
      </c>
      <c r="ADE12" s="21">
        <v>2746530</v>
      </c>
      <c r="ADF12" s="21">
        <v>8250</v>
      </c>
      <c r="ADG12" s="21">
        <v>187215078</v>
      </c>
      <c r="ADH12" s="21">
        <v>230889</v>
      </c>
      <c r="ADI12" s="21">
        <v>271970280</v>
      </c>
      <c r="ADJ12" s="21">
        <v>2757142</v>
      </c>
      <c r="ADK12" s="21">
        <v>13447606</v>
      </c>
      <c r="ADL12" s="21">
        <v>27495009</v>
      </c>
      <c r="ADM12" s="21">
        <v>55031344</v>
      </c>
      <c r="ADN12" s="21">
        <v>2800986</v>
      </c>
      <c r="ADO12" s="21">
        <v>248463698</v>
      </c>
      <c r="ADP12" s="21">
        <v>28147598</v>
      </c>
      <c r="ADQ12" s="21">
        <v>65784719</v>
      </c>
      <c r="ADR12" s="21">
        <v>2079001</v>
      </c>
      <c r="ADS12" s="21">
        <v>73328</v>
      </c>
      <c r="ADT12" s="21">
        <v>213255741</v>
      </c>
      <c r="ADU12" s="21">
        <v>6797045</v>
      </c>
      <c r="ADV12" s="21">
        <v>389183260</v>
      </c>
      <c r="ADW12" s="21">
        <v>86926912</v>
      </c>
      <c r="ADX12" s="21">
        <v>28056306</v>
      </c>
      <c r="ADY12" s="21">
        <v>53505743</v>
      </c>
      <c r="ADZ12" s="21">
        <v>90775027</v>
      </c>
      <c r="AEA12" s="21">
        <v>96536441</v>
      </c>
      <c r="AEB12" s="21">
        <v>82990207</v>
      </c>
      <c r="AEC12" s="21">
        <v>3228291</v>
      </c>
      <c r="AED12" s="21">
        <v>11326942</v>
      </c>
      <c r="AEE12" s="21">
        <v>164181538</v>
      </c>
      <c r="AEF12" s="21">
        <v>408511288</v>
      </c>
      <c r="AEG12" s="21">
        <v>157714646</v>
      </c>
      <c r="AEH12" s="21">
        <v>1052350847</v>
      </c>
      <c r="AEI12" s="21">
        <v>55632340</v>
      </c>
      <c r="AEJ12" s="21">
        <v>4240778</v>
      </c>
      <c r="AEK12" s="21">
        <v>194391392</v>
      </c>
      <c r="AEL12" s="21">
        <v>34709594</v>
      </c>
      <c r="AEM12" s="21">
        <v>93930868</v>
      </c>
      <c r="AEN12" s="21">
        <v>91532263</v>
      </c>
      <c r="AEO12" s="21">
        <v>83724206</v>
      </c>
      <c r="AEP12" s="21">
        <v>163280979</v>
      </c>
      <c r="AEQ12" s="21">
        <v>428066768</v>
      </c>
      <c r="AER12" s="21">
        <v>2146555150</v>
      </c>
      <c r="AES12" s="21">
        <v>511259238</v>
      </c>
      <c r="AET12" s="21">
        <v>49423565</v>
      </c>
      <c r="AEU12" s="21">
        <v>73695201</v>
      </c>
      <c r="AEV12" s="21">
        <v>255019</v>
      </c>
      <c r="AEW12" s="21">
        <v>31862522</v>
      </c>
      <c r="AEX12" s="21">
        <v>860991</v>
      </c>
      <c r="AEY12" s="21">
        <v>229385</v>
      </c>
      <c r="AEZ12" s="21">
        <v>348543378</v>
      </c>
      <c r="AFA12" s="21">
        <v>539538257</v>
      </c>
      <c r="AFB12" s="21">
        <v>44481440</v>
      </c>
      <c r="AFC12" s="21">
        <v>8649</v>
      </c>
      <c r="AFD12" s="21">
        <v>113946</v>
      </c>
      <c r="AFE12" s="21">
        <v>8127966</v>
      </c>
      <c r="AFF12" s="21">
        <v>109943</v>
      </c>
      <c r="AFG12" s="21">
        <v>22600174</v>
      </c>
      <c r="AFH12" s="21">
        <v>53146777</v>
      </c>
      <c r="AFI12" s="21">
        <v>71282983</v>
      </c>
      <c r="AFJ12" s="21">
        <v>13121196</v>
      </c>
      <c r="AFK12" s="21">
        <v>7395244</v>
      </c>
      <c r="AFL12" s="21">
        <v>162517998</v>
      </c>
      <c r="AFM12" s="21">
        <v>26073529</v>
      </c>
      <c r="AFN12" s="21">
        <v>37655557</v>
      </c>
      <c r="AFO12" s="21">
        <v>37782782</v>
      </c>
      <c r="AFP12" s="21">
        <v>40996441</v>
      </c>
      <c r="AFQ12" s="21">
        <v>31738893</v>
      </c>
      <c r="AFR12" s="21">
        <v>3498496</v>
      </c>
      <c r="AFS12" s="21">
        <v>539798</v>
      </c>
      <c r="AFT12" s="21">
        <v>532317</v>
      </c>
      <c r="AFU12" s="21">
        <v>55158502</v>
      </c>
      <c r="AFV12" s="21">
        <v>13550661</v>
      </c>
      <c r="AFW12" s="21">
        <v>58715719</v>
      </c>
      <c r="AFX12" s="21">
        <v>103989962</v>
      </c>
      <c r="AFY12" s="21">
        <v>904566563</v>
      </c>
      <c r="AFZ12" s="21">
        <v>464081603</v>
      </c>
      <c r="AGA12" s="21">
        <v>146612823</v>
      </c>
      <c r="AGB12" s="21">
        <v>14675731</v>
      </c>
      <c r="AGC12" s="21">
        <v>448761388</v>
      </c>
      <c r="AGD12" s="21">
        <v>896468</v>
      </c>
      <c r="AGE12" s="21">
        <v>2155535</v>
      </c>
      <c r="AGF12" s="21">
        <v>28032895</v>
      </c>
      <c r="AGG12" s="21">
        <v>9579504</v>
      </c>
      <c r="AGH12" s="21">
        <v>50440021</v>
      </c>
      <c r="AGI12" s="21">
        <v>74983419</v>
      </c>
      <c r="AGJ12" s="21">
        <v>3432796600</v>
      </c>
      <c r="AGK12" s="21">
        <v>8438685189</v>
      </c>
      <c r="AGL12" s="21">
        <v>21148076</v>
      </c>
      <c r="AGM12" s="21">
        <v>960414445</v>
      </c>
      <c r="AGN12" s="21">
        <v>25486148</v>
      </c>
      <c r="AGO12" s="21">
        <v>467317</v>
      </c>
      <c r="AGP12" s="21">
        <v>561506703</v>
      </c>
      <c r="AGQ12" s="21">
        <v>7092262</v>
      </c>
      <c r="AGR12" s="21">
        <v>1046894</v>
      </c>
      <c r="AGS12" s="21" t="s">
        <v>206</v>
      </c>
      <c r="AGT12" s="21">
        <v>218020042</v>
      </c>
      <c r="AGU12" s="21">
        <v>262130416</v>
      </c>
      <c r="AGV12" s="21">
        <v>25410235</v>
      </c>
      <c r="AGW12" s="21">
        <v>397220</v>
      </c>
      <c r="AGX12" s="21">
        <v>264248933</v>
      </c>
      <c r="AGY12" s="21">
        <v>30991201</v>
      </c>
      <c r="AGZ12" s="21" t="s">
        <v>206</v>
      </c>
      <c r="AHA12" s="21" t="s">
        <v>206</v>
      </c>
      <c r="AHB12" s="21" t="s">
        <v>206</v>
      </c>
      <c r="AHC12" s="21" t="s">
        <v>206</v>
      </c>
      <c r="AHD12" s="21" t="s">
        <v>206</v>
      </c>
      <c r="AHE12" s="21" t="s">
        <v>206</v>
      </c>
      <c r="AHF12" s="21" t="s">
        <v>206</v>
      </c>
      <c r="AHG12" s="21" t="s">
        <v>206</v>
      </c>
      <c r="AHH12" s="21" t="s">
        <v>206</v>
      </c>
      <c r="AHI12" s="21" t="s">
        <v>206</v>
      </c>
      <c r="AHJ12" s="21" t="s">
        <v>206</v>
      </c>
      <c r="AHK12" s="21">
        <v>84550</v>
      </c>
      <c r="AHL12" s="21" t="s">
        <v>206</v>
      </c>
      <c r="AHM12" s="21" t="s">
        <v>206</v>
      </c>
      <c r="AHN12" s="21" t="s">
        <v>206</v>
      </c>
      <c r="AHO12" s="21" t="s">
        <v>206</v>
      </c>
      <c r="AHP12" s="21" t="s">
        <v>206</v>
      </c>
      <c r="AHQ12" s="21" t="s">
        <v>206</v>
      </c>
      <c r="AHR12" s="21" t="s">
        <v>206</v>
      </c>
      <c r="AHS12" s="21" t="s">
        <v>206</v>
      </c>
      <c r="AHT12" s="21" t="s">
        <v>206</v>
      </c>
      <c r="AHU12" s="21" t="s">
        <v>206</v>
      </c>
      <c r="AHV12" s="21" t="s">
        <v>206</v>
      </c>
      <c r="AHW12" s="21" t="s">
        <v>206</v>
      </c>
      <c r="AHX12" s="21" t="s">
        <v>206</v>
      </c>
      <c r="AHY12" s="21" t="s">
        <v>206</v>
      </c>
      <c r="AHZ12" s="21" t="s">
        <v>206</v>
      </c>
      <c r="AIA12" s="21" t="s">
        <v>206</v>
      </c>
      <c r="AIB12" s="21" t="s">
        <v>206</v>
      </c>
      <c r="AIC12" s="21" t="s">
        <v>206</v>
      </c>
      <c r="AID12" s="21" t="s">
        <v>206</v>
      </c>
      <c r="AIE12" s="21" t="s">
        <v>206</v>
      </c>
      <c r="AIF12" s="21" t="s">
        <v>206</v>
      </c>
      <c r="AIG12" s="21" t="s">
        <v>206</v>
      </c>
      <c r="AIH12" s="21" t="s">
        <v>206</v>
      </c>
      <c r="AII12" s="21" t="s">
        <v>206</v>
      </c>
      <c r="AIJ12" s="21" t="s">
        <v>206</v>
      </c>
      <c r="AIK12" s="21" t="s">
        <v>206</v>
      </c>
      <c r="AIL12" s="21" t="s">
        <v>206</v>
      </c>
      <c r="AIM12" s="21" t="s">
        <v>206</v>
      </c>
      <c r="AIN12" s="21" t="s">
        <v>206</v>
      </c>
      <c r="AIO12" s="21" t="s">
        <v>206</v>
      </c>
      <c r="AIP12" s="21" t="s">
        <v>206</v>
      </c>
      <c r="AIQ12" s="21" t="s">
        <v>206</v>
      </c>
      <c r="AIR12" s="21" t="s">
        <v>206</v>
      </c>
      <c r="AIS12" s="21" t="s">
        <v>206</v>
      </c>
      <c r="AIT12" s="21" t="s">
        <v>206</v>
      </c>
      <c r="AIU12" s="21" t="s">
        <v>206</v>
      </c>
      <c r="AIV12" s="21" t="s">
        <v>206</v>
      </c>
      <c r="AIW12" s="21" t="s">
        <v>206</v>
      </c>
      <c r="AIX12" s="21" t="s">
        <v>206</v>
      </c>
      <c r="AIY12" s="21" t="s">
        <v>206</v>
      </c>
      <c r="AIZ12" s="21" t="s">
        <v>206</v>
      </c>
      <c r="AJA12" s="21" t="s">
        <v>206</v>
      </c>
      <c r="AJB12" s="21" t="s">
        <v>206</v>
      </c>
      <c r="AJC12" s="21" t="s">
        <v>206</v>
      </c>
      <c r="AJD12" s="21" t="s">
        <v>206</v>
      </c>
      <c r="AJE12" s="21" t="s">
        <v>206</v>
      </c>
      <c r="AJF12" s="21" t="s">
        <v>206</v>
      </c>
      <c r="AJG12" s="21" t="s">
        <v>206</v>
      </c>
      <c r="AJH12" s="21" t="s">
        <v>206</v>
      </c>
      <c r="AJI12" s="21" t="s">
        <v>206</v>
      </c>
      <c r="AJJ12" s="21" t="s">
        <v>206</v>
      </c>
      <c r="AJK12" s="21" t="s">
        <v>206</v>
      </c>
      <c r="AJL12" s="21" t="s">
        <v>206</v>
      </c>
      <c r="AJM12" s="21" t="s">
        <v>206</v>
      </c>
      <c r="AJN12" s="21" t="s">
        <v>206</v>
      </c>
      <c r="AJO12" s="21" t="s">
        <v>206</v>
      </c>
      <c r="AJP12" s="21" t="s">
        <v>206</v>
      </c>
      <c r="AJQ12" s="21" t="s">
        <v>206</v>
      </c>
      <c r="AJR12" s="21" t="s">
        <v>206</v>
      </c>
      <c r="AJS12" s="21" t="s">
        <v>206</v>
      </c>
      <c r="AJT12" s="21" t="s">
        <v>206</v>
      </c>
      <c r="AJU12" s="21" t="s">
        <v>206</v>
      </c>
      <c r="AJV12" s="21" t="s">
        <v>206</v>
      </c>
      <c r="AJW12" s="21" t="s">
        <v>206</v>
      </c>
      <c r="AJX12" s="21" t="s">
        <v>206</v>
      </c>
      <c r="AJY12" s="21" t="s">
        <v>206</v>
      </c>
      <c r="AJZ12" s="21" t="s">
        <v>206</v>
      </c>
      <c r="AKA12" s="21" t="s">
        <v>206</v>
      </c>
      <c r="AKB12" s="21" t="s">
        <v>206</v>
      </c>
      <c r="AKC12" s="21" t="s">
        <v>206</v>
      </c>
      <c r="AKD12" s="21" t="s">
        <v>206</v>
      </c>
      <c r="AKE12" s="21" t="s">
        <v>206</v>
      </c>
      <c r="AKF12" s="21" t="s">
        <v>206</v>
      </c>
      <c r="AKG12" s="21" t="s">
        <v>206</v>
      </c>
      <c r="AKH12" s="21" t="s">
        <v>206</v>
      </c>
      <c r="AKI12" s="21" t="s">
        <v>206</v>
      </c>
      <c r="AKJ12" s="21" t="s">
        <v>206</v>
      </c>
      <c r="AKK12" s="21" t="s">
        <v>206</v>
      </c>
      <c r="AKL12" s="21" t="s">
        <v>206</v>
      </c>
      <c r="AKM12" s="21" t="s">
        <v>206</v>
      </c>
      <c r="AKN12" s="21" t="s">
        <v>206</v>
      </c>
      <c r="AKO12" s="21" t="s">
        <v>206</v>
      </c>
      <c r="AKP12" s="21" t="s">
        <v>206</v>
      </c>
      <c r="AKQ12" s="21" t="s">
        <v>206</v>
      </c>
      <c r="AKR12" s="21" t="s">
        <v>206</v>
      </c>
      <c r="AKS12" s="21">
        <v>1</v>
      </c>
      <c r="AKT12" s="21" t="s">
        <v>206</v>
      </c>
      <c r="AKU12" s="21" t="s">
        <v>206</v>
      </c>
      <c r="AKV12" s="21" t="s">
        <v>206</v>
      </c>
      <c r="AKW12" s="21" t="s">
        <v>206</v>
      </c>
      <c r="AKX12" s="21" t="s">
        <v>206</v>
      </c>
      <c r="AKY12" s="21">
        <v>7</v>
      </c>
      <c r="AKZ12" s="21" t="s">
        <v>206</v>
      </c>
      <c r="ALA12" s="21">
        <v>2</v>
      </c>
      <c r="ALB12" s="21">
        <v>91476</v>
      </c>
      <c r="ALC12" s="21">
        <v>33628</v>
      </c>
      <c r="ALD12" s="21">
        <v>5450</v>
      </c>
      <c r="ALE12" s="21">
        <v>267</v>
      </c>
      <c r="ALF12" s="21">
        <v>500002</v>
      </c>
      <c r="ALG12" s="21">
        <v>49264</v>
      </c>
      <c r="ALH12" s="21">
        <v>5150325</v>
      </c>
      <c r="ALI12" s="21" t="s">
        <v>206</v>
      </c>
      <c r="ALJ12" s="21">
        <v>2477</v>
      </c>
      <c r="ALK12" s="21">
        <v>232803</v>
      </c>
      <c r="ALL12" s="21">
        <v>2886781</v>
      </c>
      <c r="ALM12" s="21">
        <v>880024</v>
      </c>
      <c r="ALN12" s="21">
        <v>180156</v>
      </c>
      <c r="ALO12" s="21">
        <v>10210454</v>
      </c>
      <c r="ALP12" s="21">
        <v>677854</v>
      </c>
      <c r="ALQ12" s="21" t="s">
        <v>206</v>
      </c>
      <c r="ALR12" s="21">
        <v>18994</v>
      </c>
      <c r="ALS12" s="21" t="s">
        <v>206</v>
      </c>
      <c r="ALT12" s="21">
        <v>1672769</v>
      </c>
      <c r="ALU12" s="21">
        <v>605001</v>
      </c>
      <c r="ALV12" s="21">
        <v>4672164</v>
      </c>
      <c r="ALW12" s="21">
        <v>8182399</v>
      </c>
      <c r="ALX12" s="21">
        <v>3354</v>
      </c>
      <c r="ALY12" s="21">
        <v>9232974</v>
      </c>
      <c r="ALZ12" s="21">
        <v>4986592</v>
      </c>
      <c r="AMA12" s="21">
        <v>1194815</v>
      </c>
      <c r="AMB12" s="21">
        <v>2493247</v>
      </c>
      <c r="AMC12" s="21" t="s">
        <v>206</v>
      </c>
      <c r="AMD12" s="21">
        <v>13</v>
      </c>
      <c r="AME12" s="21">
        <v>12756992</v>
      </c>
      <c r="AMF12" s="21">
        <v>9051146</v>
      </c>
      <c r="AMG12" s="21">
        <v>6413593</v>
      </c>
      <c r="AMH12" s="21" t="s">
        <v>206</v>
      </c>
      <c r="AMI12" s="21">
        <v>1037519</v>
      </c>
      <c r="AMJ12" s="21" t="s">
        <v>206</v>
      </c>
      <c r="AMK12" s="21">
        <v>157826</v>
      </c>
      <c r="AML12" s="21">
        <v>850195</v>
      </c>
      <c r="AMM12" s="21" t="s">
        <v>206</v>
      </c>
      <c r="AMN12" s="21" t="s">
        <v>206</v>
      </c>
      <c r="AMO12" s="21">
        <v>9518148</v>
      </c>
      <c r="AMP12" s="21">
        <v>708984</v>
      </c>
      <c r="AMQ12" s="21" t="s">
        <v>206</v>
      </c>
      <c r="AMR12" s="21" t="s">
        <v>206</v>
      </c>
      <c r="AMS12" s="21">
        <v>15034</v>
      </c>
      <c r="AMT12" s="21">
        <v>274329</v>
      </c>
      <c r="AMU12" s="21">
        <v>111291</v>
      </c>
      <c r="AMV12" s="21">
        <v>150664</v>
      </c>
      <c r="AMW12" s="21">
        <v>45046</v>
      </c>
      <c r="AMX12" s="21" t="s">
        <v>206</v>
      </c>
      <c r="AMY12" s="21">
        <v>14675</v>
      </c>
      <c r="AMZ12" s="21">
        <v>113365</v>
      </c>
      <c r="ANA12" s="21" t="s">
        <v>206</v>
      </c>
      <c r="ANB12" s="21">
        <v>35019</v>
      </c>
      <c r="ANC12" s="21">
        <v>397676</v>
      </c>
      <c r="AND12" s="21">
        <v>705</v>
      </c>
      <c r="ANE12" s="21">
        <v>1090</v>
      </c>
      <c r="ANF12" s="21">
        <v>11322</v>
      </c>
      <c r="ANG12" s="21" t="s">
        <v>206</v>
      </c>
      <c r="ANH12" s="21" t="s">
        <v>206</v>
      </c>
      <c r="ANI12" s="21">
        <v>263550</v>
      </c>
      <c r="ANJ12" s="21">
        <v>29282</v>
      </c>
      <c r="ANK12" s="21">
        <v>6087869</v>
      </c>
      <c r="ANL12" s="21">
        <v>1188813</v>
      </c>
      <c r="ANM12" s="21">
        <v>6372721</v>
      </c>
      <c r="ANN12" s="21">
        <v>4561423</v>
      </c>
      <c r="ANO12" s="21">
        <v>2797711</v>
      </c>
      <c r="ANP12" s="21">
        <v>1178334</v>
      </c>
      <c r="ANQ12" s="21">
        <v>1927701</v>
      </c>
      <c r="ANR12" s="21" t="s">
        <v>206</v>
      </c>
      <c r="ANS12" s="21">
        <v>1778</v>
      </c>
      <c r="ANT12" s="21">
        <v>26338</v>
      </c>
      <c r="ANU12" s="21">
        <v>59284</v>
      </c>
      <c r="ANV12" s="21">
        <v>2753156</v>
      </c>
      <c r="ANW12" s="21">
        <v>1278164</v>
      </c>
      <c r="ANX12" s="21">
        <v>82956553</v>
      </c>
      <c r="ANY12" s="21">
        <v>315624801</v>
      </c>
      <c r="ANZ12" s="21" t="s">
        <v>206</v>
      </c>
      <c r="AOA12" s="21">
        <v>3869462</v>
      </c>
      <c r="AOB12" s="21">
        <v>284931</v>
      </c>
      <c r="AOC12" s="21" t="s">
        <v>206</v>
      </c>
      <c r="AOD12" s="21">
        <v>11116628</v>
      </c>
      <c r="AOE12" s="21">
        <v>56066</v>
      </c>
      <c r="AOF12" s="21" t="s">
        <v>206</v>
      </c>
      <c r="AOG12" s="21" t="s">
        <v>206</v>
      </c>
      <c r="AOH12" s="21">
        <v>8483859</v>
      </c>
      <c r="AOI12" s="21">
        <v>111078</v>
      </c>
      <c r="AOJ12" s="21">
        <v>38849708</v>
      </c>
      <c r="AOK12" s="21" t="s">
        <v>206</v>
      </c>
      <c r="AOL12" s="21">
        <v>27169880</v>
      </c>
      <c r="AOM12" s="21">
        <v>168428</v>
      </c>
      <c r="AON12" s="21" t="s">
        <v>206</v>
      </c>
      <c r="AOO12" s="21" t="s">
        <v>206</v>
      </c>
      <c r="AOP12" s="21" t="s">
        <v>206</v>
      </c>
      <c r="AOQ12" s="21" t="s">
        <v>206</v>
      </c>
      <c r="AOR12" s="21" t="s">
        <v>206</v>
      </c>
      <c r="AOS12" s="21" t="s">
        <v>206</v>
      </c>
      <c r="AOT12" s="21">
        <v>80908</v>
      </c>
      <c r="AOU12" s="21" t="s">
        <v>206</v>
      </c>
      <c r="AOV12" s="21">
        <v>2760600</v>
      </c>
      <c r="AOW12" s="21">
        <v>210</v>
      </c>
      <c r="AOX12" s="21" t="s">
        <v>206</v>
      </c>
      <c r="AOY12" s="21">
        <v>4232704</v>
      </c>
      <c r="AOZ12" s="21">
        <v>348671</v>
      </c>
      <c r="APA12" s="21">
        <v>17636</v>
      </c>
      <c r="APB12" s="21">
        <v>1624460</v>
      </c>
      <c r="APC12" s="21" t="s">
        <v>206</v>
      </c>
      <c r="APD12" s="21" t="s">
        <v>206</v>
      </c>
      <c r="APE12" s="21">
        <v>2</v>
      </c>
      <c r="APF12" s="21">
        <v>3</v>
      </c>
      <c r="APG12" s="21">
        <v>33837</v>
      </c>
      <c r="APH12" s="21">
        <v>36018</v>
      </c>
      <c r="API12" s="21">
        <v>2</v>
      </c>
      <c r="APJ12" s="21">
        <v>293808</v>
      </c>
      <c r="APK12" s="21" t="s">
        <v>206</v>
      </c>
      <c r="APL12" s="21">
        <v>24196</v>
      </c>
      <c r="APM12" s="21" t="s">
        <v>206</v>
      </c>
      <c r="APN12" s="21">
        <v>118</v>
      </c>
      <c r="APO12" s="21">
        <v>3884</v>
      </c>
      <c r="APP12" s="21">
        <v>65483321</v>
      </c>
      <c r="APQ12" s="21">
        <v>7453766</v>
      </c>
      <c r="APR12" s="21" t="s">
        <v>206</v>
      </c>
      <c r="APS12" s="21">
        <v>11419527</v>
      </c>
      <c r="APT12" s="21">
        <v>1411106</v>
      </c>
      <c r="APU12" s="21">
        <v>58572</v>
      </c>
      <c r="APV12" s="21">
        <v>190798</v>
      </c>
      <c r="APW12" s="21" t="s">
        <v>206</v>
      </c>
      <c r="APX12" s="21" t="s">
        <v>206</v>
      </c>
      <c r="APY12" s="21">
        <v>1155753</v>
      </c>
      <c r="APZ12" s="21">
        <v>1473953</v>
      </c>
      <c r="AQA12" s="21">
        <v>4190348</v>
      </c>
      <c r="AQB12" s="21" t="s">
        <v>206</v>
      </c>
      <c r="AQC12" s="21">
        <v>75218</v>
      </c>
      <c r="AQD12" s="21" t="s">
        <v>206</v>
      </c>
      <c r="AQE12" s="21">
        <v>77895</v>
      </c>
      <c r="AQF12" s="21">
        <v>33</v>
      </c>
      <c r="AQG12" s="21" t="s">
        <v>206</v>
      </c>
      <c r="AQH12" s="21" t="s">
        <v>206</v>
      </c>
      <c r="AQI12" s="21">
        <v>32615</v>
      </c>
      <c r="AQJ12" s="21">
        <v>116656</v>
      </c>
      <c r="AQK12" s="21" t="s">
        <v>206</v>
      </c>
      <c r="AQL12" s="21">
        <v>3787</v>
      </c>
      <c r="AQM12" s="21">
        <v>1341413</v>
      </c>
      <c r="AQN12" s="21" t="s">
        <v>206</v>
      </c>
      <c r="AQO12" s="21">
        <v>182689</v>
      </c>
      <c r="AQP12" s="21">
        <v>1626512</v>
      </c>
      <c r="AQQ12" s="21" t="s">
        <v>206</v>
      </c>
      <c r="AQR12" s="21">
        <v>232940</v>
      </c>
      <c r="AQS12" s="21" t="s">
        <v>206</v>
      </c>
      <c r="AQT12" s="21">
        <v>3828</v>
      </c>
      <c r="AQU12" s="21">
        <v>1988</v>
      </c>
      <c r="AQV12" s="21">
        <v>1875612</v>
      </c>
      <c r="AQW12" s="21">
        <v>2695077</v>
      </c>
      <c r="AQX12" s="21">
        <v>108825</v>
      </c>
      <c r="AQY12" s="21">
        <v>87584</v>
      </c>
      <c r="AQZ12" s="21" t="s">
        <v>206</v>
      </c>
      <c r="ARA12" s="21" t="s">
        <v>206</v>
      </c>
      <c r="ARB12" s="21" t="s">
        <v>206</v>
      </c>
      <c r="ARC12" s="21">
        <v>9941</v>
      </c>
      <c r="ARD12" s="21">
        <v>282078</v>
      </c>
      <c r="ARE12" s="21">
        <v>6696036</v>
      </c>
      <c r="ARF12" s="21" t="s">
        <v>206</v>
      </c>
      <c r="ARG12" s="21">
        <v>3663041</v>
      </c>
      <c r="ARH12" s="21">
        <v>1093334</v>
      </c>
      <c r="ARI12" s="21">
        <v>15909</v>
      </c>
      <c r="ARJ12" s="21">
        <v>72955</v>
      </c>
      <c r="ARK12" s="21">
        <v>10652516</v>
      </c>
      <c r="ARL12" s="21" t="s">
        <v>206</v>
      </c>
      <c r="ARM12" s="21" t="s">
        <v>206</v>
      </c>
      <c r="ARN12" s="21" t="s">
        <v>206</v>
      </c>
      <c r="ARO12" s="21" t="s">
        <v>206</v>
      </c>
      <c r="ARP12" s="21">
        <v>926464</v>
      </c>
      <c r="ARQ12" s="21">
        <v>723798</v>
      </c>
      <c r="ARR12" s="21">
        <v>18033737</v>
      </c>
      <c r="ARS12" s="21">
        <v>16598887</v>
      </c>
      <c r="ART12" s="21" t="s">
        <v>206</v>
      </c>
      <c r="ARU12" s="21">
        <v>33640604</v>
      </c>
      <c r="ARV12" s="21" t="s">
        <v>206</v>
      </c>
      <c r="ARW12" s="21" t="s">
        <v>206</v>
      </c>
      <c r="ARX12" s="21">
        <v>3365676</v>
      </c>
      <c r="ARY12" s="21" t="s">
        <v>206</v>
      </c>
      <c r="ARZ12" s="21" t="s">
        <v>206</v>
      </c>
      <c r="ASA12" s="21" t="s">
        <v>206</v>
      </c>
      <c r="ASB12" s="21">
        <v>131856</v>
      </c>
      <c r="ASC12" s="21" t="s">
        <v>206</v>
      </c>
      <c r="ASD12" s="21">
        <v>24987</v>
      </c>
      <c r="ASE12" s="21" t="s">
        <v>206</v>
      </c>
      <c r="ASF12" s="21">
        <v>2014512</v>
      </c>
      <c r="ASG12" s="21">
        <v>166003</v>
      </c>
      <c r="ASH12" s="21" t="s">
        <v>206</v>
      </c>
      <c r="ASI12" s="21" t="s">
        <v>206</v>
      </c>
      <c r="ASJ12" s="21" t="s">
        <v>206</v>
      </c>
      <c r="ASK12" s="21" t="s">
        <v>206</v>
      </c>
      <c r="ASL12" s="21" t="s">
        <v>206</v>
      </c>
      <c r="ASM12" s="21" t="s">
        <v>206</v>
      </c>
      <c r="ASN12" s="21" t="s">
        <v>206</v>
      </c>
      <c r="ASO12" s="21" t="s">
        <v>206</v>
      </c>
      <c r="ASP12" s="21" t="s">
        <v>206</v>
      </c>
      <c r="ASQ12" s="21" t="s">
        <v>206</v>
      </c>
      <c r="ASR12" s="21" t="s">
        <v>206</v>
      </c>
      <c r="ASS12" s="21" t="s">
        <v>206</v>
      </c>
      <c r="AST12" s="21" t="s">
        <v>206</v>
      </c>
      <c r="ASU12" s="21" t="s">
        <v>206</v>
      </c>
      <c r="ASV12" s="21">
        <v>22078300</v>
      </c>
      <c r="ASW12" s="21" t="s">
        <v>206</v>
      </c>
      <c r="ASX12" s="21" t="s">
        <v>206</v>
      </c>
      <c r="ASY12" s="21" t="s">
        <v>206</v>
      </c>
      <c r="ASZ12" s="21" t="s">
        <v>206</v>
      </c>
      <c r="ATA12" s="21" t="s">
        <v>206</v>
      </c>
      <c r="ATB12" s="21" t="s">
        <v>206</v>
      </c>
      <c r="ATC12" s="21">
        <v>721542</v>
      </c>
      <c r="ATD12" s="21" t="s">
        <v>206</v>
      </c>
      <c r="ATE12" s="21" t="s">
        <v>206</v>
      </c>
      <c r="ATF12" s="21" t="s">
        <v>206</v>
      </c>
      <c r="ATG12" s="21" t="s">
        <v>206</v>
      </c>
      <c r="ATH12" s="21">
        <v>144174</v>
      </c>
      <c r="ATI12" s="21">
        <v>92</v>
      </c>
      <c r="ATJ12" s="21">
        <v>96507751</v>
      </c>
      <c r="ATK12" s="21">
        <v>324029841</v>
      </c>
      <c r="ATL12" s="21" t="s">
        <v>206</v>
      </c>
      <c r="ATM12" s="21">
        <v>2177</v>
      </c>
      <c r="ATN12" s="21" t="s">
        <v>206</v>
      </c>
      <c r="ATO12" s="21">
        <v>44614</v>
      </c>
      <c r="ATP12" s="21">
        <v>7736860</v>
      </c>
      <c r="ATQ12" s="21" t="s">
        <v>206</v>
      </c>
      <c r="ATR12" s="21">
        <v>99022</v>
      </c>
      <c r="ATS12" s="21">
        <v>1510</v>
      </c>
      <c r="ATT12" s="21">
        <v>4292441</v>
      </c>
      <c r="ATU12" s="21">
        <v>1146239</v>
      </c>
      <c r="ATV12" s="21" t="s">
        <v>206</v>
      </c>
      <c r="ATW12" s="21">
        <v>238</v>
      </c>
      <c r="ATX12" s="21" t="s">
        <v>206</v>
      </c>
      <c r="ATY12" s="21" t="s">
        <v>206</v>
      </c>
      <c r="ATZ12" s="21">
        <v>1574</v>
      </c>
      <c r="AUA12" s="21" t="s">
        <v>206</v>
      </c>
      <c r="AUB12" s="21" t="s">
        <v>206</v>
      </c>
      <c r="AUC12" s="21">
        <v>9918957</v>
      </c>
      <c r="AUD12" s="21">
        <v>44947</v>
      </c>
      <c r="AUE12" s="21" t="s">
        <v>206</v>
      </c>
      <c r="AUF12" s="21" t="s">
        <v>206</v>
      </c>
      <c r="AUG12" s="21" t="s">
        <v>206</v>
      </c>
      <c r="AUH12" s="21">
        <v>384</v>
      </c>
      <c r="AUI12" s="21" t="s">
        <v>206</v>
      </c>
      <c r="AUJ12" s="21" t="s">
        <v>206</v>
      </c>
      <c r="AUK12" s="21">
        <v>86270</v>
      </c>
      <c r="AUL12" s="21" t="s">
        <v>206</v>
      </c>
      <c r="AUM12" s="21">
        <v>6573</v>
      </c>
      <c r="AUN12" s="21">
        <v>924</v>
      </c>
      <c r="AUO12" s="21" t="s">
        <v>206</v>
      </c>
      <c r="AUP12" s="21">
        <v>72847</v>
      </c>
      <c r="AUQ12" s="21">
        <v>3</v>
      </c>
      <c r="AUR12" s="21">
        <v>34070</v>
      </c>
      <c r="AUS12" s="21" t="s">
        <v>206</v>
      </c>
      <c r="AUT12" s="21">
        <v>4475</v>
      </c>
      <c r="AUU12" s="21">
        <v>2993</v>
      </c>
      <c r="AUV12" s="21" t="s">
        <v>206</v>
      </c>
      <c r="AUW12" s="21">
        <v>6666</v>
      </c>
      <c r="AUX12" s="21">
        <v>2928</v>
      </c>
      <c r="AUY12" s="21">
        <v>68322</v>
      </c>
      <c r="AUZ12" s="21" t="s">
        <v>206</v>
      </c>
      <c r="AVA12" s="21">
        <v>922403</v>
      </c>
      <c r="AVB12" s="21">
        <v>8987014</v>
      </c>
      <c r="AVC12" s="21">
        <v>437649</v>
      </c>
      <c r="AVD12" s="21">
        <v>128701</v>
      </c>
      <c r="AVE12" s="21">
        <v>129317</v>
      </c>
      <c r="AVF12" s="21">
        <v>173</v>
      </c>
      <c r="AVG12" s="21" t="s">
        <v>206</v>
      </c>
      <c r="AVH12" s="21" t="s">
        <v>206</v>
      </c>
      <c r="AVI12" s="21">
        <v>23944</v>
      </c>
      <c r="AVJ12" s="21">
        <v>11904831</v>
      </c>
      <c r="AVK12" s="21">
        <v>224012</v>
      </c>
      <c r="AVL12" s="21">
        <v>134344273</v>
      </c>
      <c r="AVM12" s="21">
        <v>156226525</v>
      </c>
      <c r="AVN12" s="21" t="s">
        <v>206</v>
      </c>
      <c r="AVO12" s="21">
        <v>3519431</v>
      </c>
      <c r="AVP12" s="21" t="s">
        <v>206</v>
      </c>
      <c r="AVQ12" s="21" t="s">
        <v>206</v>
      </c>
      <c r="AVR12" s="21">
        <v>1565178</v>
      </c>
      <c r="AVS12" s="21">
        <v>3001</v>
      </c>
      <c r="AVT12" s="21" t="s">
        <v>206</v>
      </c>
      <c r="AVU12" s="21" t="s">
        <v>206</v>
      </c>
      <c r="AVV12" s="21">
        <v>331729</v>
      </c>
      <c r="AVW12" s="21">
        <v>343</v>
      </c>
      <c r="AVX12" s="21">
        <v>28581</v>
      </c>
      <c r="AVY12" s="21" t="s">
        <v>206</v>
      </c>
      <c r="AVZ12" s="21">
        <v>171635</v>
      </c>
      <c r="AWA12" s="21">
        <v>12455</v>
      </c>
      <c r="AWB12" s="21" t="s">
        <v>206</v>
      </c>
      <c r="AWC12" s="21" t="s">
        <v>206</v>
      </c>
      <c r="AWD12" s="21" t="s">
        <v>206</v>
      </c>
      <c r="AWE12" s="21" t="s">
        <v>206</v>
      </c>
      <c r="AWF12" s="21" t="s">
        <v>206</v>
      </c>
      <c r="AWG12" s="21" t="s">
        <v>206</v>
      </c>
      <c r="AWH12" s="21" t="s">
        <v>206</v>
      </c>
      <c r="AWI12" s="21">
        <v>116183</v>
      </c>
      <c r="AWJ12" s="21" t="s">
        <v>206</v>
      </c>
      <c r="AWK12" s="21">
        <v>801</v>
      </c>
      <c r="AWL12" s="21" t="s">
        <v>206</v>
      </c>
      <c r="AWM12" s="21" t="s">
        <v>206</v>
      </c>
      <c r="AWN12" s="21">
        <v>1134795</v>
      </c>
      <c r="AWO12" s="21" t="s">
        <v>206</v>
      </c>
      <c r="AWP12" s="21">
        <v>5719541</v>
      </c>
      <c r="AWQ12" s="21" t="s">
        <v>206</v>
      </c>
      <c r="AWR12" s="21">
        <v>27</v>
      </c>
      <c r="AWS12" s="21">
        <v>5255985</v>
      </c>
      <c r="AWT12" s="21">
        <v>5638838</v>
      </c>
      <c r="AWU12" s="21">
        <v>1113086</v>
      </c>
      <c r="AWV12" s="21">
        <v>199080</v>
      </c>
      <c r="AWW12" s="21">
        <v>4040178</v>
      </c>
      <c r="AWX12" s="21" t="s">
        <v>206</v>
      </c>
      <c r="AWY12" s="21" t="s">
        <v>206</v>
      </c>
      <c r="AWZ12" s="21">
        <v>300627</v>
      </c>
      <c r="AXA12" s="21" t="s">
        <v>206</v>
      </c>
      <c r="AXB12" s="21">
        <v>9166</v>
      </c>
      <c r="AXC12" s="21">
        <v>677014</v>
      </c>
      <c r="AXD12" s="21">
        <v>4632521</v>
      </c>
      <c r="AXE12" s="21">
        <v>7894988</v>
      </c>
      <c r="AXF12" s="21">
        <v>4519</v>
      </c>
      <c r="AXG12" s="21">
        <v>1953783</v>
      </c>
      <c r="AXH12" s="21">
        <v>712714</v>
      </c>
      <c r="AXI12" s="21">
        <v>1490899</v>
      </c>
      <c r="AXJ12" s="21">
        <v>723831</v>
      </c>
      <c r="AXK12" s="21" t="s">
        <v>206</v>
      </c>
      <c r="AXL12" s="21">
        <v>1860</v>
      </c>
      <c r="AXM12" s="21">
        <v>5568895</v>
      </c>
      <c r="AXN12" s="21">
        <v>17562545</v>
      </c>
      <c r="AXO12" s="21">
        <v>2015292</v>
      </c>
      <c r="AXP12" s="21">
        <v>3749623</v>
      </c>
      <c r="AXQ12" s="21">
        <v>479152</v>
      </c>
      <c r="AXR12" s="21">
        <v>8309</v>
      </c>
      <c r="AXS12" s="21">
        <v>808041</v>
      </c>
      <c r="AXT12" s="21">
        <v>710</v>
      </c>
      <c r="AXU12" s="21" t="s">
        <v>206</v>
      </c>
      <c r="AXV12" s="21" t="s">
        <v>206</v>
      </c>
      <c r="AXW12" s="21">
        <v>5581820</v>
      </c>
      <c r="AXX12" s="21">
        <v>88870</v>
      </c>
      <c r="AXY12" s="21">
        <v>38334</v>
      </c>
      <c r="AXZ12" s="21">
        <v>4141879</v>
      </c>
      <c r="AYA12" s="21">
        <v>529154</v>
      </c>
      <c r="AYB12" s="21">
        <v>109618</v>
      </c>
      <c r="AYC12" s="21">
        <v>1898071</v>
      </c>
      <c r="AYD12" s="21">
        <v>2627247</v>
      </c>
      <c r="AYE12" s="21">
        <v>2916099</v>
      </c>
      <c r="AYF12" s="21">
        <v>64041</v>
      </c>
      <c r="AYG12" s="21">
        <v>176280</v>
      </c>
      <c r="AYH12" s="21">
        <v>581119</v>
      </c>
      <c r="AYI12" s="21">
        <v>17557</v>
      </c>
      <c r="AYJ12" s="21">
        <v>2889252</v>
      </c>
      <c r="AYK12" s="21">
        <v>889127</v>
      </c>
      <c r="AYL12" s="21">
        <v>297416</v>
      </c>
      <c r="AYM12" s="21">
        <v>2706360</v>
      </c>
      <c r="AYN12" s="21">
        <v>21757</v>
      </c>
      <c r="AYO12" s="21">
        <v>777</v>
      </c>
      <c r="AYP12" s="21">
        <v>204934</v>
      </c>
      <c r="AYQ12" s="21">
        <v>3021831</v>
      </c>
      <c r="AYR12" s="21">
        <v>5645465</v>
      </c>
      <c r="AYS12" s="21">
        <v>1149026</v>
      </c>
      <c r="AYT12" s="21">
        <v>3166035</v>
      </c>
      <c r="AYU12" s="21">
        <v>2060193</v>
      </c>
      <c r="AYV12" s="21">
        <v>10632604</v>
      </c>
      <c r="AYW12" s="21">
        <v>1169026</v>
      </c>
      <c r="AYX12" s="21" t="s">
        <v>206</v>
      </c>
      <c r="AYY12" s="21">
        <v>7914927</v>
      </c>
      <c r="AYZ12" s="21" t="s">
        <v>206</v>
      </c>
      <c r="AZA12" s="21">
        <v>521</v>
      </c>
      <c r="AZB12" s="21">
        <v>253</v>
      </c>
      <c r="AZC12" s="21">
        <v>5044</v>
      </c>
      <c r="AZD12" s="21">
        <v>1234814</v>
      </c>
      <c r="AZE12" s="21">
        <v>3835450</v>
      </c>
      <c r="AZF12" s="21">
        <v>147653132</v>
      </c>
      <c r="AZG12" s="21">
        <v>40620439</v>
      </c>
      <c r="AZH12" s="21">
        <v>1068124</v>
      </c>
      <c r="AZI12" s="21">
        <v>4346274</v>
      </c>
      <c r="AZJ12" s="21" t="s">
        <v>206</v>
      </c>
      <c r="AZK12" s="21" t="s">
        <v>206</v>
      </c>
      <c r="AZL12" s="21">
        <v>21508047</v>
      </c>
      <c r="AZM12" s="21">
        <v>94792</v>
      </c>
      <c r="AZN12" s="21" t="s">
        <v>206</v>
      </c>
      <c r="AZO12" s="21" t="s">
        <v>206</v>
      </c>
      <c r="AZP12" s="21">
        <v>17712307</v>
      </c>
      <c r="AZQ12" s="21">
        <v>598728</v>
      </c>
      <c r="AZR12" s="21">
        <v>472242</v>
      </c>
      <c r="AZS12" s="21" t="s">
        <v>206</v>
      </c>
      <c r="AZT12" s="21">
        <v>5661654</v>
      </c>
      <c r="AZU12" s="21">
        <v>523752</v>
      </c>
      <c r="AZV12" s="21" t="s">
        <v>206</v>
      </c>
      <c r="AZW12" s="21" t="s">
        <v>206</v>
      </c>
      <c r="AZX12" s="21" t="s">
        <v>206</v>
      </c>
      <c r="AZY12" s="21" t="s">
        <v>206</v>
      </c>
      <c r="AZZ12" s="21" t="s">
        <v>206</v>
      </c>
      <c r="BAA12" s="21">
        <v>19980</v>
      </c>
      <c r="BAB12" s="21" t="s">
        <v>206</v>
      </c>
      <c r="BAC12" s="21" t="s">
        <v>206</v>
      </c>
      <c r="BAD12" s="21">
        <v>49795</v>
      </c>
      <c r="BAE12" s="21" t="s">
        <v>206</v>
      </c>
      <c r="BAF12" s="21">
        <v>1373</v>
      </c>
      <c r="BAG12" s="21" t="s">
        <v>206</v>
      </c>
      <c r="BAH12" s="21">
        <v>630767</v>
      </c>
      <c r="BAI12" s="21" t="s">
        <v>206</v>
      </c>
      <c r="BAJ12" s="21">
        <v>13682</v>
      </c>
      <c r="BAK12" s="21" t="s">
        <v>206</v>
      </c>
      <c r="BAL12" s="21">
        <v>5291</v>
      </c>
      <c r="BAM12" s="21" t="s">
        <v>206</v>
      </c>
      <c r="BAN12" s="21" t="s">
        <v>206</v>
      </c>
      <c r="BAO12" s="21">
        <v>5</v>
      </c>
      <c r="BAP12" s="21">
        <v>761151</v>
      </c>
      <c r="BAQ12" s="21">
        <v>539</v>
      </c>
      <c r="BAR12" s="21" t="s">
        <v>206</v>
      </c>
      <c r="BAS12" s="21" t="s">
        <v>206</v>
      </c>
      <c r="BAT12" s="21">
        <v>1968</v>
      </c>
      <c r="BAU12" s="21" t="s">
        <v>206</v>
      </c>
      <c r="BAV12" s="21">
        <v>87689</v>
      </c>
      <c r="BAW12" s="21">
        <v>402164</v>
      </c>
      <c r="BAX12" s="21">
        <v>8248623</v>
      </c>
      <c r="BAY12" s="21">
        <v>270109</v>
      </c>
      <c r="BAZ12" s="21">
        <v>53023</v>
      </c>
      <c r="BBA12" s="21">
        <v>418278</v>
      </c>
      <c r="BBB12" s="21">
        <v>1631889</v>
      </c>
      <c r="BBC12" s="21">
        <v>69898</v>
      </c>
      <c r="BBD12" s="21">
        <v>111185</v>
      </c>
      <c r="BBE12" s="21" t="s">
        <v>206</v>
      </c>
      <c r="BBF12" s="21">
        <v>191334</v>
      </c>
      <c r="BBG12" s="21">
        <v>8577172</v>
      </c>
      <c r="BBH12" s="21">
        <v>31379467</v>
      </c>
      <c r="BBI12" s="21">
        <v>37559090</v>
      </c>
      <c r="BBJ12" s="21" t="s">
        <v>206</v>
      </c>
      <c r="BBK12" s="21">
        <v>4857</v>
      </c>
      <c r="BBL12" s="21" t="s">
        <v>206</v>
      </c>
      <c r="BBM12" s="21">
        <v>56705</v>
      </c>
      <c r="BBN12" s="21">
        <v>113</v>
      </c>
      <c r="BBO12" s="21" t="s">
        <v>206</v>
      </c>
      <c r="BBP12" s="21">
        <v>244480</v>
      </c>
      <c r="BBQ12" s="21">
        <v>1604434</v>
      </c>
      <c r="BBR12" s="21">
        <v>1991043</v>
      </c>
      <c r="BBS12" s="21" t="s">
        <v>206</v>
      </c>
      <c r="BBT12" s="21" t="s">
        <v>206</v>
      </c>
      <c r="BBU12" s="21">
        <v>6765</v>
      </c>
      <c r="BBV12" s="21" t="s">
        <v>206</v>
      </c>
      <c r="BBW12" s="21">
        <v>2427391</v>
      </c>
      <c r="BBX12" s="21">
        <v>258010</v>
      </c>
      <c r="BBY12" s="21">
        <v>133726</v>
      </c>
      <c r="BBZ12" s="21">
        <v>1112</v>
      </c>
      <c r="BCA12" s="21">
        <v>32624</v>
      </c>
      <c r="BCB12" s="21">
        <v>4037636</v>
      </c>
      <c r="BCC12" s="21" t="s">
        <v>206</v>
      </c>
      <c r="BCD12" s="21">
        <v>10426</v>
      </c>
      <c r="BCE12" s="21">
        <v>41997</v>
      </c>
      <c r="BCF12" s="21">
        <v>13223</v>
      </c>
      <c r="BCG12" s="21" t="s">
        <v>206</v>
      </c>
      <c r="BCH12" s="21">
        <v>19</v>
      </c>
      <c r="BCI12" s="21" t="s">
        <v>206</v>
      </c>
      <c r="BCJ12" s="21" t="s">
        <v>206</v>
      </c>
      <c r="BCK12" s="21">
        <v>3231018</v>
      </c>
      <c r="BCL12" s="21">
        <v>30310</v>
      </c>
      <c r="BCM12" s="21">
        <v>884821</v>
      </c>
      <c r="BCN12" s="21">
        <v>2307561</v>
      </c>
      <c r="BCO12" s="21">
        <v>136988370</v>
      </c>
      <c r="BCP12" s="21">
        <v>19167663</v>
      </c>
      <c r="BCQ12" s="21">
        <v>1623859</v>
      </c>
      <c r="BCR12" s="21">
        <v>50990</v>
      </c>
      <c r="BCS12" s="21">
        <v>4724169</v>
      </c>
      <c r="BCT12" s="21">
        <v>1</v>
      </c>
      <c r="BCU12" s="21">
        <v>31028</v>
      </c>
      <c r="BCV12" s="21">
        <v>1645</v>
      </c>
      <c r="BCW12" s="21">
        <v>16336</v>
      </c>
      <c r="BCX12" s="21">
        <v>2114458</v>
      </c>
      <c r="BCY12" s="21">
        <v>1228307</v>
      </c>
      <c r="BCZ12" s="21">
        <v>160237081</v>
      </c>
      <c r="BDA12" s="21">
        <v>185631002</v>
      </c>
      <c r="BDB12" s="21" t="s">
        <v>206</v>
      </c>
      <c r="BDC12" s="21">
        <v>118119904</v>
      </c>
      <c r="BDD12" s="21">
        <v>35849</v>
      </c>
      <c r="BDE12" s="21" t="s">
        <v>206</v>
      </c>
      <c r="BDF12" s="21">
        <v>27461969</v>
      </c>
      <c r="BDG12" s="21">
        <v>775</v>
      </c>
      <c r="BDH12" s="21" t="s">
        <v>206</v>
      </c>
      <c r="BDI12" s="21" t="s">
        <v>206</v>
      </c>
      <c r="BDJ12" s="21">
        <v>18883531</v>
      </c>
      <c r="BDK12" s="21">
        <v>1309842</v>
      </c>
      <c r="BDL12" s="21">
        <v>223629</v>
      </c>
      <c r="BDM12" s="21">
        <v>843</v>
      </c>
      <c r="BDN12" s="21">
        <v>1727492</v>
      </c>
      <c r="BDO12" s="21">
        <v>340471</v>
      </c>
      <c r="BDP12" s="21" t="s">
        <v>206</v>
      </c>
      <c r="BDQ12" s="21" t="s">
        <v>206</v>
      </c>
      <c r="BDR12" s="21" t="s">
        <v>206</v>
      </c>
      <c r="BDS12" s="21" t="s">
        <v>206</v>
      </c>
      <c r="BDT12" s="21" t="s">
        <v>206</v>
      </c>
      <c r="BDU12" s="21" t="s">
        <v>206</v>
      </c>
      <c r="BDV12" s="21" t="s">
        <v>206</v>
      </c>
      <c r="BDW12" s="21" t="s">
        <v>206</v>
      </c>
      <c r="BDX12" s="21" t="s">
        <v>206</v>
      </c>
      <c r="BDY12" s="21">
        <v>37271536</v>
      </c>
      <c r="BDZ12" s="21" t="s">
        <v>206</v>
      </c>
      <c r="BEA12" s="21">
        <v>2</v>
      </c>
      <c r="BEB12" s="21">
        <v>29031</v>
      </c>
      <c r="BEC12" s="21" t="s">
        <v>206</v>
      </c>
      <c r="BED12" s="21">
        <v>1543282</v>
      </c>
      <c r="BEE12" s="21" t="s">
        <v>206</v>
      </c>
      <c r="BEF12" s="21">
        <v>9277444</v>
      </c>
      <c r="BEG12" s="21">
        <v>983545</v>
      </c>
      <c r="BEH12" s="21" t="s">
        <v>206</v>
      </c>
      <c r="BEI12" s="21">
        <v>40786</v>
      </c>
      <c r="BEJ12" s="21">
        <v>141426</v>
      </c>
      <c r="BEK12" s="21">
        <v>34960</v>
      </c>
      <c r="BEL12" s="21">
        <v>351985</v>
      </c>
      <c r="BEM12" s="21">
        <v>4649</v>
      </c>
      <c r="BEN12" s="21">
        <v>84717</v>
      </c>
      <c r="BEO12" s="21">
        <v>137733</v>
      </c>
      <c r="BEP12" s="21">
        <v>56702</v>
      </c>
      <c r="BEQ12" s="21">
        <v>3239710</v>
      </c>
      <c r="BER12" s="21">
        <v>1705819</v>
      </c>
      <c r="BES12" s="21">
        <v>3018990</v>
      </c>
      <c r="BET12" s="21">
        <v>63311</v>
      </c>
      <c r="BEU12" s="21">
        <v>6742892</v>
      </c>
      <c r="BEV12" s="21">
        <v>1412070</v>
      </c>
      <c r="BEW12" s="21">
        <v>324773</v>
      </c>
      <c r="BEX12" s="21">
        <v>7569052</v>
      </c>
      <c r="BEY12" s="21" t="s">
        <v>206</v>
      </c>
      <c r="BEZ12" s="21">
        <v>48733</v>
      </c>
      <c r="BFA12" s="21">
        <v>1646005</v>
      </c>
      <c r="BFB12" s="21">
        <v>19953294</v>
      </c>
      <c r="BFC12" s="21">
        <v>17868418</v>
      </c>
      <c r="BFD12" s="21">
        <v>6545130</v>
      </c>
      <c r="BFE12" s="21">
        <v>36879</v>
      </c>
      <c r="BFF12" s="21" t="s">
        <v>206</v>
      </c>
      <c r="BFG12" s="21">
        <v>159116</v>
      </c>
      <c r="BFH12" s="21">
        <v>2</v>
      </c>
      <c r="BFI12" s="21" t="s">
        <v>206</v>
      </c>
      <c r="BFJ12" s="21">
        <v>1593716</v>
      </c>
      <c r="BFK12" s="21">
        <v>2027182</v>
      </c>
      <c r="BFL12" s="21">
        <v>198451</v>
      </c>
      <c r="BFM12" s="21" t="s">
        <v>206</v>
      </c>
      <c r="BFN12" s="21">
        <v>16</v>
      </c>
      <c r="BFO12" s="21">
        <v>591</v>
      </c>
      <c r="BFP12" s="21" t="s">
        <v>206</v>
      </c>
      <c r="BFQ12" s="21">
        <v>186818</v>
      </c>
      <c r="BFR12" s="21">
        <v>101960</v>
      </c>
      <c r="BFS12" s="21">
        <v>276832</v>
      </c>
      <c r="BFT12" s="21">
        <v>236178</v>
      </c>
      <c r="BFU12" s="21">
        <v>74021</v>
      </c>
      <c r="BFV12" s="21">
        <v>3735948</v>
      </c>
      <c r="BFW12" s="21" t="s">
        <v>206</v>
      </c>
      <c r="BFX12" s="21">
        <v>1275</v>
      </c>
      <c r="BFY12" s="21">
        <v>612</v>
      </c>
      <c r="BFZ12" s="21">
        <v>310720</v>
      </c>
      <c r="BGA12" s="21" t="s">
        <v>206</v>
      </c>
      <c r="BGB12" s="21">
        <v>803</v>
      </c>
      <c r="BGC12" s="21">
        <v>1100</v>
      </c>
      <c r="BGD12" s="21" t="s">
        <v>206</v>
      </c>
      <c r="BGE12" s="21">
        <v>1395617</v>
      </c>
      <c r="BGF12" s="21">
        <v>1400</v>
      </c>
      <c r="BGG12" s="21">
        <v>1435330</v>
      </c>
      <c r="BGH12" s="21">
        <v>313348</v>
      </c>
      <c r="BGI12" s="21">
        <v>56149234</v>
      </c>
      <c r="BGJ12" s="21">
        <v>24435028</v>
      </c>
      <c r="BGK12" s="21">
        <v>183487</v>
      </c>
      <c r="BGL12" s="21">
        <v>882717</v>
      </c>
      <c r="BGM12" s="21">
        <v>998787</v>
      </c>
      <c r="BGN12" s="21">
        <v>11102</v>
      </c>
      <c r="BGO12" s="21">
        <v>76468</v>
      </c>
      <c r="BGP12" s="21">
        <v>166470</v>
      </c>
      <c r="BGQ12" s="21">
        <v>243425</v>
      </c>
      <c r="BGR12" s="21">
        <v>7449558</v>
      </c>
      <c r="BGS12" s="21">
        <v>12083285</v>
      </c>
      <c r="BGT12" s="21">
        <v>155776563</v>
      </c>
      <c r="BGU12" s="21">
        <v>256291089</v>
      </c>
      <c r="BGV12" s="21">
        <v>718372</v>
      </c>
      <c r="BGW12" s="21">
        <v>252051189</v>
      </c>
      <c r="BGX12" s="21" t="s">
        <v>206</v>
      </c>
      <c r="BGY12" s="21" t="s">
        <v>206</v>
      </c>
      <c r="BGZ12" s="21">
        <v>37993278</v>
      </c>
      <c r="BHA12" s="21" t="s">
        <v>206</v>
      </c>
      <c r="BHB12" s="21" t="s">
        <v>206</v>
      </c>
      <c r="BHC12" s="21" t="s">
        <v>206</v>
      </c>
      <c r="BHD12" s="21">
        <v>42915310</v>
      </c>
      <c r="BHE12" s="21">
        <v>206925</v>
      </c>
      <c r="BHF12" s="21">
        <v>109666</v>
      </c>
      <c r="BHG12" s="21">
        <v>30000</v>
      </c>
      <c r="BHH12" s="21">
        <v>42930919</v>
      </c>
      <c r="BHI12" s="21">
        <v>19899</v>
      </c>
      <c r="BHJ12" s="21" t="s">
        <v>206</v>
      </c>
      <c r="BHK12" s="21">
        <v>1392043</v>
      </c>
      <c r="BHL12" s="21">
        <v>4</v>
      </c>
      <c r="BHM12" s="21">
        <v>39070283</v>
      </c>
      <c r="BHN12" s="21" t="s">
        <v>206</v>
      </c>
      <c r="BHO12" s="21" t="s">
        <v>206</v>
      </c>
      <c r="BHP12" s="21" t="s">
        <v>206</v>
      </c>
      <c r="BHQ12" s="21" t="s">
        <v>206</v>
      </c>
      <c r="BHR12" s="21" t="s">
        <v>206</v>
      </c>
      <c r="BHS12" s="21" t="s">
        <v>206</v>
      </c>
      <c r="BHT12" s="21" t="s">
        <v>206</v>
      </c>
      <c r="BHU12" s="21" t="s">
        <v>206</v>
      </c>
      <c r="BHV12" s="21" t="s">
        <v>206</v>
      </c>
      <c r="BHW12" s="21" t="s">
        <v>206</v>
      </c>
      <c r="BHX12" s="21" t="s">
        <v>206</v>
      </c>
      <c r="BHY12" s="21" t="s">
        <v>206</v>
      </c>
      <c r="BHZ12" s="21" t="s">
        <v>206</v>
      </c>
      <c r="BIA12" s="21" t="s">
        <v>206</v>
      </c>
      <c r="BIB12" s="21" t="s">
        <v>206</v>
      </c>
      <c r="BIC12" s="21" t="s">
        <v>206</v>
      </c>
      <c r="BID12" s="21">
        <v>6</v>
      </c>
      <c r="BIE12" s="21" t="s">
        <v>206</v>
      </c>
      <c r="BIF12" s="21">
        <v>25255</v>
      </c>
      <c r="BIG12" s="21" t="s">
        <v>206</v>
      </c>
      <c r="BIH12" s="21" t="s">
        <v>206</v>
      </c>
      <c r="BII12" s="21" t="s">
        <v>206</v>
      </c>
      <c r="BIJ12" s="21" t="s">
        <v>206</v>
      </c>
      <c r="BIK12" s="21" t="s">
        <v>206</v>
      </c>
      <c r="BIL12" s="21" t="s">
        <v>206</v>
      </c>
      <c r="BIM12" s="21">
        <v>58807</v>
      </c>
      <c r="BIN12" s="21" t="s">
        <v>206</v>
      </c>
      <c r="BIO12" s="21" t="s">
        <v>206</v>
      </c>
      <c r="BIP12" s="21" t="s">
        <v>206</v>
      </c>
      <c r="BIQ12" s="21" t="s">
        <v>206</v>
      </c>
      <c r="BIR12" s="21">
        <v>21670727</v>
      </c>
      <c r="BIS12" s="21" t="s">
        <v>206</v>
      </c>
      <c r="BIT12" s="21" t="s">
        <v>206</v>
      </c>
      <c r="BIU12" s="21" t="s">
        <v>206</v>
      </c>
      <c r="BIV12" s="21">
        <v>629703</v>
      </c>
      <c r="BIW12" s="21">
        <v>21443</v>
      </c>
      <c r="BIX12" s="21" t="s">
        <v>206</v>
      </c>
      <c r="BIY12" s="21" t="s">
        <v>206</v>
      </c>
      <c r="BIZ12" s="21" t="s">
        <v>206</v>
      </c>
      <c r="BJA12" s="21" t="s">
        <v>206</v>
      </c>
      <c r="BJB12" s="21" t="s">
        <v>206</v>
      </c>
      <c r="BJC12" s="21" t="s">
        <v>206</v>
      </c>
      <c r="BJD12" s="21" t="s">
        <v>206</v>
      </c>
      <c r="BJE12" s="21">
        <v>18938</v>
      </c>
      <c r="BJF12" s="21" t="s">
        <v>206</v>
      </c>
      <c r="BJG12" s="21" t="s">
        <v>206</v>
      </c>
      <c r="BJH12" s="21">
        <v>1412064</v>
      </c>
      <c r="BJI12" s="21" t="s">
        <v>206</v>
      </c>
      <c r="BJJ12" s="21" t="s">
        <v>206</v>
      </c>
      <c r="BJK12" s="21" t="s">
        <v>206</v>
      </c>
      <c r="BJL12" s="21" t="s">
        <v>206</v>
      </c>
      <c r="BJM12" s="21" t="s">
        <v>206</v>
      </c>
      <c r="BJN12" s="21" t="s">
        <v>206</v>
      </c>
      <c r="BJO12" s="21" t="s">
        <v>206</v>
      </c>
      <c r="BJP12" s="21" t="s">
        <v>206</v>
      </c>
      <c r="BJQ12" s="21" t="s">
        <v>206</v>
      </c>
      <c r="BJR12" s="21" t="s">
        <v>206</v>
      </c>
      <c r="BJS12" s="21" t="s">
        <v>206</v>
      </c>
      <c r="BJT12" s="21" t="s">
        <v>206</v>
      </c>
      <c r="BJU12" s="21" t="s">
        <v>206</v>
      </c>
      <c r="BJV12" s="21" t="s">
        <v>206</v>
      </c>
      <c r="BJW12" s="21" t="s">
        <v>206</v>
      </c>
      <c r="BJX12" s="21" t="s">
        <v>206</v>
      </c>
      <c r="BJY12" s="21" t="s">
        <v>206</v>
      </c>
      <c r="BJZ12" s="21" t="s">
        <v>206</v>
      </c>
      <c r="BKA12" s="21" t="s">
        <v>206</v>
      </c>
      <c r="BKB12" s="21" t="s">
        <v>206</v>
      </c>
      <c r="BKC12" s="21" t="s">
        <v>206</v>
      </c>
      <c r="BKD12" s="21">
        <v>208696</v>
      </c>
      <c r="BKE12" s="21">
        <v>1047</v>
      </c>
      <c r="BKF12" s="21" t="s">
        <v>206</v>
      </c>
      <c r="BKG12" s="21" t="s">
        <v>206</v>
      </c>
      <c r="BKH12" s="21" t="s">
        <v>206</v>
      </c>
      <c r="BKI12" s="21" t="s">
        <v>206</v>
      </c>
      <c r="BKJ12" s="21" t="s">
        <v>206</v>
      </c>
      <c r="BKK12" s="21" t="s">
        <v>206</v>
      </c>
      <c r="BKL12" s="21">
        <v>6363</v>
      </c>
      <c r="BKM12" s="21" t="s">
        <v>206</v>
      </c>
      <c r="BKN12" s="21">
        <v>651222</v>
      </c>
      <c r="BKO12" s="21">
        <v>2749368</v>
      </c>
      <c r="BKP12" s="21" t="s">
        <v>206</v>
      </c>
      <c r="BKQ12" s="21" t="s">
        <v>206</v>
      </c>
      <c r="BKR12" s="21" t="s">
        <v>206</v>
      </c>
      <c r="BKS12" s="21" t="s">
        <v>206</v>
      </c>
      <c r="BKT12" s="21">
        <v>71241</v>
      </c>
      <c r="BKU12" s="21" t="s">
        <v>206</v>
      </c>
      <c r="BKV12" s="21" t="s">
        <v>206</v>
      </c>
      <c r="BKW12" s="21" t="s">
        <v>206</v>
      </c>
      <c r="BKX12" s="21">
        <v>139</v>
      </c>
      <c r="BKY12" s="21" t="s">
        <v>206</v>
      </c>
      <c r="BKZ12" s="21" t="s">
        <v>206</v>
      </c>
      <c r="BLA12" s="21" t="s">
        <v>206</v>
      </c>
      <c r="BLB12" s="21" t="s">
        <v>206</v>
      </c>
      <c r="BLC12" s="21">
        <v>8536</v>
      </c>
      <c r="BLD12" s="21" t="s">
        <v>206</v>
      </c>
      <c r="BLE12" s="21" t="s">
        <v>206</v>
      </c>
      <c r="BLF12" s="21" t="s">
        <v>206</v>
      </c>
      <c r="BLG12" s="21">
        <v>10222023</v>
      </c>
      <c r="BLH12" s="21" t="s">
        <v>206</v>
      </c>
      <c r="BLI12" s="21">
        <v>1392597</v>
      </c>
      <c r="BLJ12" s="21" t="s">
        <v>206</v>
      </c>
      <c r="BLK12" s="21" t="s">
        <v>206</v>
      </c>
      <c r="BLL12" s="21">
        <v>5119</v>
      </c>
      <c r="BLM12" s="21" t="s">
        <v>206</v>
      </c>
      <c r="BLN12" s="21">
        <v>2759038</v>
      </c>
      <c r="BLO12" s="21">
        <v>13563090</v>
      </c>
      <c r="BLP12" s="21">
        <v>943857</v>
      </c>
      <c r="BLQ12" s="21">
        <v>745</v>
      </c>
      <c r="BLR12" s="21">
        <v>32612</v>
      </c>
      <c r="BLS12" s="21" t="s">
        <v>206</v>
      </c>
      <c r="BLT12" s="21">
        <v>81111</v>
      </c>
      <c r="BLU12" s="21">
        <v>10</v>
      </c>
      <c r="BLV12" s="21">
        <v>13407343</v>
      </c>
      <c r="BLW12" s="21">
        <v>3257020</v>
      </c>
      <c r="BLX12" s="21">
        <v>2131337</v>
      </c>
      <c r="BLY12" s="21">
        <v>1962640</v>
      </c>
      <c r="BLZ12" s="21">
        <v>2520165</v>
      </c>
      <c r="BMA12" s="21" t="s">
        <v>206</v>
      </c>
      <c r="BMB12" s="21">
        <v>320759</v>
      </c>
      <c r="BMC12" s="21">
        <v>2</v>
      </c>
      <c r="BMD12" s="21">
        <v>1201508</v>
      </c>
      <c r="BME12" s="21">
        <v>2448095</v>
      </c>
      <c r="BMF12" s="21">
        <v>19076120</v>
      </c>
      <c r="BMG12" s="21">
        <v>236015</v>
      </c>
      <c r="BMH12" s="21" t="s">
        <v>206</v>
      </c>
      <c r="BMI12" s="21">
        <v>1485324</v>
      </c>
      <c r="BMJ12" s="21">
        <v>669826</v>
      </c>
      <c r="BMK12" s="21">
        <v>1221139</v>
      </c>
      <c r="BML12" s="21">
        <v>5905143</v>
      </c>
      <c r="BMM12" s="21" t="s">
        <v>206</v>
      </c>
      <c r="BMN12" s="21">
        <v>0</v>
      </c>
      <c r="BMO12" s="21">
        <v>5651279</v>
      </c>
      <c r="BMP12" s="21">
        <v>16173958</v>
      </c>
      <c r="BMQ12" s="21">
        <v>637367</v>
      </c>
      <c r="BMR12" s="21">
        <v>8</v>
      </c>
      <c r="BMS12" s="21">
        <v>2567</v>
      </c>
      <c r="BMT12" s="21" t="s">
        <v>206</v>
      </c>
      <c r="BMU12" s="21">
        <v>214937</v>
      </c>
      <c r="BMV12" s="21" t="s">
        <v>206</v>
      </c>
      <c r="BMW12" s="21" t="s">
        <v>206</v>
      </c>
      <c r="BMX12" s="21">
        <v>64371</v>
      </c>
      <c r="BMY12" s="21">
        <v>102704</v>
      </c>
      <c r="BMZ12" s="21">
        <v>19277</v>
      </c>
      <c r="BNA12" s="21" t="s">
        <v>206</v>
      </c>
      <c r="BNB12" s="21" t="s">
        <v>206</v>
      </c>
      <c r="BNC12" s="21">
        <v>27842</v>
      </c>
      <c r="BND12" s="21">
        <v>100651</v>
      </c>
      <c r="BNE12" s="21">
        <v>54397</v>
      </c>
      <c r="BNF12" s="21">
        <v>999</v>
      </c>
      <c r="BNG12" s="21">
        <v>406071</v>
      </c>
      <c r="BNH12" s="21" t="s">
        <v>206</v>
      </c>
      <c r="BNI12" s="21">
        <v>95</v>
      </c>
      <c r="BNJ12" s="21">
        <v>32343</v>
      </c>
      <c r="BNK12" s="21">
        <v>31694</v>
      </c>
      <c r="BNL12" s="21">
        <v>2887</v>
      </c>
      <c r="BNM12" s="21">
        <v>1129</v>
      </c>
      <c r="BNN12" s="21">
        <v>373</v>
      </c>
      <c r="BNO12" s="21">
        <v>3115</v>
      </c>
      <c r="BNP12" s="21">
        <v>19</v>
      </c>
      <c r="BNQ12" s="21" t="s">
        <v>206</v>
      </c>
      <c r="BNR12" s="21" t="s">
        <v>206</v>
      </c>
      <c r="BNS12" s="21">
        <v>318433</v>
      </c>
      <c r="BNT12" s="21">
        <v>23215</v>
      </c>
      <c r="BNU12" s="21">
        <v>44338</v>
      </c>
      <c r="BNV12" s="21">
        <v>317544</v>
      </c>
      <c r="BNW12" s="21">
        <v>2120295</v>
      </c>
      <c r="BNX12" s="21">
        <v>2359371</v>
      </c>
      <c r="BNY12" s="21">
        <v>802347</v>
      </c>
      <c r="BNZ12" s="21" t="s">
        <v>206</v>
      </c>
      <c r="BOA12" s="21">
        <v>1682950</v>
      </c>
      <c r="BOB12" s="21">
        <v>2121</v>
      </c>
      <c r="BOC12" s="21">
        <v>74</v>
      </c>
      <c r="BOD12" s="21">
        <v>84857</v>
      </c>
      <c r="BOE12" s="21">
        <v>5</v>
      </c>
      <c r="BOF12" s="21">
        <v>26784</v>
      </c>
      <c r="BOG12" s="21">
        <v>10316</v>
      </c>
      <c r="BOH12" s="21">
        <v>52584303</v>
      </c>
      <c r="BOI12" s="21">
        <v>175782603</v>
      </c>
      <c r="BOJ12" s="21" t="s">
        <v>206</v>
      </c>
      <c r="BOK12" s="21">
        <v>744913</v>
      </c>
      <c r="BOL12" s="21">
        <v>1205</v>
      </c>
      <c r="BOM12" s="21" t="s">
        <v>206</v>
      </c>
      <c r="BON12" s="21">
        <v>10024694</v>
      </c>
      <c r="BOO12" s="21">
        <v>1734</v>
      </c>
      <c r="BOP12" s="21" t="s">
        <v>206</v>
      </c>
      <c r="BOQ12" s="21" t="s">
        <v>206</v>
      </c>
      <c r="BOR12" s="21">
        <v>1873466</v>
      </c>
      <c r="BOS12" s="21">
        <v>15071899</v>
      </c>
      <c r="BOT12" s="21">
        <v>617757</v>
      </c>
      <c r="BOU12" s="21" t="s">
        <v>206</v>
      </c>
      <c r="BOV12" s="21">
        <v>5947194</v>
      </c>
      <c r="BOW12" s="21">
        <v>85071</v>
      </c>
      <c r="BOX12" s="21" t="s">
        <v>206</v>
      </c>
      <c r="BOY12" s="21" t="s">
        <v>206</v>
      </c>
      <c r="BOZ12" s="21" t="s">
        <v>206</v>
      </c>
      <c r="BPA12" s="21" t="s">
        <v>206</v>
      </c>
      <c r="BPB12" s="21" t="s">
        <v>206</v>
      </c>
      <c r="BPC12" s="21" t="s">
        <v>206</v>
      </c>
      <c r="BPD12" s="21" t="s">
        <v>206</v>
      </c>
      <c r="BPE12" s="21" t="s">
        <v>206</v>
      </c>
      <c r="BPF12" s="21" t="s">
        <v>206</v>
      </c>
      <c r="BPG12" s="21" t="s">
        <v>206</v>
      </c>
      <c r="BPH12" s="21" t="s">
        <v>206</v>
      </c>
      <c r="BPI12" s="21" t="s">
        <v>206</v>
      </c>
      <c r="BPJ12" s="21">
        <v>48000</v>
      </c>
      <c r="BPK12" s="21" t="s">
        <v>206</v>
      </c>
      <c r="BPL12" s="21" t="s">
        <v>206</v>
      </c>
      <c r="BPM12" s="21" t="s">
        <v>206</v>
      </c>
      <c r="BPN12" s="21">
        <v>1</v>
      </c>
      <c r="BPO12" s="21" t="s">
        <v>206</v>
      </c>
      <c r="BPP12" s="21" t="s">
        <v>206</v>
      </c>
      <c r="BPQ12" s="21" t="s">
        <v>206</v>
      </c>
      <c r="BPR12" s="21" t="s">
        <v>206</v>
      </c>
      <c r="BPS12" s="21" t="s">
        <v>206</v>
      </c>
      <c r="BPT12" s="21" t="s">
        <v>206</v>
      </c>
      <c r="BPU12" s="21" t="s">
        <v>206</v>
      </c>
      <c r="BPV12" s="21" t="s">
        <v>206</v>
      </c>
      <c r="BPW12" s="21" t="s">
        <v>206</v>
      </c>
      <c r="BPX12" s="21" t="s">
        <v>206</v>
      </c>
      <c r="BPY12" s="21" t="s">
        <v>206</v>
      </c>
      <c r="BPZ12" s="21" t="s">
        <v>206</v>
      </c>
      <c r="BQA12" s="21" t="s">
        <v>206</v>
      </c>
      <c r="BQB12" s="21" t="s">
        <v>206</v>
      </c>
      <c r="BQC12" s="21">
        <v>211</v>
      </c>
      <c r="BQD12" s="21" t="s">
        <v>206</v>
      </c>
      <c r="BQE12" s="21" t="s">
        <v>206</v>
      </c>
      <c r="BQF12" s="21" t="s">
        <v>206</v>
      </c>
      <c r="BQG12" s="21" t="s">
        <v>206</v>
      </c>
      <c r="BQH12" s="21" t="s">
        <v>206</v>
      </c>
      <c r="BQI12" s="21" t="s">
        <v>206</v>
      </c>
      <c r="BQJ12" s="21">
        <v>1825</v>
      </c>
      <c r="BQK12" s="21" t="s">
        <v>206</v>
      </c>
      <c r="BQL12" s="21" t="s">
        <v>206</v>
      </c>
      <c r="BQM12" s="21">
        <v>18888</v>
      </c>
      <c r="BQN12" s="21" t="s">
        <v>206</v>
      </c>
      <c r="BQO12" s="21" t="s">
        <v>206</v>
      </c>
      <c r="BQP12" s="21" t="s">
        <v>206</v>
      </c>
      <c r="BQQ12" s="21" t="s">
        <v>206</v>
      </c>
      <c r="BQR12" s="21" t="s">
        <v>206</v>
      </c>
      <c r="BQS12" s="21" t="s">
        <v>206</v>
      </c>
      <c r="BQT12" s="21" t="s">
        <v>206</v>
      </c>
      <c r="BQU12" s="21" t="s">
        <v>206</v>
      </c>
      <c r="BQV12" s="21" t="s">
        <v>206</v>
      </c>
      <c r="BQW12" s="21">
        <v>458898</v>
      </c>
      <c r="BQX12" s="21" t="s">
        <v>206</v>
      </c>
      <c r="BQY12" s="21" t="s">
        <v>206</v>
      </c>
      <c r="BQZ12" s="21">
        <v>373354</v>
      </c>
      <c r="BRA12" s="21" t="s">
        <v>206</v>
      </c>
      <c r="BRB12" s="21" t="s">
        <v>206</v>
      </c>
      <c r="BRC12" s="21" t="s">
        <v>206</v>
      </c>
      <c r="BRD12" s="21" t="s">
        <v>206</v>
      </c>
      <c r="BRE12" s="21">
        <v>57885</v>
      </c>
      <c r="BRF12" s="21">
        <v>1623475</v>
      </c>
      <c r="BRG12" s="21">
        <v>12618</v>
      </c>
      <c r="BRH12" s="21" t="s">
        <v>206</v>
      </c>
      <c r="BRI12" s="21" t="s">
        <v>206</v>
      </c>
      <c r="BRJ12" s="21" t="s">
        <v>206</v>
      </c>
      <c r="BRK12" s="21" t="s">
        <v>206</v>
      </c>
      <c r="BRL12" s="21" t="s">
        <v>206</v>
      </c>
      <c r="BRM12" s="21" t="s">
        <v>206</v>
      </c>
      <c r="BRN12" s="21" t="s">
        <v>206</v>
      </c>
      <c r="BRO12" s="21" t="s">
        <v>206</v>
      </c>
      <c r="BRP12" s="21" t="s">
        <v>206</v>
      </c>
      <c r="BRQ12" s="21" t="s">
        <v>206</v>
      </c>
      <c r="BRR12" s="21" t="s">
        <v>206</v>
      </c>
      <c r="BRS12" s="21" t="s">
        <v>206</v>
      </c>
      <c r="BRT12" s="21" t="s">
        <v>206</v>
      </c>
      <c r="BRU12" s="21" t="s">
        <v>206</v>
      </c>
      <c r="BRV12" s="21" t="s">
        <v>206</v>
      </c>
      <c r="BRW12" s="21" t="s">
        <v>206</v>
      </c>
      <c r="BRX12" s="21" t="s">
        <v>206</v>
      </c>
      <c r="BRY12" s="21" t="s">
        <v>206</v>
      </c>
      <c r="BRZ12" s="21">
        <v>164445</v>
      </c>
      <c r="BSA12" s="21" t="s">
        <v>206</v>
      </c>
      <c r="BSB12" s="21">
        <v>22800</v>
      </c>
      <c r="BSC12" s="21">
        <v>412376</v>
      </c>
      <c r="BSD12" s="21" t="s">
        <v>206</v>
      </c>
      <c r="BSE12" s="21" t="s">
        <v>206</v>
      </c>
      <c r="BSF12" s="21" t="s">
        <v>206</v>
      </c>
      <c r="BSG12" s="21" t="s">
        <v>206</v>
      </c>
      <c r="BSH12" s="21" t="s">
        <v>206</v>
      </c>
      <c r="BSI12" s="21" t="s">
        <v>206</v>
      </c>
      <c r="BSJ12" s="21" t="s">
        <v>206</v>
      </c>
      <c r="BSK12" s="21" t="s">
        <v>206</v>
      </c>
      <c r="BSL12" s="21">
        <v>10670</v>
      </c>
      <c r="BSM12" s="21">
        <v>27821</v>
      </c>
      <c r="BSN12" s="21" t="s">
        <v>206</v>
      </c>
      <c r="BSO12" s="21" t="s">
        <v>206</v>
      </c>
      <c r="BSP12" s="21">
        <v>159759</v>
      </c>
      <c r="BSQ12" s="21">
        <v>30454</v>
      </c>
      <c r="BSR12" s="21">
        <v>5841</v>
      </c>
      <c r="BSS12" s="21" t="s">
        <v>206</v>
      </c>
      <c r="BST12" s="21" t="s">
        <v>206</v>
      </c>
      <c r="BSU12" s="21">
        <v>1920133</v>
      </c>
      <c r="BSV12" s="21" t="s">
        <v>206</v>
      </c>
      <c r="BSW12" s="21">
        <v>74</v>
      </c>
      <c r="BSX12" s="21" t="s">
        <v>206</v>
      </c>
      <c r="BSY12" s="21" t="s">
        <v>206</v>
      </c>
      <c r="BSZ12" s="21">
        <v>393</v>
      </c>
      <c r="BTA12" s="21" t="s">
        <v>206</v>
      </c>
      <c r="BTB12" s="21" t="s">
        <v>206</v>
      </c>
      <c r="BTC12" s="21">
        <v>104500</v>
      </c>
      <c r="BTD12" s="21">
        <v>3</v>
      </c>
      <c r="BTE12" s="21" t="s">
        <v>206</v>
      </c>
      <c r="BTF12" s="21">
        <v>39403</v>
      </c>
      <c r="BTG12" s="21" t="s">
        <v>206</v>
      </c>
      <c r="BTH12" s="21">
        <v>2203</v>
      </c>
      <c r="BTI12" s="21">
        <v>50</v>
      </c>
      <c r="BTJ12" s="21">
        <v>57040</v>
      </c>
      <c r="BTK12" s="21">
        <v>139</v>
      </c>
      <c r="BTL12" s="21">
        <v>107468</v>
      </c>
      <c r="BTM12" s="21">
        <v>36586219</v>
      </c>
      <c r="BTN12" s="21" t="s">
        <v>206</v>
      </c>
      <c r="BTO12" s="21" t="s">
        <v>206</v>
      </c>
      <c r="BTP12" s="21">
        <v>2247</v>
      </c>
      <c r="BTQ12" s="21">
        <v>1</v>
      </c>
      <c r="BTR12" s="21">
        <v>64305</v>
      </c>
      <c r="BTS12" s="21">
        <v>219905</v>
      </c>
      <c r="BTT12" s="21">
        <v>2002049</v>
      </c>
      <c r="BTU12" s="21">
        <v>651549</v>
      </c>
      <c r="BTV12" s="21" t="s">
        <v>206</v>
      </c>
      <c r="BTW12" s="21">
        <v>2137026</v>
      </c>
      <c r="BTX12" s="21">
        <v>533921</v>
      </c>
      <c r="BTY12" s="21">
        <v>51691</v>
      </c>
      <c r="BTZ12" s="21">
        <v>622722</v>
      </c>
      <c r="BUA12" s="21" t="s">
        <v>206</v>
      </c>
      <c r="BUB12" s="21" t="s">
        <v>206</v>
      </c>
      <c r="BUC12" s="21">
        <v>2955295</v>
      </c>
      <c r="BUD12" s="21">
        <v>5668864</v>
      </c>
      <c r="BUE12" s="21">
        <v>1757235</v>
      </c>
      <c r="BUF12" s="21">
        <v>83932</v>
      </c>
      <c r="BUG12" s="21">
        <v>326693</v>
      </c>
      <c r="BUH12" s="21" t="s">
        <v>206</v>
      </c>
      <c r="BUI12" s="21">
        <v>91587</v>
      </c>
      <c r="BUJ12" s="21">
        <v>25</v>
      </c>
      <c r="BUK12" s="21" t="s">
        <v>206</v>
      </c>
      <c r="BUL12" s="21" t="s">
        <v>206</v>
      </c>
      <c r="BUM12" s="21">
        <v>3831055</v>
      </c>
      <c r="BUN12" s="21">
        <v>8895702</v>
      </c>
      <c r="BUO12" s="21" t="s">
        <v>206</v>
      </c>
      <c r="BUP12" s="21">
        <v>9738</v>
      </c>
      <c r="BUQ12" s="21" t="s">
        <v>206</v>
      </c>
      <c r="BUR12" s="21" t="s">
        <v>206</v>
      </c>
      <c r="BUS12" s="21">
        <v>1891119</v>
      </c>
      <c r="BUT12" s="21">
        <v>2801190</v>
      </c>
      <c r="BUU12" s="21">
        <v>486752</v>
      </c>
      <c r="BUV12" s="21">
        <v>380</v>
      </c>
      <c r="BUW12" s="21">
        <v>703</v>
      </c>
      <c r="BUX12" s="21">
        <v>38935</v>
      </c>
      <c r="BUY12" s="21" t="s">
        <v>206</v>
      </c>
      <c r="BUZ12" s="21">
        <v>1708967</v>
      </c>
      <c r="BVA12" s="21">
        <v>1437252</v>
      </c>
      <c r="BVB12" s="21">
        <v>50559</v>
      </c>
      <c r="BVC12" s="21">
        <v>35226</v>
      </c>
      <c r="BVD12" s="21">
        <v>16367</v>
      </c>
      <c r="BVE12" s="21">
        <v>2820</v>
      </c>
      <c r="BVF12" s="21">
        <v>101</v>
      </c>
      <c r="BVG12" s="21">
        <v>817760</v>
      </c>
      <c r="BVH12" s="21">
        <v>342232</v>
      </c>
      <c r="BVI12" s="21">
        <v>430570</v>
      </c>
      <c r="BVJ12" s="21">
        <v>14481</v>
      </c>
      <c r="BVK12" s="21">
        <v>8239553</v>
      </c>
      <c r="BVL12" s="21">
        <v>1889470</v>
      </c>
      <c r="BVM12" s="21">
        <v>345761</v>
      </c>
      <c r="BVN12" s="21">
        <v>11395</v>
      </c>
      <c r="BVO12" s="21">
        <v>507287</v>
      </c>
      <c r="BVP12" s="21" t="s">
        <v>206</v>
      </c>
      <c r="BVQ12" s="21">
        <v>4410</v>
      </c>
      <c r="BVR12" s="21" t="s">
        <v>206</v>
      </c>
      <c r="BVS12" s="21">
        <v>9374</v>
      </c>
      <c r="BVT12" s="21">
        <v>333806</v>
      </c>
      <c r="BVU12" s="21">
        <v>1069970</v>
      </c>
      <c r="BVV12" s="21">
        <v>50571276</v>
      </c>
      <c r="BVW12" s="21">
        <v>28191716</v>
      </c>
      <c r="BVX12" s="21">
        <v>1179160</v>
      </c>
      <c r="BVY12" s="21">
        <v>2721163</v>
      </c>
      <c r="BVZ12" s="21">
        <v>45092</v>
      </c>
      <c r="BWA12" s="21" t="s">
        <v>206</v>
      </c>
      <c r="BWB12" s="21">
        <v>9232413</v>
      </c>
      <c r="BWC12" s="21">
        <v>253</v>
      </c>
      <c r="BWD12" s="21" t="s">
        <v>206</v>
      </c>
      <c r="BWE12" s="21" t="s">
        <v>206</v>
      </c>
      <c r="BWF12" s="21">
        <v>1678643</v>
      </c>
      <c r="BWG12" s="21">
        <v>479424</v>
      </c>
      <c r="BWH12" s="21">
        <v>116757</v>
      </c>
      <c r="BWI12" s="21" t="s">
        <v>206</v>
      </c>
      <c r="BWJ12" s="21">
        <v>7209871</v>
      </c>
      <c r="BWK12" s="21">
        <v>615740</v>
      </c>
      <c r="BWL12" s="21" t="s">
        <v>206</v>
      </c>
      <c r="BWM12" s="21" t="s">
        <v>206</v>
      </c>
      <c r="BWN12" s="21" t="s">
        <v>206</v>
      </c>
      <c r="BWO12" s="21" t="s">
        <v>206</v>
      </c>
      <c r="BWP12" s="21" t="s">
        <v>206</v>
      </c>
      <c r="BWQ12" s="21" t="s">
        <v>206</v>
      </c>
      <c r="BWR12" s="21" t="s">
        <v>206</v>
      </c>
      <c r="BWS12" s="21" t="s">
        <v>206</v>
      </c>
      <c r="BWT12" s="21" t="s">
        <v>206</v>
      </c>
      <c r="BWU12" s="21" t="s">
        <v>206</v>
      </c>
      <c r="BWV12" s="21" t="s">
        <v>206</v>
      </c>
      <c r="BWW12" s="21" t="s">
        <v>206</v>
      </c>
      <c r="BWX12" s="21" t="s">
        <v>206</v>
      </c>
      <c r="BWY12" s="21" t="s">
        <v>206</v>
      </c>
      <c r="BWZ12" s="21" t="s">
        <v>206</v>
      </c>
      <c r="BXA12" s="21" t="s">
        <v>206</v>
      </c>
      <c r="BXB12" s="21" t="s">
        <v>206</v>
      </c>
      <c r="BXC12" s="21" t="s">
        <v>206</v>
      </c>
      <c r="BXD12" s="21" t="s">
        <v>206</v>
      </c>
      <c r="BXE12" s="21" t="s">
        <v>206</v>
      </c>
      <c r="BXF12" s="21" t="s">
        <v>206</v>
      </c>
      <c r="BXG12" s="21" t="s">
        <v>206</v>
      </c>
      <c r="BXH12" s="21" t="s">
        <v>206</v>
      </c>
      <c r="BXI12" s="21" t="s">
        <v>206</v>
      </c>
      <c r="BXJ12" s="21">
        <v>8</v>
      </c>
      <c r="BXK12" s="21" t="s">
        <v>206</v>
      </c>
      <c r="BXL12" s="21" t="s">
        <v>206</v>
      </c>
      <c r="BXM12" s="21">
        <v>6214</v>
      </c>
      <c r="BXN12" s="21">
        <v>5299547</v>
      </c>
      <c r="BXO12" s="21" t="s">
        <v>206</v>
      </c>
      <c r="BXP12" s="21">
        <v>123671</v>
      </c>
      <c r="BXQ12" s="21">
        <v>6</v>
      </c>
      <c r="BXR12" s="21" t="s">
        <v>206</v>
      </c>
      <c r="BXS12" s="21">
        <v>502</v>
      </c>
      <c r="BXT12" s="21" t="s">
        <v>206</v>
      </c>
      <c r="BXU12" s="21" t="s">
        <v>206</v>
      </c>
      <c r="BXV12" s="21" t="s">
        <v>206</v>
      </c>
      <c r="BXW12" s="21">
        <v>246811</v>
      </c>
      <c r="BXX12" s="21">
        <v>2829729</v>
      </c>
      <c r="BXY12" s="21">
        <v>1477981</v>
      </c>
      <c r="BXZ12" s="21" t="s">
        <v>206</v>
      </c>
      <c r="BYA12" s="21" t="s">
        <v>206</v>
      </c>
      <c r="BYB12" s="21" t="s">
        <v>206</v>
      </c>
      <c r="BYC12" s="21" t="s">
        <v>206</v>
      </c>
      <c r="BYD12" s="21" t="s">
        <v>206</v>
      </c>
      <c r="BYE12" s="21" t="s">
        <v>206</v>
      </c>
      <c r="BYF12" s="21" t="s">
        <v>206</v>
      </c>
      <c r="BYG12" s="21">
        <v>1112562</v>
      </c>
      <c r="BYH12" s="21">
        <v>94</v>
      </c>
      <c r="BYI12" s="21" t="s">
        <v>206</v>
      </c>
      <c r="BYJ12" s="21" t="s">
        <v>206</v>
      </c>
      <c r="BYK12" s="21" t="s">
        <v>206</v>
      </c>
      <c r="BYL12" s="21" t="s">
        <v>206</v>
      </c>
      <c r="BYM12" s="21" t="s">
        <v>206</v>
      </c>
      <c r="BYN12" s="21" t="s">
        <v>206</v>
      </c>
      <c r="BYO12" s="21" t="s">
        <v>206</v>
      </c>
      <c r="BYP12" s="21" t="s">
        <v>206</v>
      </c>
      <c r="BYQ12" s="21">
        <v>94</v>
      </c>
      <c r="BYR12" s="21">
        <v>322</v>
      </c>
      <c r="BYS12" s="21" t="s">
        <v>206</v>
      </c>
      <c r="BYT12" s="21" t="s">
        <v>206</v>
      </c>
      <c r="BYU12" s="21" t="s">
        <v>206</v>
      </c>
      <c r="BYV12" s="21" t="s">
        <v>206</v>
      </c>
      <c r="BYW12" s="21" t="s">
        <v>206</v>
      </c>
      <c r="BYX12" s="21" t="s">
        <v>206</v>
      </c>
      <c r="BYY12" s="21" t="s">
        <v>206</v>
      </c>
      <c r="BYZ12" s="21" t="s">
        <v>206</v>
      </c>
      <c r="BZA12" s="21">
        <v>2564</v>
      </c>
      <c r="BZB12" s="21">
        <v>1098</v>
      </c>
      <c r="BZC12" s="21">
        <v>189116</v>
      </c>
      <c r="BZD12" s="21">
        <v>7000</v>
      </c>
      <c r="BZE12" s="21" t="s">
        <v>206</v>
      </c>
      <c r="BZF12" s="21">
        <v>1269477</v>
      </c>
      <c r="BZG12" s="21">
        <v>24116</v>
      </c>
      <c r="BZH12" s="21" t="s">
        <v>206</v>
      </c>
      <c r="BZI12" s="21">
        <v>776530</v>
      </c>
      <c r="BZJ12" s="21" t="s">
        <v>206</v>
      </c>
      <c r="BZK12" s="21" t="s">
        <v>206</v>
      </c>
      <c r="BZL12" s="21" t="s">
        <v>206</v>
      </c>
      <c r="BZM12" s="21" t="s">
        <v>206</v>
      </c>
      <c r="BZN12" s="21">
        <v>15115</v>
      </c>
      <c r="BZO12" s="21">
        <v>66998</v>
      </c>
      <c r="BZP12" s="21">
        <v>3980469</v>
      </c>
      <c r="BZQ12" s="21">
        <v>3827781</v>
      </c>
      <c r="BZR12" s="21" t="s">
        <v>206</v>
      </c>
      <c r="BZS12" s="21">
        <v>2555710</v>
      </c>
      <c r="BZT12" s="21" t="s">
        <v>206</v>
      </c>
      <c r="BZU12" s="21" t="s">
        <v>206</v>
      </c>
      <c r="BZV12" s="21">
        <v>722534</v>
      </c>
      <c r="BZW12" s="21" t="s">
        <v>206</v>
      </c>
      <c r="BZX12" s="21" t="s">
        <v>206</v>
      </c>
      <c r="BZY12" s="21" t="s">
        <v>206</v>
      </c>
      <c r="BZZ12" s="21">
        <v>86848</v>
      </c>
      <c r="CAA12" s="21">
        <v>4542497</v>
      </c>
      <c r="CAB12" s="21">
        <v>303</v>
      </c>
      <c r="CAC12" s="21" t="s">
        <v>206</v>
      </c>
      <c r="CAD12" s="21">
        <v>347329</v>
      </c>
      <c r="CAE12" s="21">
        <v>20097</v>
      </c>
      <c r="CAF12" s="21" t="s">
        <v>206</v>
      </c>
      <c r="CAG12" s="21" t="s">
        <v>206</v>
      </c>
      <c r="CAH12" s="21" t="s">
        <v>206</v>
      </c>
      <c r="CAI12" s="21" t="s">
        <v>206</v>
      </c>
      <c r="CAJ12" s="21" t="s">
        <v>206</v>
      </c>
      <c r="CAK12" s="21" t="s">
        <v>206</v>
      </c>
      <c r="CAL12" s="21" t="s">
        <v>206</v>
      </c>
      <c r="CAM12" s="21" t="s">
        <v>206</v>
      </c>
      <c r="CAN12" s="21" t="s">
        <v>206</v>
      </c>
      <c r="CAO12" s="21" t="s">
        <v>206</v>
      </c>
      <c r="CAP12" s="21" t="s">
        <v>206</v>
      </c>
      <c r="CAQ12" s="21" t="s">
        <v>206</v>
      </c>
      <c r="CAR12" s="21" t="s">
        <v>206</v>
      </c>
      <c r="CAS12" s="21" t="s">
        <v>206</v>
      </c>
      <c r="CAT12" s="21" t="s">
        <v>206</v>
      </c>
      <c r="CAU12" s="21" t="s">
        <v>206</v>
      </c>
      <c r="CAV12" s="21">
        <v>2</v>
      </c>
      <c r="CAW12" s="21">
        <v>348300</v>
      </c>
      <c r="CAX12" s="21">
        <v>955068</v>
      </c>
      <c r="CAY12" s="21" t="s">
        <v>206</v>
      </c>
      <c r="CAZ12" s="21">
        <v>2</v>
      </c>
      <c r="CBA12" s="21">
        <v>4</v>
      </c>
      <c r="CBB12" s="21" t="s">
        <v>206</v>
      </c>
      <c r="CBC12" s="21" t="s">
        <v>206</v>
      </c>
      <c r="CBD12" s="21" t="s">
        <v>206</v>
      </c>
      <c r="CBE12" s="21" t="s">
        <v>206</v>
      </c>
      <c r="CBF12" s="21">
        <v>0</v>
      </c>
      <c r="CBG12" s="21">
        <v>587</v>
      </c>
      <c r="CBH12" s="21">
        <v>6025793</v>
      </c>
      <c r="CBI12" s="21">
        <v>73243004</v>
      </c>
      <c r="CBJ12" s="21" t="s">
        <v>206</v>
      </c>
      <c r="CBK12" s="21">
        <v>7122147</v>
      </c>
      <c r="CBL12" s="21">
        <v>1547989</v>
      </c>
      <c r="CBM12" s="21">
        <v>322810</v>
      </c>
      <c r="CBN12" s="21" t="s">
        <v>206</v>
      </c>
      <c r="CBO12" s="21" t="s">
        <v>206</v>
      </c>
      <c r="CBP12" s="21">
        <v>2</v>
      </c>
      <c r="CBQ12" s="21">
        <v>3304186</v>
      </c>
      <c r="CBR12" s="21">
        <v>2066449</v>
      </c>
      <c r="CBS12" s="21">
        <v>31883750</v>
      </c>
      <c r="CBT12" s="21" t="s">
        <v>206</v>
      </c>
      <c r="CBU12" s="21">
        <v>2513</v>
      </c>
      <c r="CBV12" s="21" t="s">
        <v>206</v>
      </c>
      <c r="CBW12" s="21">
        <v>879</v>
      </c>
      <c r="CBX12" s="21" t="s">
        <v>206</v>
      </c>
      <c r="CBY12" s="21" t="s">
        <v>206</v>
      </c>
      <c r="CBZ12" s="21">
        <v>211</v>
      </c>
      <c r="CCA12" s="21">
        <v>94150</v>
      </c>
      <c r="CCB12" s="21">
        <v>1392986</v>
      </c>
      <c r="CCC12" s="21" t="s">
        <v>206</v>
      </c>
      <c r="CCD12" s="21" t="s">
        <v>206</v>
      </c>
      <c r="CCE12" s="21" t="s">
        <v>206</v>
      </c>
      <c r="CCF12" s="21" t="s">
        <v>206</v>
      </c>
      <c r="CCG12" s="21">
        <v>1140637</v>
      </c>
      <c r="CCH12" s="21" t="s">
        <v>206</v>
      </c>
      <c r="CCI12" s="21">
        <v>9</v>
      </c>
      <c r="CCJ12" s="21" t="s">
        <v>206</v>
      </c>
      <c r="CCK12" s="21">
        <v>168</v>
      </c>
      <c r="CCL12" s="21">
        <v>174250</v>
      </c>
      <c r="CCM12" s="21" t="s">
        <v>206</v>
      </c>
      <c r="CCN12" s="21">
        <v>169938</v>
      </c>
      <c r="CCO12" s="21">
        <v>114739</v>
      </c>
      <c r="CCP12" s="21">
        <v>370</v>
      </c>
      <c r="CCQ12" s="21">
        <v>126</v>
      </c>
      <c r="CCR12" s="21">
        <v>156</v>
      </c>
      <c r="CCS12" s="21" t="s">
        <v>206</v>
      </c>
      <c r="CCT12" s="21" t="s">
        <v>206</v>
      </c>
      <c r="CCU12" s="21">
        <v>862</v>
      </c>
      <c r="CCV12" s="21">
        <v>206378</v>
      </c>
      <c r="CCW12" s="21">
        <v>188014</v>
      </c>
      <c r="CCX12" s="21">
        <v>3915824</v>
      </c>
      <c r="CCY12" s="21">
        <v>194729</v>
      </c>
      <c r="CCZ12" s="21">
        <v>4143980</v>
      </c>
      <c r="CDA12" s="21">
        <v>526061</v>
      </c>
      <c r="CDB12" s="21" t="s">
        <v>206</v>
      </c>
      <c r="CDC12" s="21">
        <v>2039827</v>
      </c>
      <c r="CDD12" s="21">
        <v>8</v>
      </c>
      <c r="CDE12" s="21" t="s">
        <v>206</v>
      </c>
      <c r="CDF12" s="21">
        <v>1503646</v>
      </c>
      <c r="CDG12" s="21">
        <v>3879</v>
      </c>
      <c r="CDH12" s="21">
        <v>1491158</v>
      </c>
      <c r="CDI12" s="21">
        <v>865673</v>
      </c>
      <c r="CDJ12" s="21">
        <v>835877085</v>
      </c>
      <c r="CDK12" s="21">
        <v>1097773713</v>
      </c>
      <c r="CDL12" s="21" t="s">
        <v>206</v>
      </c>
      <c r="CDM12" s="21" t="s">
        <v>206</v>
      </c>
      <c r="CDN12" s="21">
        <v>8426</v>
      </c>
      <c r="CDO12" s="21" t="s">
        <v>206</v>
      </c>
      <c r="CDP12" s="21">
        <v>10865475</v>
      </c>
      <c r="CDQ12" s="21">
        <v>19599</v>
      </c>
      <c r="CDR12" s="21" t="s">
        <v>206</v>
      </c>
      <c r="CDS12" s="21" t="s">
        <v>206</v>
      </c>
      <c r="CDT12" s="21">
        <v>871</v>
      </c>
      <c r="CDU12" s="21">
        <v>8207085</v>
      </c>
      <c r="CDV12" s="21">
        <v>50914</v>
      </c>
      <c r="CDW12" s="21" t="s">
        <v>206</v>
      </c>
      <c r="CDX12" s="21">
        <v>6104576</v>
      </c>
      <c r="CDY12" s="21">
        <v>151470</v>
      </c>
      <c r="CDZ12" t="s">
        <v>206</v>
      </c>
      <c r="CEA12" t="s">
        <v>206</v>
      </c>
      <c r="CEB12" t="s">
        <v>206</v>
      </c>
      <c r="CEC12" t="s">
        <v>206</v>
      </c>
      <c r="CED12" t="s">
        <v>206</v>
      </c>
      <c r="CEE12" t="s">
        <v>206</v>
      </c>
      <c r="CEF12" t="s">
        <v>206</v>
      </c>
      <c r="CEG12" t="s">
        <v>206</v>
      </c>
      <c r="CEH12" t="s">
        <v>206</v>
      </c>
      <c r="CEI12">
        <v>2272349</v>
      </c>
      <c r="CEJ12" t="s">
        <v>206</v>
      </c>
      <c r="CEK12" t="s">
        <v>206</v>
      </c>
      <c r="CEL12" t="s">
        <v>206</v>
      </c>
      <c r="CEM12" t="s">
        <v>206</v>
      </c>
      <c r="CEN12" t="s">
        <v>206</v>
      </c>
      <c r="CEO12" t="s">
        <v>206</v>
      </c>
      <c r="CEP12">
        <v>15</v>
      </c>
      <c r="CEQ12" t="s">
        <v>206</v>
      </c>
      <c r="CER12" t="s">
        <v>206</v>
      </c>
      <c r="CES12">
        <v>1206448</v>
      </c>
      <c r="CET12" t="s">
        <v>206</v>
      </c>
      <c r="CEU12" t="s">
        <v>206</v>
      </c>
      <c r="CEV12" t="s">
        <v>206</v>
      </c>
      <c r="CEW12" t="s">
        <v>206</v>
      </c>
      <c r="CEX12" t="s">
        <v>206</v>
      </c>
      <c r="CEY12" t="s">
        <v>206</v>
      </c>
      <c r="CEZ12">
        <v>3458</v>
      </c>
      <c r="CFA12" t="s">
        <v>206</v>
      </c>
      <c r="CFB12">
        <v>207795</v>
      </c>
      <c r="CFC12">
        <v>30</v>
      </c>
      <c r="CFD12" t="s">
        <v>206</v>
      </c>
      <c r="CFE12">
        <v>1682561</v>
      </c>
      <c r="CFF12">
        <v>64003</v>
      </c>
      <c r="CFG12">
        <v>1</v>
      </c>
      <c r="CFH12">
        <v>3114155</v>
      </c>
      <c r="CFI12" t="s">
        <v>206</v>
      </c>
      <c r="CFJ12" t="s">
        <v>206</v>
      </c>
      <c r="CFK12">
        <v>1505</v>
      </c>
      <c r="CFL12">
        <v>4233188</v>
      </c>
      <c r="CFM12">
        <v>7168040</v>
      </c>
      <c r="CFN12" t="s">
        <v>206</v>
      </c>
      <c r="CFO12">
        <v>393035</v>
      </c>
      <c r="CFP12" t="s">
        <v>206</v>
      </c>
      <c r="CFQ12">
        <v>2</v>
      </c>
      <c r="CFR12">
        <v>63936</v>
      </c>
      <c r="CFS12" t="s">
        <v>206</v>
      </c>
      <c r="CFT12" t="s">
        <v>206</v>
      </c>
      <c r="CFU12">
        <v>105428</v>
      </c>
      <c r="CFV12">
        <v>215239</v>
      </c>
      <c r="CFW12" t="s">
        <v>206</v>
      </c>
      <c r="CFX12" t="s">
        <v>206</v>
      </c>
      <c r="CFY12" t="s">
        <v>206</v>
      </c>
      <c r="CFZ12" t="s">
        <v>206</v>
      </c>
      <c r="CGA12">
        <v>187312</v>
      </c>
      <c r="CGB12">
        <v>262450</v>
      </c>
      <c r="CGC12" t="s">
        <v>206</v>
      </c>
      <c r="CGD12" t="s">
        <v>206</v>
      </c>
      <c r="CGE12">
        <v>2</v>
      </c>
      <c r="CGF12">
        <v>376174</v>
      </c>
      <c r="CGG12" t="s">
        <v>206</v>
      </c>
      <c r="CGH12">
        <v>5054813</v>
      </c>
      <c r="CGI12">
        <v>476709</v>
      </c>
      <c r="CGJ12">
        <v>2375</v>
      </c>
      <c r="CGK12">
        <v>8</v>
      </c>
      <c r="CGL12" t="s">
        <v>206</v>
      </c>
      <c r="CGM12" t="s">
        <v>206</v>
      </c>
      <c r="CGN12" t="s">
        <v>206</v>
      </c>
      <c r="CGO12">
        <v>2796</v>
      </c>
      <c r="CGP12">
        <v>7</v>
      </c>
      <c r="CGQ12">
        <v>57506</v>
      </c>
      <c r="CGR12" t="s">
        <v>206</v>
      </c>
      <c r="CGS12">
        <v>35259</v>
      </c>
      <c r="CGT12">
        <v>1416314</v>
      </c>
      <c r="CGU12" t="s">
        <v>206</v>
      </c>
      <c r="CGV12" t="s">
        <v>206</v>
      </c>
      <c r="CGW12">
        <v>125565</v>
      </c>
      <c r="CGX12" t="s">
        <v>206</v>
      </c>
      <c r="CGY12" t="s">
        <v>206</v>
      </c>
      <c r="CGZ12" t="s">
        <v>206</v>
      </c>
      <c r="CHA12" t="s">
        <v>206</v>
      </c>
      <c r="CHB12">
        <v>17225</v>
      </c>
      <c r="CHC12">
        <v>569337</v>
      </c>
      <c r="CHD12">
        <v>142969474</v>
      </c>
      <c r="CHE12">
        <v>316069291</v>
      </c>
      <c r="CHF12" t="s">
        <v>206</v>
      </c>
      <c r="CHG12">
        <v>492574</v>
      </c>
      <c r="CHH12" t="s">
        <v>206</v>
      </c>
      <c r="CHI12" t="s">
        <v>206</v>
      </c>
      <c r="CHJ12">
        <v>729386</v>
      </c>
      <c r="CHK12">
        <v>532</v>
      </c>
      <c r="CHL12" t="s">
        <v>206</v>
      </c>
      <c r="CHM12" t="s">
        <v>206</v>
      </c>
      <c r="CHN12">
        <v>2525117</v>
      </c>
      <c r="CHO12">
        <v>643186</v>
      </c>
      <c r="CHP12">
        <v>58181</v>
      </c>
      <c r="CHQ12" t="s">
        <v>206</v>
      </c>
      <c r="CHR12">
        <v>530</v>
      </c>
      <c r="CHS12">
        <v>46694</v>
      </c>
    </row>
    <row r="13" spans="1:2255" x14ac:dyDescent="0.25">
      <c r="A13" s="21">
        <v>2015</v>
      </c>
      <c r="B13" s="21" t="s">
        <v>206</v>
      </c>
      <c r="C13" s="21" t="s">
        <v>206</v>
      </c>
      <c r="D13" s="21" t="s">
        <v>206</v>
      </c>
      <c r="E13" s="21">
        <v>353625</v>
      </c>
      <c r="F13" s="21" t="s">
        <v>206</v>
      </c>
      <c r="G13" s="21" t="s">
        <v>206</v>
      </c>
      <c r="H13" s="21" t="s">
        <v>206</v>
      </c>
      <c r="I13" s="21" t="s">
        <v>206</v>
      </c>
      <c r="J13" s="21">
        <v>353633</v>
      </c>
      <c r="K13" s="21">
        <v>515</v>
      </c>
      <c r="L13" s="21">
        <v>3765284</v>
      </c>
      <c r="M13" s="21">
        <v>6343962</v>
      </c>
      <c r="N13" s="21">
        <v>34041</v>
      </c>
      <c r="O13" s="21">
        <v>3676</v>
      </c>
      <c r="P13" s="21">
        <v>2168129</v>
      </c>
      <c r="Q13" s="21" t="s">
        <v>206</v>
      </c>
      <c r="R13" s="21">
        <v>2881781</v>
      </c>
      <c r="S13" s="21">
        <v>2617</v>
      </c>
      <c r="T13" s="21">
        <v>353409</v>
      </c>
      <c r="U13" s="21">
        <v>117291</v>
      </c>
      <c r="V13" s="21">
        <v>217838</v>
      </c>
      <c r="W13" s="21">
        <v>3621953</v>
      </c>
      <c r="X13" s="21">
        <v>287403</v>
      </c>
      <c r="Y13" s="21" t="s">
        <v>206</v>
      </c>
      <c r="Z13" s="21">
        <v>4031214</v>
      </c>
      <c r="AA13" s="21">
        <v>2166436</v>
      </c>
      <c r="AB13" s="21">
        <v>1110384</v>
      </c>
      <c r="AC13" s="21">
        <v>17490979</v>
      </c>
      <c r="AD13" s="21">
        <v>111886175</v>
      </c>
      <c r="AE13" s="21">
        <v>158174097</v>
      </c>
      <c r="AF13" s="21">
        <v>15562</v>
      </c>
      <c r="AG13" s="21">
        <v>32025269</v>
      </c>
      <c r="AH13" s="21">
        <v>1472487</v>
      </c>
      <c r="AI13" s="21">
        <v>11726361</v>
      </c>
      <c r="AJ13" s="21">
        <v>15740430</v>
      </c>
      <c r="AK13" s="21" t="s">
        <v>206</v>
      </c>
      <c r="AL13" s="21">
        <v>8261</v>
      </c>
      <c r="AM13" s="21">
        <v>168681492</v>
      </c>
      <c r="AN13" s="21">
        <v>106497501</v>
      </c>
      <c r="AO13" s="21">
        <v>15990172</v>
      </c>
      <c r="AP13" s="21">
        <v>4149268</v>
      </c>
      <c r="AQ13" s="21">
        <v>70740</v>
      </c>
      <c r="AR13" s="21" t="s">
        <v>206</v>
      </c>
      <c r="AS13" s="21">
        <v>4115317</v>
      </c>
      <c r="AT13" s="21">
        <v>38018</v>
      </c>
      <c r="AU13" s="21">
        <v>431</v>
      </c>
      <c r="AV13" s="21">
        <v>2527</v>
      </c>
      <c r="AW13" s="21">
        <v>26537340</v>
      </c>
      <c r="AX13" s="21">
        <v>913323</v>
      </c>
      <c r="AY13" s="21" t="s">
        <v>206</v>
      </c>
      <c r="AZ13" s="21" t="s">
        <v>206</v>
      </c>
      <c r="BA13" s="21" t="s">
        <v>206</v>
      </c>
      <c r="BB13" s="21">
        <v>105054</v>
      </c>
      <c r="BC13" s="21">
        <v>301520</v>
      </c>
      <c r="BD13" s="21">
        <v>242777</v>
      </c>
      <c r="BE13" s="21">
        <v>1056689</v>
      </c>
      <c r="BF13" s="21">
        <v>623</v>
      </c>
      <c r="BG13" s="21">
        <v>2943</v>
      </c>
      <c r="BH13" s="21">
        <v>1622274</v>
      </c>
      <c r="BI13" s="21" t="s">
        <v>206</v>
      </c>
      <c r="BJ13" s="21">
        <v>1901251</v>
      </c>
      <c r="BK13" s="21">
        <v>1055987</v>
      </c>
      <c r="BL13" s="21">
        <v>164310</v>
      </c>
      <c r="BM13" s="21" t="s">
        <v>206</v>
      </c>
      <c r="BN13" s="21">
        <v>6135</v>
      </c>
      <c r="BO13" s="21">
        <v>152</v>
      </c>
      <c r="BP13" s="21">
        <v>12608</v>
      </c>
      <c r="BQ13" s="21">
        <v>1005692</v>
      </c>
      <c r="BR13" s="21">
        <v>453911</v>
      </c>
      <c r="BS13" s="21">
        <v>1861535</v>
      </c>
      <c r="BT13" s="21">
        <v>526347</v>
      </c>
      <c r="BU13" s="21">
        <v>47878544</v>
      </c>
      <c r="BV13" s="21">
        <v>25013366</v>
      </c>
      <c r="BW13" s="21">
        <v>2790420</v>
      </c>
      <c r="BX13" s="21">
        <v>274536</v>
      </c>
      <c r="BY13" s="21">
        <v>14636118</v>
      </c>
      <c r="BZ13" s="21">
        <v>2247295</v>
      </c>
      <c r="CA13" s="21" t="s">
        <v>206</v>
      </c>
      <c r="CB13" s="21">
        <v>34905</v>
      </c>
      <c r="CC13" s="21">
        <v>102854</v>
      </c>
      <c r="CD13" s="21">
        <v>4789283</v>
      </c>
      <c r="CE13" s="21">
        <v>1772979</v>
      </c>
      <c r="CF13" s="21">
        <v>200701257</v>
      </c>
      <c r="CG13" s="21">
        <v>262726324</v>
      </c>
      <c r="CH13" s="21">
        <v>58418</v>
      </c>
      <c r="CI13" s="21">
        <v>40163104</v>
      </c>
      <c r="CJ13" s="21">
        <v>90183</v>
      </c>
      <c r="CK13" s="21" t="s">
        <v>206</v>
      </c>
      <c r="CL13" s="21">
        <v>110428030</v>
      </c>
      <c r="CM13" s="21">
        <v>200694</v>
      </c>
      <c r="CN13" s="21" t="s">
        <v>206</v>
      </c>
      <c r="CO13" s="21" t="s">
        <v>206</v>
      </c>
      <c r="CP13" s="21">
        <v>4645748</v>
      </c>
      <c r="CQ13" s="21">
        <v>34371</v>
      </c>
      <c r="CR13" s="21">
        <v>140974</v>
      </c>
      <c r="CS13" s="21" t="s">
        <v>206</v>
      </c>
      <c r="CT13" s="21">
        <v>22168165</v>
      </c>
      <c r="CU13" s="21">
        <v>1984571</v>
      </c>
      <c r="CV13" s="21" t="s">
        <v>206</v>
      </c>
      <c r="CW13" s="21" t="s">
        <v>206</v>
      </c>
      <c r="CX13" s="21" t="s">
        <v>206</v>
      </c>
      <c r="CY13" s="21">
        <v>2820956</v>
      </c>
      <c r="CZ13" s="21" t="s">
        <v>206</v>
      </c>
      <c r="DA13" s="21" t="s">
        <v>206</v>
      </c>
      <c r="DB13" s="21">
        <v>25648</v>
      </c>
      <c r="DC13" s="21">
        <v>7184</v>
      </c>
      <c r="DD13" s="21">
        <v>22504</v>
      </c>
      <c r="DE13" s="21">
        <v>1312420</v>
      </c>
      <c r="DF13" s="21" t="s">
        <v>206</v>
      </c>
      <c r="DG13" s="21">
        <v>456537</v>
      </c>
      <c r="DH13" s="21" t="s">
        <v>206</v>
      </c>
      <c r="DI13" s="21" t="s">
        <v>206</v>
      </c>
      <c r="DJ13" s="21">
        <v>88102</v>
      </c>
      <c r="DK13" s="21" t="s">
        <v>206</v>
      </c>
      <c r="DL13" s="21">
        <v>62</v>
      </c>
      <c r="DM13" s="21">
        <v>733249</v>
      </c>
      <c r="DN13" s="21">
        <v>1053064</v>
      </c>
      <c r="DO13" s="21">
        <v>15</v>
      </c>
      <c r="DP13" s="21">
        <v>28446</v>
      </c>
      <c r="DQ13" s="21">
        <v>11703812</v>
      </c>
      <c r="DR13" s="21" t="s">
        <v>206</v>
      </c>
      <c r="DS13" s="21">
        <v>1099709</v>
      </c>
      <c r="DT13" s="21">
        <v>10</v>
      </c>
      <c r="DU13" s="21" t="s">
        <v>206</v>
      </c>
      <c r="DV13" s="21" t="s">
        <v>206</v>
      </c>
      <c r="DW13" s="21">
        <v>5966524</v>
      </c>
      <c r="DX13" s="21">
        <v>2069752</v>
      </c>
      <c r="DY13" s="21">
        <v>10623699</v>
      </c>
      <c r="DZ13" s="21" t="s">
        <v>206</v>
      </c>
      <c r="EA13" s="21">
        <v>12255</v>
      </c>
      <c r="EB13" s="21">
        <v>15004408</v>
      </c>
      <c r="EC13" s="21">
        <v>1951</v>
      </c>
      <c r="ED13" s="21">
        <v>5</v>
      </c>
      <c r="EE13" s="21" t="s">
        <v>206</v>
      </c>
      <c r="EF13" s="21" t="s">
        <v>206</v>
      </c>
      <c r="EG13" s="21">
        <v>4894199</v>
      </c>
      <c r="EH13" s="21">
        <v>1528416</v>
      </c>
      <c r="EI13" s="21">
        <v>1259388</v>
      </c>
      <c r="EJ13" s="21">
        <v>28454</v>
      </c>
      <c r="EK13" s="21" t="s">
        <v>206</v>
      </c>
      <c r="EL13" s="21" t="s">
        <v>206</v>
      </c>
      <c r="EM13" s="21">
        <v>33</v>
      </c>
      <c r="EN13" s="21" t="s">
        <v>206</v>
      </c>
      <c r="EO13" s="21" t="s">
        <v>206</v>
      </c>
      <c r="EP13" s="21" t="s">
        <v>206</v>
      </c>
      <c r="EQ13" s="21">
        <v>43059</v>
      </c>
      <c r="ER13" s="21">
        <v>1447809</v>
      </c>
      <c r="ES13" s="21" t="s">
        <v>206</v>
      </c>
      <c r="ET13" s="21" t="s">
        <v>206</v>
      </c>
      <c r="EU13" s="21" t="s">
        <v>206</v>
      </c>
      <c r="EV13" s="21" t="s">
        <v>206</v>
      </c>
      <c r="EW13" s="21" t="s">
        <v>206</v>
      </c>
      <c r="EX13" s="21" t="s">
        <v>206</v>
      </c>
      <c r="EY13" s="21" t="s">
        <v>206</v>
      </c>
      <c r="EZ13" s="21" t="s">
        <v>206</v>
      </c>
      <c r="FA13" s="21" t="s">
        <v>206</v>
      </c>
      <c r="FB13" s="21">
        <v>30912</v>
      </c>
      <c r="FC13" s="21" t="s">
        <v>206</v>
      </c>
      <c r="FD13" s="21">
        <v>63259</v>
      </c>
      <c r="FE13" s="21">
        <v>50</v>
      </c>
      <c r="FF13" s="21" t="s">
        <v>206</v>
      </c>
      <c r="FG13" s="21" t="s">
        <v>206</v>
      </c>
      <c r="FH13" s="21" t="s">
        <v>206</v>
      </c>
      <c r="FI13" s="21" t="s">
        <v>206</v>
      </c>
      <c r="FJ13" s="21" t="s">
        <v>206</v>
      </c>
      <c r="FK13" s="21" t="s">
        <v>206</v>
      </c>
      <c r="FL13" s="21" t="s">
        <v>206</v>
      </c>
      <c r="FM13" s="21" t="s">
        <v>206</v>
      </c>
      <c r="FN13" s="21" t="s">
        <v>206</v>
      </c>
      <c r="FO13" s="21" t="s">
        <v>206</v>
      </c>
      <c r="FP13" s="21">
        <v>3366</v>
      </c>
      <c r="FQ13" s="21">
        <v>7512</v>
      </c>
      <c r="FR13" s="21" t="s">
        <v>206</v>
      </c>
      <c r="FS13" s="21">
        <v>330867</v>
      </c>
      <c r="FT13" s="21" t="s">
        <v>206</v>
      </c>
      <c r="FU13" s="21" t="s">
        <v>206</v>
      </c>
      <c r="FV13" s="21" t="s">
        <v>206</v>
      </c>
      <c r="FW13" s="21" t="s">
        <v>206</v>
      </c>
      <c r="FX13" s="21">
        <v>31285</v>
      </c>
      <c r="FY13" s="21">
        <v>45744</v>
      </c>
      <c r="FZ13" s="21">
        <v>2378997</v>
      </c>
      <c r="GA13" s="21">
        <v>276449</v>
      </c>
      <c r="GB13" s="21" t="s">
        <v>206</v>
      </c>
      <c r="GC13" s="21">
        <v>2091888</v>
      </c>
      <c r="GD13" s="21" t="s">
        <v>206</v>
      </c>
      <c r="GE13" s="21" t="s">
        <v>206</v>
      </c>
      <c r="GF13" s="21">
        <v>142740</v>
      </c>
      <c r="GG13" s="21" t="s">
        <v>206</v>
      </c>
      <c r="GH13" s="21" t="s">
        <v>206</v>
      </c>
      <c r="GI13" s="21" t="s">
        <v>206</v>
      </c>
      <c r="GJ13" s="21" t="s">
        <v>206</v>
      </c>
      <c r="GK13" s="21">
        <v>455</v>
      </c>
      <c r="GL13" s="21">
        <v>18145</v>
      </c>
      <c r="GM13" s="21" t="s">
        <v>206</v>
      </c>
      <c r="GN13" s="21">
        <v>289479</v>
      </c>
      <c r="GO13" s="21">
        <v>148368</v>
      </c>
      <c r="GP13" s="21" t="s">
        <v>206</v>
      </c>
      <c r="GQ13" s="21" t="s">
        <v>206</v>
      </c>
      <c r="GR13" s="21" t="s">
        <v>206</v>
      </c>
      <c r="GS13" s="21">
        <v>2185654</v>
      </c>
      <c r="GT13" s="21" t="s">
        <v>206</v>
      </c>
      <c r="GU13" s="21" t="s">
        <v>206</v>
      </c>
      <c r="GV13" s="21" t="s">
        <v>206</v>
      </c>
      <c r="GW13" s="21" t="s">
        <v>206</v>
      </c>
      <c r="GX13" s="21">
        <v>1179075</v>
      </c>
      <c r="GY13" s="21">
        <v>48</v>
      </c>
      <c r="GZ13" s="21">
        <v>1211140</v>
      </c>
      <c r="HA13" s="21">
        <v>297161</v>
      </c>
      <c r="HB13" s="21">
        <v>502176</v>
      </c>
      <c r="HC13" s="21" t="s">
        <v>206</v>
      </c>
      <c r="HD13" s="21">
        <v>609510</v>
      </c>
      <c r="HE13" s="21" t="s">
        <v>206</v>
      </c>
      <c r="HF13" s="21">
        <v>92172</v>
      </c>
      <c r="HG13" s="21">
        <v>1140285</v>
      </c>
      <c r="HH13" s="21">
        <v>421</v>
      </c>
      <c r="HI13" s="21">
        <v>8697</v>
      </c>
      <c r="HJ13" s="21">
        <v>474526</v>
      </c>
      <c r="HK13" s="21">
        <v>22</v>
      </c>
      <c r="HL13" s="21">
        <v>1006595</v>
      </c>
      <c r="HM13" s="21">
        <v>1039235</v>
      </c>
      <c r="HN13" s="21">
        <v>5256263</v>
      </c>
      <c r="HO13" s="21">
        <v>60313</v>
      </c>
      <c r="HP13" s="21">
        <v>8258</v>
      </c>
      <c r="HQ13" s="21">
        <v>1118391</v>
      </c>
      <c r="HR13" s="21">
        <v>2753995</v>
      </c>
      <c r="HS13" s="21">
        <v>12261973</v>
      </c>
      <c r="HT13" s="21" t="s">
        <v>206</v>
      </c>
      <c r="HU13" s="21">
        <v>1117854</v>
      </c>
      <c r="HV13" s="21">
        <v>1919939</v>
      </c>
      <c r="HW13" s="21">
        <v>5250308</v>
      </c>
      <c r="HX13" s="21">
        <v>1979517</v>
      </c>
      <c r="HY13" s="21" t="s">
        <v>206</v>
      </c>
      <c r="HZ13" s="21">
        <v>263625</v>
      </c>
      <c r="IA13" s="21">
        <v>13664359</v>
      </c>
      <c r="IB13" s="21">
        <v>4807033</v>
      </c>
      <c r="IC13" s="21">
        <v>8751297</v>
      </c>
      <c r="ID13" s="21">
        <v>2599081</v>
      </c>
      <c r="IE13" s="21">
        <v>13706</v>
      </c>
      <c r="IF13" s="21" t="s">
        <v>206</v>
      </c>
      <c r="IG13" s="21">
        <v>491384</v>
      </c>
      <c r="IH13" s="21">
        <v>952</v>
      </c>
      <c r="II13" s="21" t="s">
        <v>206</v>
      </c>
      <c r="IJ13" s="21">
        <v>336661</v>
      </c>
      <c r="IK13" s="21">
        <v>4879573</v>
      </c>
      <c r="IL13" s="21">
        <v>48796</v>
      </c>
      <c r="IM13" s="21" t="s">
        <v>206</v>
      </c>
      <c r="IN13" s="21" t="s">
        <v>206</v>
      </c>
      <c r="IO13" s="21" t="s">
        <v>206</v>
      </c>
      <c r="IP13" s="21" t="s">
        <v>206</v>
      </c>
      <c r="IQ13" s="21" t="s">
        <v>206</v>
      </c>
      <c r="IR13" s="21" t="s">
        <v>206</v>
      </c>
      <c r="IS13" s="21">
        <v>207</v>
      </c>
      <c r="IT13" s="21">
        <v>319860</v>
      </c>
      <c r="IU13" s="21">
        <v>6</v>
      </c>
      <c r="IV13" s="21">
        <v>277261</v>
      </c>
      <c r="IW13" s="21" t="s">
        <v>206</v>
      </c>
      <c r="IX13" s="21">
        <v>264818</v>
      </c>
      <c r="IY13" s="21">
        <v>178860</v>
      </c>
      <c r="IZ13" s="21">
        <v>1383</v>
      </c>
      <c r="JA13" s="21">
        <v>1242771</v>
      </c>
      <c r="JB13" s="21">
        <v>5073</v>
      </c>
      <c r="JC13" s="21" t="s">
        <v>206</v>
      </c>
      <c r="JD13" s="21" t="s">
        <v>206</v>
      </c>
      <c r="JE13" s="21">
        <v>975372</v>
      </c>
      <c r="JF13" s="21">
        <v>266761</v>
      </c>
      <c r="JG13" s="21">
        <v>1078325</v>
      </c>
      <c r="JH13" s="21">
        <v>109671</v>
      </c>
      <c r="JI13" s="21">
        <v>10719408</v>
      </c>
      <c r="JJ13" s="21">
        <v>5760060</v>
      </c>
      <c r="JK13" s="21">
        <v>88823</v>
      </c>
      <c r="JL13" s="21" t="s">
        <v>206</v>
      </c>
      <c r="JM13" s="21">
        <v>74549</v>
      </c>
      <c r="JN13" s="21">
        <v>55</v>
      </c>
      <c r="JO13" s="21">
        <v>2802</v>
      </c>
      <c r="JP13" s="21" t="s">
        <v>206</v>
      </c>
      <c r="JQ13" s="21">
        <v>65445</v>
      </c>
      <c r="JR13" s="21">
        <v>1192095</v>
      </c>
      <c r="JS13" s="21">
        <v>166884</v>
      </c>
      <c r="JT13" s="21">
        <v>46459073</v>
      </c>
      <c r="JU13" s="21">
        <v>15752556</v>
      </c>
      <c r="JV13" s="21" t="s">
        <v>206</v>
      </c>
      <c r="JW13" s="21">
        <v>44248615</v>
      </c>
      <c r="JX13" s="21" t="s">
        <v>206</v>
      </c>
      <c r="JY13" s="21" t="s">
        <v>206</v>
      </c>
      <c r="JZ13" s="21">
        <v>2874930</v>
      </c>
      <c r="KA13" s="21">
        <v>155</v>
      </c>
      <c r="KB13" s="21" t="s">
        <v>206</v>
      </c>
      <c r="KC13" s="21" t="s">
        <v>206</v>
      </c>
      <c r="KD13" s="21">
        <v>378277</v>
      </c>
      <c r="KE13" s="21">
        <v>2023274</v>
      </c>
      <c r="KF13" s="21">
        <v>819587</v>
      </c>
      <c r="KG13" s="21" t="s">
        <v>206</v>
      </c>
      <c r="KH13" s="21">
        <v>13523255</v>
      </c>
      <c r="KI13" s="21">
        <v>417398</v>
      </c>
      <c r="KJ13" s="21" t="s">
        <v>206</v>
      </c>
      <c r="KK13" s="21">
        <v>2512974</v>
      </c>
      <c r="KL13" s="21" t="s">
        <v>206</v>
      </c>
      <c r="KM13" s="21">
        <v>263890</v>
      </c>
      <c r="KN13" s="21" t="s">
        <v>206</v>
      </c>
      <c r="KO13" s="21" t="s">
        <v>206</v>
      </c>
      <c r="KP13" s="21">
        <v>2719867</v>
      </c>
      <c r="KQ13" s="21" t="s">
        <v>206</v>
      </c>
      <c r="KR13" s="21">
        <v>5357</v>
      </c>
      <c r="KS13" s="21">
        <v>59783771</v>
      </c>
      <c r="KT13" s="21">
        <v>10120046</v>
      </c>
      <c r="KU13" s="21">
        <v>156466842</v>
      </c>
      <c r="KV13" s="21">
        <v>20551</v>
      </c>
      <c r="KW13" s="21" t="s">
        <v>206</v>
      </c>
      <c r="KX13" s="21">
        <v>7197342</v>
      </c>
      <c r="KY13" s="21" t="s">
        <v>206</v>
      </c>
      <c r="KZ13" s="21">
        <v>3333357</v>
      </c>
      <c r="LA13" s="21">
        <v>4034317</v>
      </c>
      <c r="LB13" s="21">
        <v>7896082</v>
      </c>
      <c r="LC13" s="21">
        <v>172386</v>
      </c>
      <c r="LD13" s="21">
        <v>184989</v>
      </c>
      <c r="LE13" s="21">
        <v>2382575</v>
      </c>
      <c r="LF13" s="21">
        <v>814675</v>
      </c>
      <c r="LG13" s="21">
        <v>7598380</v>
      </c>
      <c r="LH13" s="21">
        <v>129779</v>
      </c>
      <c r="LI13" s="21">
        <v>1105190</v>
      </c>
      <c r="LJ13" s="21">
        <v>1612711</v>
      </c>
      <c r="LK13" s="21">
        <v>735589</v>
      </c>
      <c r="LL13" s="21">
        <v>11060352</v>
      </c>
      <c r="LM13" s="21">
        <v>14312726</v>
      </c>
      <c r="LN13" s="21" t="s">
        <v>206</v>
      </c>
      <c r="LO13" s="21">
        <v>3835169</v>
      </c>
      <c r="LP13" s="21">
        <v>7075038</v>
      </c>
      <c r="LQ13" s="21">
        <v>1547</v>
      </c>
      <c r="LR13" s="21">
        <v>125771</v>
      </c>
      <c r="LS13" s="21" t="s">
        <v>206</v>
      </c>
      <c r="LT13" s="21">
        <v>1612</v>
      </c>
      <c r="LU13" s="21">
        <v>58258199</v>
      </c>
      <c r="LV13" s="21">
        <v>25787559</v>
      </c>
      <c r="LW13" s="21">
        <v>609304</v>
      </c>
      <c r="LX13" s="21">
        <v>83715</v>
      </c>
      <c r="LY13" s="21">
        <v>191488</v>
      </c>
      <c r="LZ13" s="21" t="s">
        <v>206</v>
      </c>
      <c r="MA13" s="21">
        <v>478862</v>
      </c>
      <c r="MB13" s="21" t="s">
        <v>206</v>
      </c>
      <c r="MC13" s="21" t="s">
        <v>206</v>
      </c>
      <c r="MD13" s="21">
        <v>10396896</v>
      </c>
      <c r="ME13" s="21">
        <v>13385318</v>
      </c>
      <c r="MF13" s="21">
        <v>724930</v>
      </c>
      <c r="MG13" s="21" t="s">
        <v>206</v>
      </c>
      <c r="MH13" s="21">
        <v>148071</v>
      </c>
      <c r="MI13" s="21" t="s">
        <v>206</v>
      </c>
      <c r="MJ13" s="21">
        <v>97535</v>
      </c>
      <c r="MK13" s="21">
        <v>6812</v>
      </c>
      <c r="ML13" s="21">
        <v>1029</v>
      </c>
      <c r="MM13" s="21">
        <v>109623</v>
      </c>
      <c r="MN13" s="21">
        <v>259</v>
      </c>
      <c r="MO13" s="21">
        <v>598062</v>
      </c>
      <c r="MP13" s="21">
        <v>608052</v>
      </c>
      <c r="MQ13" s="21" t="s">
        <v>206</v>
      </c>
      <c r="MR13" s="21">
        <v>547723</v>
      </c>
      <c r="MS13" s="21">
        <v>473508</v>
      </c>
      <c r="MT13" s="21">
        <v>294985</v>
      </c>
      <c r="MU13" s="21" t="s">
        <v>206</v>
      </c>
      <c r="MV13" s="21">
        <v>65975</v>
      </c>
      <c r="MW13" s="21">
        <v>114</v>
      </c>
      <c r="MX13" s="21" t="s">
        <v>206</v>
      </c>
      <c r="MY13" s="21">
        <v>416419</v>
      </c>
      <c r="MZ13" s="21">
        <v>66048</v>
      </c>
      <c r="NA13" s="21">
        <v>321829</v>
      </c>
      <c r="NB13" s="21">
        <v>722480</v>
      </c>
      <c r="NC13" s="21">
        <v>26451248</v>
      </c>
      <c r="ND13" s="21">
        <v>17741216</v>
      </c>
      <c r="NE13" s="21">
        <v>268357</v>
      </c>
      <c r="NF13" s="21">
        <v>308868</v>
      </c>
      <c r="NG13" s="21">
        <v>8237668</v>
      </c>
      <c r="NH13" s="21">
        <v>501</v>
      </c>
      <c r="NI13" s="21">
        <v>1322</v>
      </c>
      <c r="NJ13" s="21" t="s">
        <v>206</v>
      </c>
      <c r="NK13" s="21">
        <v>8195</v>
      </c>
      <c r="NL13" s="21">
        <v>1597616</v>
      </c>
      <c r="NM13" s="21">
        <v>702677</v>
      </c>
      <c r="NN13" s="21">
        <v>72024686</v>
      </c>
      <c r="NO13" s="21">
        <v>235965571</v>
      </c>
      <c r="NP13" s="21">
        <v>87351</v>
      </c>
      <c r="NQ13" s="21">
        <v>7155263</v>
      </c>
      <c r="NR13" s="21">
        <v>5876</v>
      </c>
      <c r="NS13" s="21">
        <v>460706</v>
      </c>
      <c r="NT13" s="21">
        <v>28655538</v>
      </c>
      <c r="NU13" s="21">
        <v>1286</v>
      </c>
      <c r="NV13" s="21">
        <v>10</v>
      </c>
      <c r="NW13" s="21" t="s">
        <v>206</v>
      </c>
      <c r="NX13" s="21">
        <v>11986591</v>
      </c>
      <c r="NY13" s="21">
        <v>9112306</v>
      </c>
      <c r="NZ13" s="21">
        <v>13744</v>
      </c>
      <c r="OA13" s="21">
        <v>293</v>
      </c>
      <c r="OB13" s="21">
        <v>3948571</v>
      </c>
      <c r="OC13" s="21">
        <v>1259226</v>
      </c>
      <c r="OD13" s="21" t="s">
        <v>206</v>
      </c>
      <c r="OE13" s="21">
        <v>4784220</v>
      </c>
      <c r="OF13" s="21" t="s">
        <v>206</v>
      </c>
      <c r="OG13" s="21">
        <v>2531994</v>
      </c>
      <c r="OH13" s="21">
        <v>605690</v>
      </c>
      <c r="OI13" s="21">
        <v>79318</v>
      </c>
      <c r="OJ13" s="21">
        <v>1001947</v>
      </c>
      <c r="OK13" s="21">
        <v>4280188</v>
      </c>
      <c r="OL13" s="21">
        <v>545410</v>
      </c>
      <c r="OM13" s="21">
        <v>4306264</v>
      </c>
      <c r="ON13" s="21">
        <v>1470331</v>
      </c>
      <c r="OO13" s="21" t="s">
        <v>206</v>
      </c>
      <c r="OP13" s="21">
        <v>2423590</v>
      </c>
      <c r="OQ13" s="21" t="s">
        <v>206</v>
      </c>
      <c r="OR13" s="21">
        <v>1227487</v>
      </c>
      <c r="OS13" s="21">
        <v>160113</v>
      </c>
      <c r="OT13" s="21">
        <v>10</v>
      </c>
      <c r="OU13" s="21">
        <v>169844</v>
      </c>
      <c r="OV13" s="21">
        <v>391622</v>
      </c>
      <c r="OW13" s="21">
        <v>15262886</v>
      </c>
      <c r="OX13" s="21">
        <v>15</v>
      </c>
      <c r="OY13" s="21">
        <v>3526698</v>
      </c>
      <c r="OZ13" s="21">
        <v>6558318</v>
      </c>
      <c r="PA13" s="21" t="s">
        <v>206</v>
      </c>
      <c r="PB13" s="21">
        <v>6788</v>
      </c>
      <c r="PC13" s="21" t="s">
        <v>206</v>
      </c>
      <c r="PD13" s="21">
        <v>55750</v>
      </c>
      <c r="PE13" s="21">
        <v>1840667</v>
      </c>
      <c r="PF13" s="21">
        <v>258825</v>
      </c>
      <c r="PG13" s="21">
        <v>2100</v>
      </c>
      <c r="PH13" s="21" t="s">
        <v>206</v>
      </c>
      <c r="PI13" s="21">
        <v>254890</v>
      </c>
      <c r="PJ13" s="21">
        <v>51215</v>
      </c>
      <c r="PK13" s="21">
        <v>7</v>
      </c>
      <c r="PL13" s="21">
        <v>232750</v>
      </c>
      <c r="PM13" s="21" t="s">
        <v>206</v>
      </c>
      <c r="PN13" s="21" t="s">
        <v>206</v>
      </c>
      <c r="PO13" s="21">
        <v>56451</v>
      </c>
      <c r="PP13" s="21">
        <v>5622688</v>
      </c>
      <c r="PQ13" s="21">
        <v>836135</v>
      </c>
      <c r="PR13" s="21">
        <v>113525</v>
      </c>
      <c r="PS13" s="21">
        <v>25442</v>
      </c>
      <c r="PT13" s="21" t="s">
        <v>206</v>
      </c>
      <c r="PU13" s="21">
        <v>514658</v>
      </c>
      <c r="PV13" s="21" t="s">
        <v>206</v>
      </c>
      <c r="PW13" s="21" t="s">
        <v>206</v>
      </c>
      <c r="PX13" s="21">
        <v>184184</v>
      </c>
      <c r="PY13" s="21">
        <v>18432678</v>
      </c>
      <c r="PZ13" s="21">
        <v>59268</v>
      </c>
      <c r="QA13" s="21" t="s">
        <v>206</v>
      </c>
      <c r="QB13" s="21" t="s">
        <v>206</v>
      </c>
      <c r="QC13" s="21" t="s">
        <v>206</v>
      </c>
      <c r="QD13" s="21" t="s">
        <v>206</v>
      </c>
      <c r="QE13" s="21" t="s">
        <v>206</v>
      </c>
      <c r="QF13" s="21">
        <v>18975</v>
      </c>
      <c r="QG13" s="21" t="s">
        <v>206</v>
      </c>
      <c r="QH13" s="21" t="s">
        <v>206</v>
      </c>
      <c r="QI13" s="21" t="s">
        <v>206</v>
      </c>
      <c r="QJ13" s="21">
        <v>880</v>
      </c>
      <c r="QK13" s="21" t="s">
        <v>206</v>
      </c>
      <c r="QL13" s="21" t="s">
        <v>206</v>
      </c>
      <c r="QM13" s="21" t="s">
        <v>206</v>
      </c>
      <c r="QN13" s="21">
        <v>10092</v>
      </c>
      <c r="QO13" s="21" t="s">
        <v>206</v>
      </c>
      <c r="QP13" s="21">
        <v>50</v>
      </c>
      <c r="QQ13" s="21" t="s">
        <v>206</v>
      </c>
      <c r="QR13" s="21">
        <v>89462</v>
      </c>
      <c r="QS13" s="21">
        <v>7005</v>
      </c>
      <c r="QT13" s="21" t="s">
        <v>206</v>
      </c>
      <c r="QU13" s="21">
        <v>1386430</v>
      </c>
      <c r="QV13" s="21" t="s">
        <v>206</v>
      </c>
      <c r="QW13" s="21" t="s">
        <v>206</v>
      </c>
      <c r="QX13" s="21">
        <v>197231</v>
      </c>
      <c r="QY13" s="21">
        <v>2959979</v>
      </c>
      <c r="QZ13" s="21" t="s">
        <v>206</v>
      </c>
      <c r="RA13" s="21">
        <v>52427</v>
      </c>
      <c r="RB13" s="21" t="s">
        <v>206</v>
      </c>
      <c r="RC13" s="21" t="s">
        <v>206</v>
      </c>
      <c r="RD13" s="21" t="s">
        <v>206</v>
      </c>
      <c r="RE13" s="21" t="s">
        <v>206</v>
      </c>
      <c r="RF13" s="21">
        <v>33728</v>
      </c>
      <c r="RG13" s="21">
        <v>28635</v>
      </c>
      <c r="RH13" s="21">
        <v>1097694</v>
      </c>
      <c r="RI13" s="21">
        <v>3710930</v>
      </c>
      <c r="RJ13" s="21" t="s">
        <v>206</v>
      </c>
      <c r="RK13" s="21" t="s">
        <v>206</v>
      </c>
      <c r="RL13" s="21" t="s">
        <v>206</v>
      </c>
      <c r="RM13" s="21" t="s">
        <v>206</v>
      </c>
      <c r="RN13" s="21">
        <v>217982</v>
      </c>
      <c r="RO13" s="21" t="s">
        <v>206</v>
      </c>
      <c r="RP13" s="21" t="s">
        <v>206</v>
      </c>
      <c r="RQ13" s="21" t="s">
        <v>206</v>
      </c>
      <c r="RR13" s="21">
        <v>403626</v>
      </c>
      <c r="RS13" s="21">
        <v>302441</v>
      </c>
      <c r="RT13" s="21">
        <v>10</v>
      </c>
      <c r="RU13" s="21" t="s">
        <v>206</v>
      </c>
      <c r="RV13" s="21">
        <v>159300</v>
      </c>
      <c r="RW13" s="21">
        <v>58340</v>
      </c>
      <c r="RX13" s="21" t="s">
        <v>206</v>
      </c>
      <c r="RY13" s="21" t="s">
        <v>206</v>
      </c>
      <c r="RZ13" s="21" t="s">
        <v>206</v>
      </c>
      <c r="SA13" s="21" t="s">
        <v>206</v>
      </c>
      <c r="SB13" s="21" t="s">
        <v>206</v>
      </c>
      <c r="SC13" s="21" t="s">
        <v>206</v>
      </c>
      <c r="SD13" s="21">
        <v>1571461</v>
      </c>
      <c r="SE13" s="21" t="s">
        <v>206</v>
      </c>
      <c r="SF13" s="21">
        <v>93636</v>
      </c>
      <c r="SG13" s="21" t="s">
        <v>206</v>
      </c>
      <c r="SH13" s="21">
        <v>3</v>
      </c>
      <c r="SI13" s="21">
        <v>3402256</v>
      </c>
      <c r="SJ13" s="21">
        <v>18582</v>
      </c>
      <c r="SK13" s="21" t="s">
        <v>206</v>
      </c>
      <c r="SL13" s="21">
        <v>3623</v>
      </c>
      <c r="SM13" s="21">
        <v>422057</v>
      </c>
      <c r="SN13" s="21">
        <v>6218018</v>
      </c>
      <c r="SO13" s="21">
        <v>107</v>
      </c>
      <c r="SP13" s="21">
        <v>1743366</v>
      </c>
      <c r="SQ13" s="21">
        <v>983407</v>
      </c>
      <c r="SR13" s="21">
        <v>1098834</v>
      </c>
      <c r="SS13" s="21">
        <v>2348</v>
      </c>
      <c r="ST13" s="21">
        <v>2133551</v>
      </c>
      <c r="SU13" s="21" t="s">
        <v>206</v>
      </c>
      <c r="SV13" s="21">
        <v>139181</v>
      </c>
      <c r="SW13" s="21">
        <v>99114</v>
      </c>
      <c r="SX13" s="21">
        <v>857921</v>
      </c>
      <c r="SY13" s="21">
        <v>6423648</v>
      </c>
      <c r="SZ13" s="21">
        <v>109642048</v>
      </c>
      <c r="TA13" s="21">
        <v>3814348</v>
      </c>
      <c r="TB13" s="21">
        <v>1050</v>
      </c>
      <c r="TC13" s="21">
        <v>30550643</v>
      </c>
      <c r="TD13" s="21">
        <v>2824164</v>
      </c>
      <c r="TE13" s="21">
        <v>1285532</v>
      </c>
      <c r="TF13" s="21">
        <v>1354905</v>
      </c>
      <c r="TG13" s="21">
        <v>1161974</v>
      </c>
      <c r="TH13" s="21">
        <v>202898</v>
      </c>
      <c r="TI13" s="21">
        <v>8528540</v>
      </c>
      <c r="TJ13" s="21">
        <v>68929840</v>
      </c>
      <c r="TK13" s="21">
        <v>14846965</v>
      </c>
      <c r="TL13" s="21">
        <v>3233452</v>
      </c>
      <c r="TM13" s="21">
        <v>11185128</v>
      </c>
      <c r="TN13" s="21">
        <v>5005</v>
      </c>
      <c r="TO13" s="21">
        <v>3315688</v>
      </c>
      <c r="TP13" s="21">
        <v>362916</v>
      </c>
      <c r="TQ13" s="21">
        <v>13866</v>
      </c>
      <c r="TR13" s="21" t="s">
        <v>206</v>
      </c>
      <c r="TS13" s="21">
        <v>3426254</v>
      </c>
      <c r="TT13" s="21">
        <v>314810</v>
      </c>
      <c r="TU13" s="21">
        <v>873</v>
      </c>
      <c r="TV13" s="21">
        <v>220</v>
      </c>
      <c r="TW13" s="21">
        <v>2562183</v>
      </c>
      <c r="TX13" s="21">
        <v>94792</v>
      </c>
      <c r="TY13" s="21">
        <v>10410508</v>
      </c>
      <c r="TZ13" s="21">
        <v>5991025</v>
      </c>
      <c r="UA13" s="21">
        <v>1875577</v>
      </c>
      <c r="UB13" s="21">
        <v>1143836</v>
      </c>
      <c r="UC13" s="21">
        <v>1556705</v>
      </c>
      <c r="UD13" s="21">
        <v>626118</v>
      </c>
      <c r="UE13" s="21">
        <v>14641313</v>
      </c>
      <c r="UF13" s="21">
        <v>12538305</v>
      </c>
      <c r="UG13" s="21">
        <v>12561612</v>
      </c>
      <c r="UH13" s="21">
        <v>3028926</v>
      </c>
      <c r="UI13" s="21">
        <v>4176908</v>
      </c>
      <c r="UJ13" s="21">
        <v>662178</v>
      </c>
      <c r="UK13" s="21">
        <v>5790</v>
      </c>
      <c r="UL13" s="21" t="s">
        <v>206</v>
      </c>
      <c r="UM13" s="21">
        <v>3156594</v>
      </c>
      <c r="UN13" s="21">
        <v>11764829</v>
      </c>
      <c r="UO13" s="21">
        <v>5806748</v>
      </c>
      <c r="UP13" s="21">
        <v>4299309</v>
      </c>
      <c r="UQ13" s="21">
        <v>16112981</v>
      </c>
      <c r="UR13" s="21">
        <v>21068131</v>
      </c>
      <c r="US13" s="21">
        <v>2790298</v>
      </c>
      <c r="UT13" s="21">
        <v>237130</v>
      </c>
      <c r="UU13" s="21">
        <v>16172313</v>
      </c>
      <c r="UV13" s="21">
        <v>51002</v>
      </c>
      <c r="UW13" s="21">
        <v>1808377</v>
      </c>
      <c r="UX13" s="21">
        <v>280530</v>
      </c>
      <c r="UY13" s="21">
        <v>12809867</v>
      </c>
      <c r="UZ13" s="21">
        <v>18027464</v>
      </c>
      <c r="VA13" s="21">
        <v>14494815</v>
      </c>
      <c r="VB13" s="21">
        <v>875561361</v>
      </c>
      <c r="VC13" s="21">
        <v>1516175323</v>
      </c>
      <c r="VD13" s="21">
        <v>7220071</v>
      </c>
      <c r="VE13" s="21">
        <v>37672193</v>
      </c>
      <c r="VF13" s="21">
        <v>65336</v>
      </c>
      <c r="VG13" s="21" t="s">
        <v>206</v>
      </c>
      <c r="VH13" s="21">
        <v>62641695</v>
      </c>
      <c r="VI13" s="21">
        <v>306415</v>
      </c>
      <c r="VJ13" s="21" t="s">
        <v>206</v>
      </c>
      <c r="VK13" s="21" t="s">
        <v>206</v>
      </c>
      <c r="VL13" s="21">
        <v>40771724</v>
      </c>
      <c r="VM13" s="21">
        <v>11926252</v>
      </c>
      <c r="VN13" s="21">
        <v>4130522</v>
      </c>
      <c r="VO13" s="21" t="s">
        <v>206</v>
      </c>
      <c r="VP13" s="21">
        <v>14921971</v>
      </c>
      <c r="VQ13" s="21">
        <v>19309517</v>
      </c>
      <c r="VR13" s="21" t="s">
        <v>206</v>
      </c>
      <c r="VS13" s="21" t="s">
        <v>206</v>
      </c>
      <c r="VT13" s="21" t="s">
        <v>206</v>
      </c>
      <c r="VU13" s="21" t="s">
        <v>206</v>
      </c>
      <c r="VV13" s="21" t="s">
        <v>206</v>
      </c>
      <c r="VW13" s="21" t="s">
        <v>206</v>
      </c>
      <c r="VX13" s="21" t="s">
        <v>206</v>
      </c>
      <c r="VY13" s="21" t="s">
        <v>206</v>
      </c>
      <c r="VZ13" s="21" t="s">
        <v>206</v>
      </c>
      <c r="WA13" s="21" t="s">
        <v>206</v>
      </c>
      <c r="WB13" s="21" t="s">
        <v>206</v>
      </c>
      <c r="WC13" s="21" t="s">
        <v>206</v>
      </c>
      <c r="WD13" s="21" t="s">
        <v>206</v>
      </c>
      <c r="WE13" s="21" t="s">
        <v>206</v>
      </c>
      <c r="WF13" s="21" t="s">
        <v>206</v>
      </c>
      <c r="WG13" s="21" t="s">
        <v>206</v>
      </c>
      <c r="WH13" s="21" t="s">
        <v>206</v>
      </c>
      <c r="WI13" s="21" t="s">
        <v>206</v>
      </c>
      <c r="WJ13" s="21" t="s">
        <v>206</v>
      </c>
      <c r="WK13" s="21" t="s">
        <v>206</v>
      </c>
      <c r="WL13" s="21" t="s">
        <v>206</v>
      </c>
      <c r="WM13" s="21" t="s">
        <v>206</v>
      </c>
      <c r="WN13" s="21" t="s">
        <v>206</v>
      </c>
      <c r="WO13" s="21" t="s">
        <v>206</v>
      </c>
      <c r="WP13" s="21" t="s">
        <v>206</v>
      </c>
      <c r="WQ13" s="21" t="s">
        <v>206</v>
      </c>
      <c r="WR13" s="21">
        <v>551278</v>
      </c>
      <c r="WS13" s="21">
        <v>547640</v>
      </c>
      <c r="WT13" s="21">
        <v>4141281</v>
      </c>
      <c r="WU13" s="21">
        <v>3898563</v>
      </c>
      <c r="WV13" s="21" t="s">
        <v>206</v>
      </c>
      <c r="WW13" s="21">
        <v>395663</v>
      </c>
      <c r="WX13" s="21" t="s">
        <v>206</v>
      </c>
      <c r="WY13" s="21">
        <v>60037</v>
      </c>
      <c r="WZ13" s="21">
        <v>314662</v>
      </c>
      <c r="XA13" s="21" t="s">
        <v>206</v>
      </c>
      <c r="XB13" s="21" t="s">
        <v>206</v>
      </c>
      <c r="XC13" s="21">
        <v>11117939</v>
      </c>
      <c r="XD13" s="21">
        <v>28751144</v>
      </c>
      <c r="XE13" s="21">
        <v>4508961</v>
      </c>
      <c r="XF13" s="21" t="s">
        <v>206</v>
      </c>
      <c r="XG13" s="21">
        <v>4339047</v>
      </c>
      <c r="XH13" s="21" t="s">
        <v>206</v>
      </c>
      <c r="XI13" s="21" t="s">
        <v>206</v>
      </c>
      <c r="XJ13" s="21">
        <v>1</v>
      </c>
      <c r="XK13" s="21" t="s">
        <v>206</v>
      </c>
      <c r="XL13" s="21" t="s">
        <v>206</v>
      </c>
      <c r="XM13" s="21">
        <v>11791656</v>
      </c>
      <c r="XN13" s="21">
        <v>169923</v>
      </c>
      <c r="XO13" s="21" t="s">
        <v>206</v>
      </c>
      <c r="XP13" s="21" t="s">
        <v>206</v>
      </c>
      <c r="XQ13" s="21" t="s">
        <v>206</v>
      </c>
      <c r="XR13" s="21" t="s">
        <v>206</v>
      </c>
      <c r="XS13" s="21">
        <v>4390999</v>
      </c>
      <c r="XT13" s="21">
        <v>776436</v>
      </c>
      <c r="XU13" s="21">
        <v>154151</v>
      </c>
      <c r="XV13" s="21">
        <v>74955</v>
      </c>
      <c r="XW13" s="21">
        <v>14549</v>
      </c>
      <c r="XX13" s="21">
        <v>1306055</v>
      </c>
      <c r="XY13" s="21">
        <v>215653</v>
      </c>
      <c r="XZ13" s="21">
        <v>1517617</v>
      </c>
      <c r="YA13" s="21">
        <v>271531</v>
      </c>
      <c r="YB13" s="21">
        <v>52524</v>
      </c>
      <c r="YC13" s="21">
        <v>29378309</v>
      </c>
      <c r="YD13" s="21">
        <v>13761</v>
      </c>
      <c r="YE13" s="21" t="s">
        <v>206</v>
      </c>
      <c r="YF13" s="21">
        <v>97340</v>
      </c>
      <c r="YG13" s="21">
        <v>869308</v>
      </c>
      <c r="YH13" s="21">
        <v>28659</v>
      </c>
      <c r="YI13" s="21">
        <v>77948</v>
      </c>
      <c r="YJ13" s="21">
        <v>1198765</v>
      </c>
      <c r="YK13" s="21">
        <v>34979739</v>
      </c>
      <c r="YL13" s="21">
        <v>6412060</v>
      </c>
      <c r="YM13" s="21">
        <v>5315</v>
      </c>
      <c r="YN13" s="21" t="s">
        <v>206</v>
      </c>
      <c r="YO13" s="21">
        <v>1286638</v>
      </c>
      <c r="YP13" s="21" t="s">
        <v>206</v>
      </c>
      <c r="YQ13" s="21" t="s">
        <v>206</v>
      </c>
      <c r="YR13" s="21">
        <v>308</v>
      </c>
      <c r="YS13" s="21" t="s">
        <v>206</v>
      </c>
      <c r="YT13" s="21">
        <v>202587</v>
      </c>
      <c r="YU13" s="21">
        <v>3618411</v>
      </c>
      <c r="YV13" s="21">
        <v>460501100</v>
      </c>
      <c r="YW13" s="21">
        <v>1529751324</v>
      </c>
      <c r="YX13" s="21" t="s">
        <v>206</v>
      </c>
      <c r="YY13" s="21">
        <v>20896345</v>
      </c>
      <c r="YZ13" s="21" t="s">
        <v>206</v>
      </c>
      <c r="ZA13" s="21" t="s">
        <v>206</v>
      </c>
      <c r="ZB13" s="21">
        <v>169985175</v>
      </c>
      <c r="ZC13" s="21">
        <v>172377</v>
      </c>
      <c r="ZD13" s="21" t="s">
        <v>206</v>
      </c>
      <c r="ZE13" s="21" t="s">
        <v>206</v>
      </c>
      <c r="ZF13" s="21">
        <v>7690788</v>
      </c>
      <c r="ZG13" s="21" t="s">
        <v>206</v>
      </c>
      <c r="ZH13" s="21">
        <v>36418</v>
      </c>
      <c r="ZI13" s="21" t="s">
        <v>206</v>
      </c>
      <c r="ZJ13" s="21">
        <v>6370074</v>
      </c>
      <c r="ZK13" s="21">
        <v>783503</v>
      </c>
      <c r="ZL13" s="21" t="s">
        <v>206</v>
      </c>
      <c r="ZM13" s="21">
        <v>377302</v>
      </c>
      <c r="ZN13" s="21">
        <v>34480</v>
      </c>
      <c r="ZO13" s="21">
        <v>341028</v>
      </c>
      <c r="ZP13" s="21" t="s">
        <v>206</v>
      </c>
      <c r="ZQ13" s="21">
        <v>5504</v>
      </c>
      <c r="ZR13" s="21">
        <v>3</v>
      </c>
      <c r="ZS13" s="21" t="s">
        <v>206</v>
      </c>
      <c r="ZT13" s="21">
        <v>6472982</v>
      </c>
      <c r="ZU13" s="21" t="s">
        <v>206</v>
      </c>
      <c r="ZV13" s="21">
        <v>11</v>
      </c>
      <c r="ZW13" s="21" t="s">
        <v>206</v>
      </c>
      <c r="ZX13" s="21">
        <v>1038982</v>
      </c>
      <c r="ZY13" s="21" t="s">
        <v>206</v>
      </c>
      <c r="ZZ13" s="21">
        <v>4413165</v>
      </c>
      <c r="AAA13" s="21">
        <v>393640</v>
      </c>
      <c r="AAB13" s="21">
        <v>153282</v>
      </c>
      <c r="AAC13" s="21">
        <v>266057</v>
      </c>
      <c r="AAD13" s="21">
        <v>678837</v>
      </c>
      <c r="AAE13" s="21">
        <v>5474593</v>
      </c>
      <c r="AAF13" s="21">
        <v>2235479</v>
      </c>
      <c r="AAG13" s="21">
        <v>13177269</v>
      </c>
      <c r="AAH13" s="21" t="s">
        <v>206</v>
      </c>
      <c r="AAI13" s="21" t="s">
        <v>206</v>
      </c>
      <c r="AAJ13" s="21">
        <v>173573</v>
      </c>
      <c r="AAK13" s="21">
        <v>2770796</v>
      </c>
      <c r="AAL13" s="21">
        <v>11487767</v>
      </c>
      <c r="AAM13" s="21">
        <v>3646314</v>
      </c>
      <c r="AAN13" s="21">
        <v>10765851</v>
      </c>
      <c r="AAO13" s="21">
        <v>10443327</v>
      </c>
      <c r="AAP13" s="21">
        <v>9225</v>
      </c>
      <c r="AAQ13" s="21">
        <v>11112389</v>
      </c>
      <c r="AAR13" s="21">
        <v>8665606</v>
      </c>
      <c r="AAS13" s="21">
        <v>1058627</v>
      </c>
      <c r="AAT13" s="21">
        <v>916363</v>
      </c>
      <c r="AAU13" s="21" t="s">
        <v>206</v>
      </c>
      <c r="AAV13" s="21" t="s">
        <v>206</v>
      </c>
      <c r="AAW13" s="21">
        <v>10968991</v>
      </c>
      <c r="AAX13" s="21">
        <v>8632177</v>
      </c>
      <c r="AAY13" s="21">
        <v>2153706</v>
      </c>
      <c r="AAZ13" s="21">
        <v>620915</v>
      </c>
      <c r="ABA13" s="21">
        <v>6070299</v>
      </c>
      <c r="ABB13" s="21">
        <v>304968</v>
      </c>
      <c r="ABC13" s="21">
        <v>431136</v>
      </c>
      <c r="ABD13" s="21">
        <v>1828</v>
      </c>
      <c r="ABE13" s="21">
        <v>12064</v>
      </c>
      <c r="ABF13" s="21" t="s">
        <v>206</v>
      </c>
      <c r="ABG13" s="21">
        <v>3068127</v>
      </c>
      <c r="ABH13" s="21">
        <v>4569374</v>
      </c>
      <c r="ABI13" s="21" t="s">
        <v>206</v>
      </c>
      <c r="ABJ13" s="21" t="s">
        <v>206</v>
      </c>
      <c r="ABK13" s="21">
        <v>633205</v>
      </c>
      <c r="ABL13" s="21">
        <v>6276</v>
      </c>
      <c r="ABM13" s="21">
        <v>455240</v>
      </c>
      <c r="ABN13" s="21">
        <v>247747</v>
      </c>
      <c r="ABO13" s="21">
        <v>2361101</v>
      </c>
      <c r="ABP13" s="21">
        <v>78429</v>
      </c>
      <c r="ABQ13" s="21">
        <v>5941</v>
      </c>
      <c r="ABR13" s="21">
        <v>524980</v>
      </c>
      <c r="ABS13" s="21">
        <v>116172</v>
      </c>
      <c r="ABT13" s="21">
        <v>77705519</v>
      </c>
      <c r="ABU13" s="21">
        <v>171577981</v>
      </c>
      <c r="ABV13" s="21">
        <v>42635</v>
      </c>
      <c r="ABW13" s="21">
        <v>4349452</v>
      </c>
      <c r="ABX13" s="21">
        <v>943221</v>
      </c>
      <c r="ABY13" s="21">
        <v>269068</v>
      </c>
      <c r="ABZ13" s="21">
        <v>3300</v>
      </c>
      <c r="ACA13" s="21">
        <v>1831538</v>
      </c>
      <c r="ACB13" s="21">
        <v>883373</v>
      </c>
      <c r="ACC13" s="21">
        <v>1211390</v>
      </c>
      <c r="ACD13" s="21">
        <v>2309509</v>
      </c>
      <c r="ACE13" s="21">
        <v>27628215</v>
      </c>
      <c r="ACF13" s="21">
        <v>5637512</v>
      </c>
      <c r="ACG13" s="21">
        <v>3613226</v>
      </c>
      <c r="ACH13" s="21">
        <v>48311</v>
      </c>
      <c r="ACI13" s="21">
        <v>2559831</v>
      </c>
      <c r="ACJ13" s="21">
        <v>32688</v>
      </c>
      <c r="ACK13" s="21">
        <v>21617</v>
      </c>
      <c r="ACL13" s="21">
        <v>43411</v>
      </c>
      <c r="ACM13" s="21">
        <v>1147</v>
      </c>
      <c r="ACN13" s="21">
        <v>3067951</v>
      </c>
      <c r="ACO13" s="21">
        <v>8687764</v>
      </c>
      <c r="ACP13" s="21">
        <v>64731348</v>
      </c>
      <c r="ACQ13" s="21">
        <v>34992933</v>
      </c>
      <c r="ACR13" s="21">
        <v>482623</v>
      </c>
      <c r="ACS13" s="21">
        <v>20306259</v>
      </c>
      <c r="ACT13" s="21">
        <v>60083</v>
      </c>
      <c r="ACU13" s="21" t="s">
        <v>206</v>
      </c>
      <c r="ACV13" s="21">
        <v>7422946</v>
      </c>
      <c r="ACW13" s="21">
        <v>342335</v>
      </c>
      <c r="ACX13" s="21" t="s">
        <v>206</v>
      </c>
      <c r="ACY13" s="21" t="s">
        <v>206</v>
      </c>
      <c r="ACZ13" s="21">
        <v>9242407</v>
      </c>
      <c r="ADA13" s="21">
        <v>1049581</v>
      </c>
      <c r="ADB13" s="21">
        <v>645510</v>
      </c>
      <c r="ADC13" s="21" t="s">
        <v>206</v>
      </c>
      <c r="ADD13" s="21">
        <v>2249161</v>
      </c>
      <c r="ADE13" s="21">
        <v>4784014</v>
      </c>
      <c r="ADF13" s="21">
        <v>12932</v>
      </c>
      <c r="ADG13" s="21">
        <v>125553787</v>
      </c>
      <c r="ADH13" s="21">
        <v>66071</v>
      </c>
      <c r="ADI13" s="21">
        <v>223493662</v>
      </c>
      <c r="ADJ13" s="21">
        <v>3805546</v>
      </c>
      <c r="ADK13" s="21">
        <v>8670380</v>
      </c>
      <c r="ADL13" s="21">
        <v>24868837</v>
      </c>
      <c r="ADM13" s="21">
        <v>49524236</v>
      </c>
      <c r="ADN13" s="21">
        <v>7129865</v>
      </c>
      <c r="ADO13" s="21">
        <v>204973724</v>
      </c>
      <c r="ADP13" s="21">
        <v>22228304</v>
      </c>
      <c r="ADQ13" s="21">
        <v>64120383</v>
      </c>
      <c r="ADR13" s="21">
        <v>2747929</v>
      </c>
      <c r="ADS13" s="21">
        <v>114496</v>
      </c>
      <c r="ADT13" s="21">
        <v>167726535</v>
      </c>
      <c r="ADU13" s="21">
        <v>6601187</v>
      </c>
      <c r="ADV13" s="21">
        <v>406148610</v>
      </c>
      <c r="ADW13" s="21">
        <v>88968128</v>
      </c>
      <c r="ADX13" s="21">
        <v>22453768</v>
      </c>
      <c r="ADY13" s="21">
        <v>42155312</v>
      </c>
      <c r="ADZ13" s="21">
        <v>80881646</v>
      </c>
      <c r="AEA13" s="21">
        <v>95837982</v>
      </c>
      <c r="AEB13" s="21">
        <v>86550125</v>
      </c>
      <c r="AEC13" s="21">
        <v>3299289</v>
      </c>
      <c r="AED13" s="21">
        <v>11736230</v>
      </c>
      <c r="AEE13" s="21">
        <v>83564782</v>
      </c>
      <c r="AEF13" s="21">
        <v>359419941</v>
      </c>
      <c r="AEG13" s="21">
        <v>137055094</v>
      </c>
      <c r="AEH13" s="21">
        <v>814280681</v>
      </c>
      <c r="AEI13" s="21">
        <v>70902666</v>
      </c>
      <c r="AEJ13" s="21">
        <v>4484121</v>
      </c>
      <c r="AEK13" s="21">
        <v>184386288</v>
      </c>
      <c r="AEL13" s="21">
        <v>36033810</v>
      </c>
      <c r="AEM13" s="21">
        <v>107589982</v>
      </c>
      <c r="AEN13" s="21">
        <v>79774101</v>
      </c>
      <c r="AEO13" s="21">
        <v>93581109</v>
      </c>
      <c r="AEP13" s="21">
        <v>123121520</v>
      </c>
      <c r="AEQ13" s="21">
        <v>404119275</v>
      </c>
      <c r="AER13" s="21">
        <v>1974633384</v>
      </c>
      <c r="AES13" s="21">
        <v>503590106</v>
      </c>
      <c r="AET13" s="21">
        <v>65116114</v>
      </c>
      <c r="AEU13" s="21">
        <v>78770434</v>
      </c>
      <c r="AEV13" s="21">
        <v>154196</v>
      </c>
      <c r="AEW13" s="21">
        <v>31341537</v>
      </c>
      <c r="AEX13" s="21">
        <v>363222</v>
      </c>
      <c r="AEY13" s="21">
        <v>196929</v>
      </c>
      <c r="AEZ13" s="21">
        <v>372769841</v>
      </c>
      <c r="AFA13" s="21">
        <v>368315551</v>
      </c>
      <c r="AFB13" s="21">
        <v>44603797</v>
      </c>
      <c r="AFC13" s="21">
        <v>30507</v>
      </c>
      <c r="AFD13" s="21" t="s">
        <v>206</v>
      </c>
      <c r="AFE13" s="21">
        <v>4068270</v>
      </c>
      <c r="AFF13" s="21">
        <v>51918</v>
      </c>
      <c r="AFG13" s="21">
        <v>31580136</v>
      </c>
      <c r="AFH13" s="21">
        <v>41028998</v>
      </c>
      <c r="AFI13" s="21">
        <v>61535222</v>
      </c>
      <c r="AFJ13" s="21">
        <v>12831604</v>
      </c>
      <c r="AFK13" s="21">
        <v>6477969</v>
      </c>
      <c r="AFL13" s="21">
        <v>176353575</v>
      </c>
      <c r="AFM13" s="21">
        <v>30780732</v>
      </c>
      <c r="AFN13" s="21">
        <v>52906792</v>
      </c>
      <c r="AFO13" s="21">
        <v>47963021</v>
      </c>
      <c r="AFP13" s="21">
        <v>45714896</v>
      </c>
      <c r="AFQ13" s="21">
        <v>39244522</v>
      </c>
      <c r="AFR13" s="21">
        <v>3507605</v>
      </c>
      <c r="AFS13" s="21">
        <v>431655</v>
      </c>
      <c r="AFT13" s="21">
        <v>603815</v>
      </c>
      <c r="AFU13" s="21">
        <v>67831887</v>
      </c>
      <c r="AFV13" s="21">
        <v>8340446</v>
      </c>
      <c r="AFW13" s="21">
        <v>51955882</v>
      </c>
      <c r="AFX13" s="21">
        <v>96742997</v>
      </c>
      <c r="AFY13" s="21">
        <v>929202809</v>
      </c>
      <c r="AFZ13" s="21">
        <v>395838517</v>
      </c>
      <c r="AGA13" s="21">
        <v>126572013</v>
      </c>
      <c r="AGB13" s="21">
        <v>14960744</v>
      </c>
      <c r="AGC13" s="21">
        <v>502790394</v>
      </c>
      <c r="AGD13" s="21">
        <v>705292</v>
      </c>
      <c r="AGE13" s="21">
        <v>2311217</v>
      </c>
      <c r="AGF13" s="21">
        <v>10450165</v>
      </c>
      <c r="AGG13" s="21">
        <v>6333665</v>
      </c>
      <c r="AGH13" s="21">
        <v>49862379</v>
      </c>
      <c r="AGI13" s="21">
        <v>81558679</v>
      </c>
      <c r="AGJ13" s="21">
        <v>3181085699</v>
      </c>
      <c r="AGK13" s="21">
        <v>8141533522</v>
      </c>
      <c r="AGL13" s="21">
        <v>60176657</v>
      </c>
      <c r="AGM13" s="21">
        <v>1189568733</v>
      </c>
      <c r="AGN13" s="21">
        <v>16524516</v>
      </c>
      <c r="AGO13" s="21">
        <v>355380</v>
      </c>
      <c r="AGP13" s="21">
        <v>577417212</v>
      </c>
      <c r="AGQ13" s="21">
        <v>3351821</v>
      </c>
      <c r="AGR13" s="21">
        <v>669925</v>
      </c>
      <c r="AGS13" s="21" t="s">
        <v>206</v>
      </c>
      <c r="AGT13" s="21">
        <v>229040551</v>
      </c>
      <c r="AGU13" s="21">
        <v>177027837</v>
      </c>
      <c r="AGV13" s="21">
        <v>19467358</v>
      </c>
      <c r="AGW13" s="21">
        <v>554214</v>
      </c>
      <c r="AGX13" s="21">
        <v>325160985</v>
      </c>
      <c r="AGY13" s="21">
        <v>87912010</v>
      </c>
      <c r="AGZ13" s="21" t="s">
        <v>206</v>
      </c>
      <c r="AHA13" s="21" t="s">
        <v>206</v>
      </c>
      <c r="AHB13" s="21" t="s">
        <v>206</v>
      </c>
      <c r="AHC13" s="21" t="s">
        <v>206</v>
      </c>
      <c r="AHD13" s="21" t="s">
        <v>206</v>
      </c>
      <c r="AHE13" s="21" t="s">
        <v>206</v>
      </c>
      <c r="AHF13" s="21" t="s">
        <v>206</v>
      </c>
      <c r="AHG13" s="21" t="s">
        <v>206</v>
      </c>
      <c r="AHH13" s="21" t="s">
        <v>206</v>
      </c>
      <c r="AHI13" s="21" t="s">
        <v>206</v>
      </c>
      <c r="AHJ13" s="21" t="s">
        <v>206</v>
      </c>
      <c r="AHK13" s="21">
        <v>60800</v>
      </c>
      <c r="AHL13" s="21" t="s">
        <v>206</v>
      </c>
      <c r="AHM13" s="21" t="s">
        <v>206</v>
      </c>
      <c r="AHN13" s="21" t="s">
        <v>206</v>
      </c>
      <c r="AHO13" s="21" t="s">
        <v>206</v>
      </c>
      <c r="AHP13" s="21" t="s">
        <v>206</v>
      </c>
      <c r="AHQ13" s="21" t="s">
        <v>206</v>
      </c>
      <c r="AHR13" s="21" t="s">
        <v>206</v>
      </c>
      <c r="AHS13" s="21" t="s">
        <v>206</v>
      </c>
      <c r="AHT13" s="21" t="s">
        <v>206</v>
      </c>
      <c r="AHU13" s="21" t="s">
        <v>206</v>
      </c>
      <c r="AHV13" s="21" t="s">
        <v>206</v>
      </c>
      <c r="AHW13" s="21" t="s">
        <v>206</v>
      </c>
      <c r="AHX13" s="21" t="s">
        <v>206</v>
      </c>
      <c r="AHY13" s="21" t="s">
        <v>206</v>
      </c>
      <c r="AHZ13" s="21" t="s">
        <v>206</v>
      </c>
      <c r="AIA13" s="21" t="s">
        <v>206</v>
      </c>
      <c r="AIB13" s="21" t="s">
        <v>206</v>
      </c>
      <c r="AIC13" s="21" t="s">
        <v>206</v>
      </c>
      <c r="AID13" s="21" t="s">
        <v>206</v>
      </c>
      <c r="AIE13" s="21" t="s">
        <v>206</v>
      </c>
      <c r="AIF13" s="21" t="s">
        <v>206</v>
      </c>
      <c r="AIG13" s="21" t="s">
        <v>206</v>
      </c>
      <c r="AIH13" s="21" t="s">
        <v>206</v>
      </c>
      <c r="AII13" s="21" t="s">
        <v>206</v>
      </c>
      <c r="AIJ13" s="21" t="s">
        <v>206</v>
      </c>
      <c r="AIK13" s="21" t="s">
        <v>206</v>
      </c>
      <c r="AIL13" s="21" t="s">
        <v>206</v>
      </c>
      <c r="AIM13" s="21" t="s">
        <v>206</v>
      </c>
      <c r="AIN13" s="21" t="s">
        <v>206</v>
      </c>
      <c r="AIO13" s="21" t="s">
        <v>206</v>
      </c>
      <c r="AIP13" s="21" t="s">
        <v>206</v>
      </c>
      <c r="AIQ13" s="21" t="s">
        <v>206</v>
      </c>
      <c r="AIR13" s="21" t="s">
        <v>206</v>
      </c>
      <c r="AIS13" s="21" t="s">
        <v>206</v>
      </c>
      <c r="AIT13" s="21" t="s">
        <v>206</v>
      </c>
      <c r="AIU13" s="21" t="s">
        <v>206</v>
      </c>
      <c r="AIV13" s="21" t="s">
        <v>206</v>
      </c>
      <c r="AIW13" s="21" t="s">
        <v>206</v>
      </c>
      <c r="AIX13" s="21" t="s">
        <v>206</v>
      </c>
      <c r="AIY13" s="21" t="s">
        <v>206</v>
      </c>
      <c r="AIZ13" s="21" t="s">
        <v>206</v>
      </c>
      <c r="AJA13" s="21" t="s">
        <v>206</v>
      </c>
      <c r="AJB13" s="21" t="s">
        <v>206</v>
      </c>
      <c r="AJC13" s="21" t="s">
        <v>206</v>
      </c>
      <c r="AJD13" s="21" t="s">
        <v>206</v>
      </c>
      <c r="AJE13" s="21" t="s">
        <v>206</v>
      </c>
      <c r="AJF13" s="21" t="s">
        <v>206</v>
      </c>
      <c r="AJG13" s="21" t="s">
        <v>206</v>
      </c>
      <c r="AJH13" s="21" t="s">
        <v>206</v>
      </c>
      <c r="AJI13" s="21" t="s">
        <v>206</v>
      </c>
      <c r="AJJ13" s="21" t="s">
        <v>206</v>
      </c>
      <c r="AJK13" s="21" t="s">
        <v>206</v>
      </c>
      <c r="AJL13" s="21" t="s">
        <v>206</v>
      </c>
      <c r="AJM13" s="21" t="s">
        <v>206</v>
      </c>
      <c r="AJN13" s="21" t="s">
        <v>206</v>
      </c>
      <c r="AJO13" s="21" t="s">
        <v>206</v>
      </c>
      <c r="AJP13" s="21" t="s">
        <v>206</v>
      </c>
      <c r="AJQ13" s="21" t="s">
        <v>206</v>
      </c>
      <c r="AJR13" s="21" t="s">
        <v>206</v>
      </c>
      <c r="AJS13" s="21" t="s">
        <v>206</v>
      </c>
      <c r="AJT13" s="21" t="s">
        <v>206</v>
      </c>
      <c r="AJU13" s="21" t="s">
        <v>206</v>
      </c>
      <c r="AJV13" s="21" t="s">
        <v>206</v>
      </c>
      <c r="AJW13" s="21" t="s">
        <v>206</v>
      </c>
      <c r="AJX13" s="21" t="s">
        <v>206</v>
      </c>
      <c r="AJY13" s="21" t="s">
        <v>206</v>
      </c>
      <c r="AJZ13" s="21" t="s">
        <v>206</v>
      </c>
      <c r="AKA13" s="21" t="s">
        <v>206</v>
      </c>
      <c r="AKB13" s="21" t="s">
        <v>206</v>
      </c>
      <c r="AKC13" s="21" t="s">
        <v>206</v>
      </c>
      <c r="AKD13" s="21" t="s">
        <v>206</v>
      </c>
      <c r="AKE13" s="21" t="s">
        <v>206</v>
      </c>
      <c r="AKF13" s="21" t="s">
        <v>206</v>
      </c>
      <c r="AKG13" s="21" t="s">
        <v>206</v>
      </c>
      <c r="AKH13" s="21" t="s">
        <v>206</v>
      </c>
      <c r="AKI13" s="21" t="s">
        <v>206</v>
      </c>
      <c r="AKJ13" s="21" t="s">
        <v>206</v>
      </c>
      <c r="AKK13" s="21" t="s">
        <v>206</v>
      </c>
      <c r="AKL13" s="21" t="s">
        <v>206</v>
      </c>
      <c r="AKM13" s="21" t="s">
        <v>206</v>
      </c>
      <c r="AKN13" s="21" t="s">
        <v>206</v>
      </c>
      <c r="AKO13" s="21" t="s">
        <v>206</v>
      </c>
      <c r="AKP13" s="21" t="s">
        <v>206</v>
      </c>
      <c r="AKQ13" s="21" t="s">
        <v>206</v>
      </c>
      <c r="AKR13" s="21" t="s">
        <v>206</v>
      </c>
      <c r="AKS13" s="21">
        <v>844</v>
      </c>
      <c r="AKT13" s="21" t="s">
        <v>206</v>
      </c>
      <c r="AKU13" s="21" t="s">
        <v>206</v>
      </c>
      <c r="AKV13" s="21" t="s">
        <v>206</v>
      </c>
      <c r="AKW13" s="21">
        <v>4799100</v>
      </c>
      <c r="AKX13" s="21" t="s">
        <v>206</v>
      </c>
      <c r="AKY13" s="21">
        <v>3855</v>
      </c>
      <c r="AKZ13" s="21" t="s">
        <v>206</v>
      </c>
      <c r="ALA13" s="21" t="s">
        <v>206</v>
      </c>
      <c r="ALB13" s="21">
        <v>69681</v>
      </c>
      <c r="ALC13" s="21">
        <v>44498</v>
      </c>
      <c r="ALD13" s="21">
        <v>1645</v>
      </c>
      <c r="ALE13" s="21">
        <v>36</v>
      </c>
      <c r="ALF13" s="21">
        <v>700784</v>
      </c>
      <c r="ALG13" s="21">
        <v>89370</v>
      </c>
      <c r="ALH13" s="21">
        <v>4466967</v>
      </c>
      <c r="ALI13" s="21">
        <v>4</v>
      </c>
      <c r="ALJ13" s="21">
        <v>942</v>
      </c>
      <c r="ALK13" s="21">
        <v>168286</v>
      </c>
      <c r="ALL13" s="21">
        <v>1014019</v>
      </c>
      <c r="ALM13" s="21">
        <v>685877</v>
      </c>
      <c r="ALN13" s="21">
        <v>100045</v>
      </c>
      <c r="ALO13" s="21">
        <v>8661990</v>
      </c>
      <c r="ALP13" s="21">
        <v>824248</v>
      </c>
      <c r="ALQ13" s="21" t="s">
        <v>206</v>
      </c>
      <c r="ALR13" s="21">
        <v>23237</v>
      </c>
      <c r="ALS13" s="21">
        <v>56</v>
      </c>
      <c r="ALT13" s="21">
        <v>1652781</v>
      </c>
      <c r="ALU13" s="21">
        <v>474620</v>
      </c>
      <c r="ALV13" s="21">
        <v>4393806</v>
      </c>
      <c r="ALW13" s="21">
        <v>7400962</v>
      </c>
      <c r="ALX13" s="21">
        <v>2941</v>
      </c>
      <c r="ALY13" s="21">
        <v>7414428</v>
      </c>
      <c r="ALZ13" s="21">
        <v>4366611</v>
      </c>
      <c r="AMA13" s="21">
        <v>880803</v>
      </c>
      <c r="AMB13" s="21">
        <v>3333710</v>
      </c>
      <c r="AMC13" s="21">
        <v>38</v>
      </c>
      <c r="AMD13" s="21">
        <v>7529</v>
      </c>
      <c r="AME13" s="21">
        <v>11627776</v>
      </c>
      <c r="AMF13" s="21">
        <v>11323668</v>
      </c>
      <c r="AMG13" s="21">
        <v>7624310</v>
      </c>
      <c r="AMH13" s="21" t="s">
        <v>206</v>
      </c>
      <c r="AMI13" s="21">
        <v>113716</v>
      </c>
      <c r="AMJ13" s="21" t="s">
        <v>206</v>
      </c>
      <c r="AMK13" s="21">
        <v>302073</v>
      </c>
      <c r="AML13" s="21">
        <v>305012</v>
      </c>
      <c r="AMM13" s="21" t="s">
        <v>206</v>
      </c>
      <c r="AMN13" s="21" t="s">
        <v>206</v>
      </c>
      <c r="AMO13" s="21">
        <v>4711382</v>
      </c>
      <c r="AMP13" s="21">
        <v>269335</v>
      </c>
      <c r="AMQ13" s="21" t="s">
        <v>206</v>
      </c>
      <c r="AMR13" s="21" t="s">
        <v>206</v>
      </c>
      <c r="AMS13" s="21">
        <v>18845</v>
      </c>
      <c r="AMT13" s="21">
        <v>124553</v>
      </c>
      <c r="AMU13" s="21">
        <v>133867</v>
      </c>
      <c r="AMV13" s="21">
        <v>196901</v>
      </c>
      <c r="AMW13" s="21">
        <v>192119</v>
      </c>
      <c r="AMX13" s="21" t="s">
        <v>206</v>
      </c>
      <c r="AMY13" s="21">
        <v>50</v>
      </c>
      <c r="AMZ13" s="21">
        <v>107207</v>
      </c>
      <c r="ANA13" s="21" t="s">
        <v>206</v>
      </c>
      <c r="ANB13" s="21">
        <v>36647</v>
      </c>
      <c r="ANC13" s="21">
        <v>369352</v>
      </c>
      <c r="AND13" s="21">
        <v>39560</v>
      </c>
      <c r="ANE13" s="21">
        <v>54</v>
      </c>
      <c r="ANF13" s="21">
        <v>1458</v>
      </c>
      <c r="ANG13" s="21" t="s">
        <v>206</v>
      </c>
      <c r="ANH13" s="21" t="s">
        <v>206</v>
      </c>
      <c r="ANI13" s="21">
        <v>237559</v>
      </c>
      <c r="ANJ13" s="21">
        <v>19429</v>
      </c>
      <c r="ANK13" s="21">
        <v>7626600</v>
      </c>
      <c r="ANL13" s="21">
        <v>1071884</v>
      </c>
      <c r="ANM13" s="21">
        <v>7264761</v>
      </c>
      <c r="ANN13" s="21">
        <v>4345104</v>
      </c>
      <c r="ANO13" s="21">
        <v>2186354</v>
      </c>
      <c r="ANP13" s="21">
        <v>731871</v>
      </c>
      <c r="ANQ13" s="21">
        <v>1412194</v>
      </c>
      <c r="ANR13" s="21" t="s">
        <v>206</v>
      </c>
      <c r="ANS13" s="21">
        <v>155</v>
      </c>
      <c r="ANT13" s="21">
        <v>39497</v>
      </c>
      <c r="ANU13" s="21">
        <v>24798</v>
      </c>
      <c r="ANV13" s="21">
        <v>5209893</v>
      </c>
      <c r="ANW13" s="21">
        <v>1062191</v>
      </c>
      <c r="ANX13" s="21">
        <v>68148120</v>
      </c>
      <c r="ANY13" s="21">
        <v>325666452</v>
      </c>
      <c r="ANZ13" s="21">
        <v>300630</v>
      </c>
      <c r="AOA13" s="21">
        <v>3109310</v>
      </c>
      <c r="AOB13" s="21">
        <v>169050</v>
      </c>
      <c r="AOC13" s="21" t="s">
        <v>206</v>
      </c>
      <c r="AOD13" s="21">
        <v>9110494</v>
      </c>
      <c r="AOE13" s="21">
        <v>3714</v>
      </c>
      <c r="AOF13" s="21" t="s">
        <v>206</v>
      </c>
      <c r="AOG13" s="21" t="s">
        <v>206</v>
      </c>
      <c r="AOH13" s="21">
        <v>2386638</v>
      </c>
      <c r="AOI13" s="21">
        <v>133619</v>
      </c>
      <c r="AOJ13" s="21">
        <v>37602377</v>
      </c>
      <c r="AOK13" s="21" t="s">
        <v>206</v>
      </c>
      <c r="AOL13" s="21">
        <v>36420506</v>
      </c>
      <c r="AOM13" s="21">
        <v>464225</v>
      </c>
      <c r="AON13" s="21" t="s">
        <v>206</v>
      </c>
      <c r="AOO13" s="21" t="s">
        <v>206</v>
      </c>
      <c r="AOP13" s="21" t="s">
        <v>206</v>
      </c>
      <c r="AOQ13" s="21" t="s">
        <v>206</v>
      </c>
      <c r="AOR13" s="21" t="s">
        <v>206</v>
      </c>
      <c r="AOS13" s="21" t="s">
        <v>206</v>
      </c>
      <c r="AOT13" s="21">
        <v>10</v>
      </c>
      <c r="AOU13" s="21">
        <v>183615</v>
      </c>
      <c r="AOV13" s="21">
        <v>1575297</v>
      </c>
      <c r="AOW13" s="21">
        <v>5</v>
      </c>
      <c r="AOX13" s="21" t="s">
        <v>206</v>
      </c>
      <c r="AOY13" s="21">
        <v>2071384</v>
      </c>
      <c r="AOZ13" s="21">
        <v>426628</v>
      </c>
      <c r="APA13" s="21">
        <v>17630</v>
      </c>
      <c r="APB13" s="21">
        <v>858051</v>
      </c>
      <c r="APC13" s="21" t="s">
        <v>206</v>
      </c>
      <c r="APD13" s="21">
        <v>1</v>
      </c>
      <c r="APE13" s="21">
        <v>2</v>
      </c>
      <c r="APF13" s="21">
        <v>9</v>
      </c>
      <c r="APG13" s="21">
        <v>33835</v>
      </c>
      <c r="APH13" s="21">
        <v>25561</v>
      </c>
      <c r="API13" s="21" t="s">
        <v>206</v>
      </c>
      <c r="APJ13" s="21">
        <v>350400</v>
      </c>
      <c r="APK13" s="21" t="s">
        <v>206</v>
      </c>
      <c r="APL13" s="21">
        <v>9894</v>
      </c>
      <c r="APM13" s="21" t="s">
        <v>206</v>
      </c>
      <c r="APN13" s="21">
        <v>1398</v>
      </c>
      <c r="APO13" s="21">
        <v>101126</v>
      </c>
      <c r="APP13" s="21">
        <v>78504072</v>
      </c>
      <c r="APQ13" s="21">
        <v>9918030</v>
      </c>
      <c r="APR13" s="21" t="s">
        <v>206</v>
      </c>
      <c r="APS13" s="21">
        <v>12053269</v>
      </c>
      <c r="APT13" s="21">
        <v>2169061</v>
      </c>
      <c r="APU13" s="21">
        <v>18676</v>
      </c>
      <c r="APV13" s="21">
        <v>237850</v>
      </c>
      <c r="APW13" s="21">
        <v>20</v>
      </c>
      <c r="APX13" s="21" t="s">
        <v>206</v>
      </c>
      <c r="APY13" s="21">
        <v>1596945</v>
      </c>
      <c r="APZ13" s="21">
        <v>1720003</v>
      </c>
      <c r="AQA13" s="21">
        <v>3352482</v>
      </c>
      <c r="AQB13" s="21">
        <v>70</v>
      </c>
      <c r="AQC13" s="21">
        <v>318894</v>
      </c>
      <c r="AQD13" s="21">
        <v>20671</v>
      </c>
      <c r="AQE13" s="21">
        <v>16164</v>
      </c>
      <c r="AQF13" s="21">
        <v>80</v>
      </c>
      <c r="AQG13" s="21" t="s">
        <v>206</v>
      </c>
      <c r="AQH13" s="21" t="s">
        <v>206</v>
      </c>
      <c r="AQI13" s="21">
        <v>77908</v>
      </c>
      <c r="AQJ13" s="21">
        <v>217068</v>
      </c>
      <c r="AQK13" s="21" t="s">
        <v>206</v>
      </c>
      <c r="AQL13" s="21" t="s">
        <v>206</v>
      </c>
      <c r="AQM13" s="21">
        <v>1284255</v>
      </c>
      <c r="AQN13" s="21" t="s">
        <v>206</v>
      </c>
      <c r="AQO13" s="21">
        <v>561828</v>
      </c>
      <c r="AQP13" s="21">
        <v>2185376</v>
      </c>
      <c r="AQQ13" s="21">
        <v>7688</v>
      </c>
      <c r="AQR13" s="21">
        <v>519481</v>
      </c>
      <c r="AQS13" s="21" t="s">
        <v>206</v>
      </c>
      <c r="AQT13" s="21" t="s">
        <v>206</v>
      </c>
      <c r="AQU13" s="21" t="s">
        <v>206</v>
      </c>
      <c r="AQV13" s="21">
        <v>2442456</v>
      </c>
      <c r="AQW13" s="21">
        <v>2722658</v>
      </c>
      <c r="AQX13" s="21">
        <v>473929</v>
      </c>
      <c r="AQY13" s="21">
        <v>322536</v>
      </c>
      <c r="AQZ13" s="21">
        <v>1944</v>
      </c>
      <c r="ARA13" s="21" t="s">
        <v>206</v>
      </c>
      <c r="ARB13" s="21" t="s">
        <v>206</v>
      </c>
      <c r="ARC13" s="21">
        <v>34920</v>
      </c>
      <c r="ARD13" s="21">
        <v>11087</v>
      </c>
      <c r="ARE13" s="21">
        <v>9348677</v>
      </c>
      <c r="ARF13" s="21">
        <v>44113</v>
      </c>
      <c r="ARG13" s="21">
        <v>5566937</v>
      </c>
      <c r="ARH13" s="21">
        <v>1904249</v>
      </c>
      <c r="ARI13" s="21">
        <v>21246</v>
      </c>
      <c r="ARJ13" s="21">
        <v>162175</v>
      </c>
      <c r="ARK13" s="21">
        <v>8618181</v>
      </c>
      <c r="ARL13" s="21" t="s">
        <v>206</v>
      </c>
      <c r="ARM13" s="21" t="s">
        <v>206</v>
      </c>
      <c r="ARN13" s="21" t="s">
        <v>206</v>
      </c>
      <c r="ARO13" s="21" t="s">
        <v>206</v>
      </c>
      <c r="ARP13" s="21">
        <v>1306854</v>
      </c>
      <c r="ARQ13" s="21">
        <v>673500</v>
      </c>
      <c r="ARR13" s="21">
        <v>11224526</v>
      </c>
      <c r="ARS13" s="21">
        <v>15709657</v>
      </c>
      <c r="ART13" s="21" t="s">
        <v>206</v>
      </c>
      <c r="ARU13" s="21">
        <v>38815079</v>
      </c>
      <c r="ARV13" s="21" t="s">
        <v>206</v>
      </c>
      <c r="ARW13" s="21" t="s">
        <v>206</v>
      </c>
      <c r="ARX13" s="21">
        <v>2078484</v>
      </c>
      <c r="ARY13" s="21" t="s">
        <v>206</v>
      </c>
      <c r="ARZ13" s="21" t="s">
        <v>206</v>
      </c>
      <c r="ASA13" s="21" t="s">
        <v>206</v>
      </c>
      <c r="ASB13" s="21">
        <v>30970</v>
      </c>
      <c r="ASC13" s="21" t="s">
        <v>206</v>
      </c>
      <c r="ASD13" s="21">
        <v>85725</v>
      </c>
      <c r="ASE13" s="21" t="s">
        <v>206</v>
      </c>
      <c r="ASF13" s="21">
        <v>1795771</v>
      </c>
      <c r="ASG13" s="21">
        <v>1002759</v>
      </c>
      <c r="ASH13" s="21" t="s">
        <v>206</v>
      </c>
      <c r="ASI13" s="21" t="s">
        <v>206</v>
      </c>
      <c r="ASJ13" s="21" t="s">
        <v>206</v>
      </c>
      <c r="ASK13" s="21" t="s">
        <v>206</v>
      </c>
      <c r="ASL13" s="21" t="s">
        <v>206</v>
      </c>
      <c r="ASM13" s="21" t="s">
        <v>206</v>
      </c>
      <c r="ASN13" s="21" t="s">
        <v>206</v>
      </c>
      <c r="ASO13" s="21" t="s">
        <v>206</v>
      </c>
      <c r="ASP13" s="21" t="s">
        <v>206</v>
      </c>
      <c r="ASQ13" s="21" t="s">
        <v>206</v>
      </c>
      <c r="ASR13" s="21" t="s">
        <v>206</v>
      </c>
      <c r="ASS13" s="21" t="s">
        <v>206</v>
      </c>
      <c r="AST13" s="21">
        <v>33980</v>
      </c>
      <c r="ASU13" s="21" t="s">
        <v>206</v>
      </c>
      <c r="ASV13" s="21">
        <v>13326503</v>
      </c>
      <c r="ASW13" s="21" t="s">
        <v>206</v>
      </c>
      <c r="ASX13" s="21">
        <v>95</v>
      </c>
      <c r="ASY13" s="21" t="s">
        <v>206</v>
      </c>
      <c r="ASZ13" s="21" t="s">
        <v>206</v>
      </c>
      <c r="ATA13" s="21" t="s">
        <v>206</v>
      </c>
      <c r="ATB13" s="21" t="s">
        <v>206</v>
      </c>
      <c r="ATC13" s="21">
        <v>497396</v>
      </c>
      <c r="ATD13" s="21" t="s">
        <v>206</v>
      </c>
      <c r="ATE13" s="21" t="s">
        <v>206</v>
      </c>
      <c r="ATF13" s="21" t="s">
        <v>206</v>
      </c>
      <c r="ATG13" s="21" t="s">
        <v>206</v>
      </c>
      <c r="ATH13" s="21">
        <v>168377</v>
      </c>
      <c r="ATI13" s="21" t="s">
        <v>206</v>
      </c>
      <c r="ATJ13" s="21">
        <v>69910118</v>
      </c>
      <c r="ATK13" s="21">
        <v>214021426</v>
      </c>
      <c r="ATL13" s="21" t="s">
        <v>206</v>
      </c>
      <c r="ATM13" s="21">
        <v>108</v>
      </c>
      <c r="ATN13" s="21" t="s">
        <v>206</v>
      </c>
      <c r="ATO13" s="21">
        <v>12230</v>
      </c>
      <c r="ATP13" s="21">
        <v>6331573</v>
      </c>
      <c r="ATQ13" s="21" t="s">
        <v>206</v>
      </c>
      <c r="ATR13" s="21" t="s">
        <v>206</v>
      </c>
      <c r="ATS13" s="21">
        <v>2099</v>
      </c>
      <c r="ATT13" s="21">
        <v>3173338</v>
      </c>
      <c r="ATU13" s="21">
        <v>1296121</v>
      </c>
      <c r="ATV13" s="21" t="s">
        <v>206</v>
      </c>
      <c r="ATW13" s="21">
        <v>1881</v>
      </c>
      <c r="ATX13" s="21" t="s">
        <v>206</v>
      </c>
      <c r="ATY13" s="21" t="s">
        <v>206</v>
      </c>
      <c r="ATZ13" s="21">
        <v>4701</v>
      </c>
      <c r="AUA13" s="21" t="s">
        <v>206</v>
      </c>
      <c r="AUB13" s="21" t="s">
        <v>206</v>
      </c>
      <c r="AUC13" s="21">
        <v>33960</v>
      </c>
      <c r="AUD13" s="21">
        <v>40370</v>
      </c>
      <c r="AUE13" s="21" t="s">
        <v>206</v>
      </c>
      <c r="AUF13" s="21" t="s">
        <v>206</v>
      </c>
      <c r="AUG13" s="21" t="s">
        <v>206</v>
      </c>
      <c r="AUH13" s="21" t="s">
        <v>206</v>
      </c>
      <c r="AUI13" s="21" t="s">
        <v>206</v>
      </c>
      <c r="AUJ13" s="21" t="s">
        <v>206</v>
      </c>
      <c r="AUK13" s="21">
        <v>18782</v>
      </c>
      <c r="AUL13" s="21" t="s">
        <v>206</v>
      </c>
      <c r="AUM13" s="21">
        <v>4208</v>
      </c>
      <c r="AUN13" s="21">
        <v>134923</v>
      </c>
      <c r="AUO13" s="21" t="s">
        <v>206</v>
      </c>
      <c r="AUP13" s="21">
        <v>131133</v>
      </c>
      <c r="AUQ13" s="21">
        <v>261</v>
      </c>
      <c r="AUR13" s="21">
        <v>43691</v>
      </c>
      <c r="AUS13" s="21" t="s">
        <v>206</v>
      </c>
      <c r="AUT13" s="21">
        <v>3293</v>
      </c>
      <c r="AUU13" s="21" t="s">
        <v>206</v>
      </c>
      <c r="AUV13" s="21" t="s">
        <v>206</v>
      </c>
      <c r="AUW13" s="21">
        <v>14182</v>
      </c>
      <c r="AUX13" s="21">
        <v>198</v>
      </c>
      <c r="AUY13" s="21">
        <v>77892</v>
      </c>
      <c r="AUZ13" s="21" t="s">
        <v>206</v>
      </c>
      <c r="AVA13" s="21">
        <v>755591</v>
      </c>
      <c r="AVB13" s="21">
        <v>7855623</v>
      </c>
      <c r="AVC13" s="21">
        <v>444799</v>
      </c>
      <c r="AVD13" s="21">
        <v>211810</v>
      </c>
      <c r="AVE13" s="21">
        <v>97269</v>
      </c>
      <c r="AVF13" s="21" t="s">
        <v>206</v>
      </c>
      <c r="AVG13" s="21" t="s">
        <v>206</v>
      </c>
      <c r="AVH13" s="21" t="s">
        <v>206</v>
      </c>
      <c r="AVI13" s="21" t="s">
        <v>206</v>
      </c>
      <c r="AVJ13" s="21">
        <v>17072849</v>
      </c>
      <c r="AVK13" s="21">
        <v>239217</v>
      </c>
      <c r="AVL13" s="21">
        <v>110186045</v>
      </c>
      <c r="AVM13" s="21">
        <v>148809397</v>
      </c>
      <c r="AVN13" s="21" t="s">
        <v>206</v>
      </c>
      <c r="AVO13" s="21">
        <v>3980210</v>
      </c>
      <c r="AVP13" s="21" t="s">
        <v>206</v>
      </c>
      <c r="AVQ13" s="21" t="s">
        <v>206</v>
      </c>
      <c r="AVR13" s="21">
        <v>3455263</v>
      </c>
      <c r="AVS13" s="21" t="s">
        <v>206</v>
      </c>
      <c r="AVT13" s="21" t="s">
        <v>206</v>
      </c>
      <c r="AVU13" s="21" t="s">
        <v>206</v>
      </c>
      <c r="AVV13" s="21">
        <v>331676</v>
      </c>
      <c r="AVW13" s="21" t="s">
        <v>206</v>
      </c>
      <c r="AVX13" s="21">
        <v>435</v>
      </c>
      <c r="AVY13" s="21" t="s">
        <v>206</v>
      </c>
      <c r="AVZ13" s="21">
        <v>761866</v>
      </c>
      <c r="AWA13" s="21">
        <v>37803</v>
      </c>
      <c r="AWB13" s="21" t="s">
        <v>206</v>
      </c>
      <c r="AWC13" s="21" t="s">
        <v>206</v>
      </c>
      <c r="AWD13" s="21" t="s">
        <v>206</v>
      </c>
      <c r="AWE13" s="21">
        <v>529</v>
      </c>
      <c r="AWF13" s="21" t="s">
        <v>206</v>
      </c>
      <c r="AWG13" s="21" t="s">
        <v>206</v>
      </c>
      <c r="AWH13" s="21" t="s">
        <v>206</v>
      </c>
      <c r="AWI13" s="21">
        <v>115381</v>
      </c>
      <c r="AWJ13" s="21">
        <v>98201</v>
      </c>
      <c r="AWK13" s="21">
        <v>455</v>
      </c>
      <c r="AWL13" s="21">
        <v>33935</v>
      </c>
      <c r="AWM13" s="21" t="s">
        <v>206</v>
      </c>
      <c r="AWN13" s="21">
        <v>695831</v>
      </c>
      <c r="AWO13" s="21" t="s">
        <v>206</v>
      </c>
      <c r="AWP13" s="21">
        <v>32619</v>
      </c>
      <c r="AWQ13" s="21" t="s">
        <v>206</v>
      </c>
      <c r="AWR13" s="21">
        <v>38</v>
      </c>
      <c r="AWS13" s="21">
        <v>1840489</v>
      </c>
      <c r="AWT13" s="21">
        <v>5518299</v>
      </c>
      <c r="AWU13" s="21">
        <v>624956</v>
      </c>
      <c r="AWV13" s="21">
        <v>273855</v>
      </c>
      <c r="AWW13" s="21">
        <v>3699881</v>
      </c>
      <c r="AWX13" s="21" t="s">
        <v>206</v>
      </c>
      <c r="AWY13" s="21" t="s">
        <v>206</v>
      </c>
      <c r="AWZ13" s="21">
        <v>93870</v>
      </c>
      <c r="AXA13" s="21">
        <v>8</v>
      </c>
      <c r="AXB13" s="21">
        <v>11358</v>
      </c>
      <c r="AXC13" s="21">
        <v>1028346</v>
      </c>
      <c r="AXD13" s="21">
        <v>5229865</v>
      </c>
      <c r="AXE13" s="21">
        <v>7506602</v>
      </c>
      <c r="AXF13" s="21">
        <v>1298</v>
      </c>
      <c r="AXG13" s="21">
        <v>1518801</v>
      </c>
      <c r="AXH13" s="21">
        <v>1348178</v>
      </c>
      <c r="AXI13" s="21">
        <v>2348294</v>
      </c>
      <c r="AXJ13" s="21">
        <v>740285</v>
      </c>
      <c r="AXK13" s="21" t="s">
        <v>206</v>
      </c>
      <c r="AXL13" s="21" t="s">
        <v>206</v>
      </c>
      <c r="AXM13" s="21">
        <v>4433961</v>
      </c>
      <c r="AXN13" s="21">
        <v>12858770</v>
      </c>
      <c r="AXO13" s="21">
        <v>1355468</v>
      </c>
      <c r="AXP13" s="21">
        <v>4127489</v>
      </c>
      <c r="AXQ13" s="21">
        <v>160531</v>
      </c>
      <c r="AXR13" s="21" t="s">
        <v>206</v>
      </c>
      <c r="AXS13" s="21">
        <v>983056</v>
      </c>
      <c r="AXT13" s="21">
        <v>753</v>
      </c>
      <c r="AXU13" s="21" t="s">
        <v>206</v>
      </c>
      <c r="AXV13" s="21" t="s">
        <v>206</v>
      </c>
      <c r="AXW13" s="21">
        <v>5352328</v>
      </c>
      <c r="AXX13" s="21">
        <v>80290</v>
      </c>
      <c r="AXY13" s="21">
        <v>49910</v>
      </c>
      <c r="AXZ13" s="21">
        <v>3098912</v>
      </c>
      <c r="AYA13" s="21">
        <v>497865</v>
      </c>
      <c r="AYB13" s="21">
        <v>84156</v>
      </c>
      <c r="AYC13" s="21">
        <v>1485467</v>
      </c>
      <c r="AYD13" s="21">
        <v>2195022</v>
      </c>
      <c r="AYE13" s="21">
        <v>3406370</v>
      </c>
      <c r="AYF13" s="21">
        <v>139768</v>
      </c>
      <c r="AYG13" s="21">
        <v>242908</v>
      </c>
      <c r="AYH13" s="21">
        <v>428887</v>
      </c>
      <c r="AYI13" s="21">
        <v>2829</v>
      </c>
      <c r="AYJ13" s="21">
        <v>2314670</v>
      </c>
      <c r="AYK13" s="21">
        <v>957177</v>
      </c>
      <c r="AYL13" s="21">
        <v>65515</v>
      </c>
      <c r="AYM13" s="21">
        <v>2285946</v>
      </c>
      <c r="AYN13" s="21">
        <v>7083</v>
      </c>
      <c r="AYO13" s="21">
        <v>80</v>
      </c>
      <c r="AYP13" s="21">
        <v>55871</v>
      </c>
      <c r="AYQ13" s="21">
        <v>2673600</v>
      </c>
      <c r="AYR13" s="21">
        <v>4373423</v>
      </c>
      <c r="AYS13" s="21">
        <v>1603940</v>
      </c>
      <c r="AYT13" s="21">
        <v>8022993</v>
      </c>
      <c r="AYU13" s="21">
        <v>1662034</v>
      </c>
      <c r="AYV13" s="21">
        <v>9606072</v>
      </c>
      <c r="AYW13" s="21">
        <v>920118</v>
      </c>
      <c r="AYX13" s="21">
        <v>3132</v>
      </c>
      <c r="AYY13" s="21">
        <v>6502521</v>
      </c>
      <c r="AYZ13" s="21" t="s">
        <v>206</v>
      </c>
      <c r="AZA13" s="21" t="s">
        <v>206</v>
      </c>
      <c r="AZB13" s="21">
        <v>31</v>
      </c>
      <c r="AZC13" s="21">
        <v>3595</v>
      </c>
      <c r="AZD13" s="21">
        <v>1194172</v>
      </c>
      <c r="AZE13" s="21">
        <v>2881800</v>
      </c>
      <c r="AZF13" s="21">
        <v>127157394</v>
      </c>
      <c r="AZG13" s="21">
        <v>31530463</v>
      </c>
      <c r="AZH13" s="21">
        <v>426408</v>
      </c>
      <c r="AZI13" s="21">
        <v>7370304</v>
      </c>
      <c r="AZJ13" s="21">
        <v>14671</v>
      </c>
      <c r="AZK13" s="21" t="s">
        <v>206</v>
      </c>
      <c r="AZL13" s="21">
        <v>29827008</v>
      </c>
      <c r="AZM13" s="21">
        <v>100612</v>
      </c>
      <c r="AZN13" s="21" t="s">
        <v>206</v>
      </c>
      <c r="AZO13" s="21" t="s">
        <v>206</v>
      </c>
      <c r="AZP13" s="21">
        <v>18121461</v>
      </c>
      <c r="AZQ13" s="21">
        <v>608620</v>
      </c>
      <c r="AZR13" s="21">
        <v>604455</v>
      </c>
      <c r="AZS13" s="21" t="s">
        <v>206</v>
      </c>
      <c r="AZT13" s="21">
        <v>7061609</v>
      </c>
      <c r="AZU13" s="21">
        <v>1258383</v>
      </c>
      <c r="AZV13" s="21" t="s">
        <v>206</v>
      </c>
      <c r="AZW13" s="21" t="s">
        <v>206</v>
      </c>
      <c r="AZX13" s="21" t="s">
        <v>206</v>
      </c>
      <c r="AZY13" s="21" t="s">
        <v>206</v>
      </c>
      <c r="AZZ13" s="21" t="s">
        <v>206</v>
      </c>
      <c r="BAA13" s="21">
        <v>29565</v>
      </c>
      <c r="BAB13" s="21" t="s">
        <v>206</v>
      </c>
      <c r="BAC13" s="21" t="s">
        <v>206</v>
      </c>
      <c r="BAD13" s="21">
        <v>31350</v>
      </c>
      <c r="BAE13" s="21" t="s">
        <v>206</v>
      </c>
      <c r="BAF13" s="21">
        <v>862</v>
      </c>
      <c r="BAG13" s="21" t="s">
        <v>206</v>
      </c>
      <c r="BAH13" s="21">
        <v>641278</v>
      </c>
      <c r="BAI13" s="21" t="s">
        <v>206</v>
      </c>
      <c r="BAJ13" s="21">
        <v>9713</v>
      </c>
      <c r="BAK13" s="21" t="s">
        <v>206</v>
      </c>
      <c r="BAL13" s="21">
        <v>3050</v>
      </c>
      <c r="BAM13" s="21" t="s">
        <v>206</v>
      </c>
      <c r="BAN13" s="21" t="s">
        <v>206</v>
      </c>
      <c r="BAO13" s="21">
        <v>1</v>
      </c>
      <c r="BAP13" s="21">
        <v>952794</v>
      </c>
      <c r="BAQ13" s="21">
        <v>127</v>
      </c>
      <c r="BAR13" s="21" t="s">
        <v>206</v>
      </c>
      <c r="BAS13" s="21" t="s">
        <v>206</v>
      </c>
      <c r="BAT13" s="21">
        <v>28307</v>
      </c>
      <c r="BAU13" s="21" t="s">
        <v>206</v>
      </c>
      <c r="BAV13" s="21">
        <v>78929</v>
      </c>
      <c r="BAW13" s="21">
        <v>244999</v>
      </c>
      <c r="BAX13" s="21">
        <v>9843262</v>
      </c>
      <c r="BAY13" s="21">
        <v>549221</v>
      </c>
      <c r="BAZ13" s="21">
        <v>42500</v>
      </c>
      <c r="BBA13" s="21">
        <v>589816</v>
      </c>
      <c r="BBB13" s="21">
        <v>1928737</v>
      </c>
      <c r="BBC13" s="21">
        <v>21603</v>
      </c>
      <c r="BBD13" s="21">
        <v>62908</v>
      </c>
      <c r="BBE13" s="21" t="s">
        <v>206</v>
      </c>
      <c r="BBF13" s="21">
        <v>42118</v>
      </c>
      <c r="BBG13" s="21">
        <v>7549028</v>
      </c>
      <c r="BBH13" s="21">
        <v>34449169</v>
      </c>
      <c r="BBI13" s="21">
        <v>23554955</v>
      </c>
      <c r="BBJ13" s="21" t="s">
        <v>206</v>
      </c>
      <c r="BBK13" s="21">
        <v>5292</v>
      </c>
      <c r="BBL13" s="21" t="s">
        <v>206</v>
      </c>
      <c r="BBM13" s="21">
        <v>166188</v>
      </c>
      <c r="BBN13" s="21">
        <v>27</v>
      </c>
      <c r="BBO13" s="21" t="s">
        <v>206</v>
      </c>
      <c r="BBP13" s="21" t="s">
        <v>206</v>
      </c>
      <c r="BBQ13" s="21">
        <v>1318285</v>
      </c>
      <c r="BBR13" s="21">
        <v>2234200</v>
      </c>
      <c r="BBS13" s="21" t="s">
        <v>206</v>
      </c>
      <c r="BBT13" s="21" t="s">
        <v>206</v>
      </c>
      <c r="BBU13" s="21">
        <v>1</v>
      </c>
      <c r="BBV13" s="21" t="s">
        <v>206</v>
      </c>
      <c r="BBW13" s="21">
        <v>194255</v>
      </c>
      <c r="BBX13" s="21">
        <v>754620</v>
      </c>
      <c r="BBY13" s="21">
        <v>14229</v>
      </c>
      <c r="BBZ13" s="21">
        <v>2241</v>
      </c>
      <c r="BCA13" s="21">
        <v>233654</v>
      </c>
      <c r="BCB13" s="21">
        <v>5242511</v>
      </c>
      <c r="BCC13" s="21" t="s">
        <v>206</v>
      </c>
      <c r="BCD13" s="21">
        <v>2001</v>
      </c>
      <c r="BCE13" s="21">
        <v>2678</v>
      </c>
      <c r="BCF13" s="21">
        <v>767156</v>
      </c>
      <c r="BCG13" s="21" t="s">
        <v>206</v>
      </c>
      <c r="BCH13" s="21">
        <v>301</v>
      </c>
      <c r="BCI13" s="21" t="s">
        <v>206</v>
      </c>
      <c r="BCJ13" s="21" t="s">
        <v>206</v>
      </c>
      <c r="BCK13" s="21">
        <v>3970516</v>
      </c>
      <c r="BCL13" s="21">
        <v>122732</v>
      </c>
      <c r="BCM13" s="21">
        <v>775070</v>
      </c>
      <c r="BCN13" s="21">
        <v>1405916</v>
      </c>
      <c r="BCO13" s="21">
        <v>82795317</v>
      </c>
      <c r="BCP13" s="21">
        <v>16386172</v>
      </c>
      <c r="BCQ13" s="21">
        <v>1785031</v>
      </c>
      <c r="BCR13" s="21">
        <v>103687</v>
      </c>
      <c r="BCS13" s="21">
        <v>5086615</v>
      </c>
      <c r="BCT13" s="21">
        <v>158168</v>
      </c>
      <c r="BCU13" s="21">
        <v>25321</v>
      </c>
      <c r="BCV13" s="21" t="s">
        <v>206</v>
      </c>
      <c r="BCW13" s="21">
        <v>24829</v>
      </c>
      <c r="BCX13" s="21">
        <v>1045070</v>
      </c>
      <c r="BCY13" s="21">
        <v>1411944</v>
      </c>
      <c r="BCZ13" s="21">
        <v>118727760</v>
      </c>
      <c r="BDA13" s="21">
        <v>124630760</v>
      </c>
      <c r="BDB13" s="21" t="s">
        <v>206</v>
      </c>
      <c r="BDC13" s="21">
        <v>166662455</v>
      </c>
      <c r="BDD13" s="21">
        <v>138853</v>
      </c>
      <c r="BDE13" s="21" t="s">
        <v>206</v>
      </c>
      <c r="BDF13" s="21">
        <v>26085936</v>
      </c>
      <c r="BDG13" s="21">
        <v>1782</v>
      </c>
      <c r="BDH13" s="21">
        <v>55</v>
      </c>
      <c r="BDI13" s="21" t="s">
        <v>206</v>
      </c>
      <c r="BDJ13" s="21">
        <v>12629852</v>
      </c>
      <c r="BDK13" s="21">
        <v>233276</v>
      </c>
      <c r="BDL13" s="21">
        <v>100681</v>
      </c>
      <c r="BDM13" s="21" t="s">
        <v>206</v>
      </c>
      <c r="BDN13" s="21">
        <v>1361211</v>
      </c>
      <c r="BDO13" s="21">
        <v>926205</v>
      </c>
      <c r="BDP13" s="21" t="s">
        <v>206</v>
      </c>
      <c r="BDQ13" s="21" t="s">
        <v>206</v>
      </c>
      <c r="BDR13" s="21" t="s">
        <v>206</v>
      </c>
      <c r="BDS13" s="21">
        <v>70834</v>
      </c>
      <c r="BDT13" s="21" t="s">
        <v>206</v>
      </c>
      <c r="BDU13" s="21" t="s">
        <v>206</v>
      </c>
      <c r="BDV13" s="21" t="s">
        <v>206</v>
      </c>
      <c r="BDW13" s="21" t="s">
        <v>206</v>
      </c>
      <c r="BDX13" s="21">
        <v>12477</v>
      </c>
      <c r="BDY13" s="21">
        <v>21213719</v>
      </c>
      <c r="BDZ13" s="21" t="s">
        <v>206</v>
      </c>
      <c r="BEA13" s="21">
        <v>153426</v>
      </c>
      <c r="BEB13" s="21">
        <v>48</v>
      </c>
      <c r="BEC13" s="21" t="s">
        <v>206</v>
      </c>
      <c r="BED13" s="21">
        <v>1219867</v>
      </c>
      <c r="BEE13" s="21" t="s">
        <v>206</v>
      </c>
      <c r="BEF13" s="21">
        <v>9441692</v>
      </c>
      <c r="BEG13" s="21">
        <v>1746626</v>
      </c>
      <c r="BEH13" s="21" t="s">
        <v>206</v>
      </c>
      <c r="BEI13" s="21">
        <v>56</v>
      </c>
      <c r="BEJ13" s="21">
        <v>14218</v>
      </c>
      <c r="BEK13" s="21">
        <v>1445</v>
      </c>
      <c r="BEL13" s="21">
        <v>7896360</v>
      </c>
      <c r="BEM13" s="21">
        <v>4728</v>
      </c>
      <c r="BEN13" s="21">
        <v>357002</v>
      </c>
      <c r="BEO13" s="21">
        <v>4969</v>
      </c>
      <c r="BEP13" s="21">
        <v>305313</v>
      </c>
      <c r="BEQ13" s="21">
        <v>13257879</v>
      </c>
      <c r="BER13" s="21">
        <v>1768387</v>
      </c>
      <c r="BES13" s="21">
        <v>1726069</v>
      </c>
      <c r="BET13" s="21">
        <v>115363</v>
      </c>
      <c r="BEU13" s="21">
        <v>5707866</v>
      </c>
      <c r="BEV13" s="21">
        <v>41450</v>
      </c>
      <c r="BEW13" s="21">
        <v>328761</v>
      </c>
      <c r="BEX13" s="21">
        <v>2235446</v>
      </c>
      <c r="BEY13" s="21" t="s">
        <v>206</v>
      </c>
      <c r="BEZ13" s="21">
        <v>2</v>
      </c>
      <c r="BFA13" s="21">
        <v>1850033</v>
      </c>
      <c r="BFB13" s="21">
        <v>9771672</v>
      </c>
      <c r="BFC13" s="21">
        <v>11979192</v>
      </c>
      <c r="BFD13" s="21">
        <v>4314400</v>
      </c>
      <c r="BFE13" s="21">
        <v>70423</v>
      </c>
      <c r="BFF13" s="21" t="s">
        <v>206</v>
      </c>
      <c r="BFG13" s="21">
        <v>73549</v>
      </c>
      <c r="BFH13" s="21">
        <v>2</v>
      </c>
      <c r="BFI13" s="21" t="s">
        <v>206</v>
      </c>
      <c r="BFJ13" s="21">
        <v>995182</v>
      </c>
      <c r="BFK13" s="21">
        <v>11956032</v>
      </c>
      <c r="BFL13" s="21">
        <v>141919</v>
      </c>
      <c r="BFM13" s="21" t="s">
        <v>206</v>
      </c>
      <c r="BFN13" s="21">
        <v>1</v>
      </c>
      <c r="BFO13" s="21">
        <v>68</v>
      </c>
      <c r="BFP13" s="21">
        <v>0</v>
      </c>
      <c r="BFQ13" s="21">
        <v>79416</v>
      </c>
      <c r="BFR13" s="21">
        <v>15618</v>
      </c>
      <c r="BFS13" s="21">
        <v>176345</v>
      </c>
      <c r="BFT13" s="21">
        <v>58109</v>
      </c>
      <c r="BFU13" s="21">
        <v>57966</v>
      </c>
      <c r="BFV13" s="21">
        <v>972718</v>
      </c>
      <c r="BFW13" s="21" t="s">
        <v>206</v>
      </c>
      <c r="BFX13" s="21">
        <v>13634</v>
      </c>
      <c r="BFY13" s="21">
        <v>11111</v>
      </c>
      <c r="BFZ13" s="21">
        <v>272201</v>
      </c>
      <c r="BGA13" s="21">
        <v>5290</v>
      </c>
      <c r="BGB13" s="21">
        <v>1075</v>
      </c>
      <c r="BGC13" s="21">
        <v>162</v>
      </c>
      <c r="BGD13" s="21" t="s">
        <v>206</v>
      </c>
      <c r="BGE13" s="21">
        <v>166108</v>
      </c>
      <c r="BGF13" s="21">
        <v>1829</v>
      </c>
      <c r="BGG13" s="21">
        <v>320810</v>
      </c>
      <c r="BGH13" s="21">
        <v>2210404</v>
      </c>
      <c r="BGI13" s="21">
        <v>36285651</v>
      </c>
      <c r="BGJ13" s="21">
        <v>29579282</v>
      </c>
      <c r="BGK13" s="21">
        <v>116581</v>
      </c>
      <c r="BGL13" s="21">
        <v>487</v>
      </c>
      <c r="BGM13" s="21">
        <v>714489</v>
      </c>
      <c r="BGN13" s="21">
        <v>97755</v>
      </c>
      <c r="BGO13" s="21">
        <v>177712</v>
      </c>
      <c r="BGP13" s="21">
        <v>47202</v>
      </c>
      <c r="BGQ13" s="21">
        <v>354556</v>
      </c>
      <c r="BGR13" s="21">
        <v>392886</v>
      </c>
      <c r="BGS13" s="21">
        <v>2587155</v>
      </c>
      <c r="BGT13" s="21">
        <v>90624320</v>
      </c>
      <c r="BGU13" s="21">
        <v>197476711</v>
      </c>
      <c r="BGV13" s="21">
        <v>254078</v>
      </c>
      <c r="BGW13" s="21">
        <v>76307075</v>
      </c>
      <c r="BGX13" s="21">
        <v>30856</v>
      </c>
      <c r="BGY13" s="21" t="s">
        <v>206</v>
      </c>
      <c r="BGZ13" s="21">
        <v>10456021</v>
      </c>
      <c r="BHA13" s="21">
        <v>4830</v>
      </c>
      <c r="BHB13" s="21" t="s">
        <v>206</v>
      </c>
      <c r="BHC13" s="21" t="s">
        <v>206</v>
      </c>
      <c r="BHD13" s="21">
        <v>36077602</v>
      </c>
      <c r="BHE13" s="21">
        <v>119333</v>
      </c>
      <c r="BHF13" s="21">
        <v>3841</v>
      </c>
      <c r="BHG13" s="21" t="s">
        <v>206</v>
      </c>
      <c r="BHH13" s="21">
        <v>44581289</v>
      </c>
      <c r="BHI13" s="21">
        <v>72210</v>
      </c>
      <c r="BHJ13" s="21" t="s">
        <v>206</v>
      </c>
      <c r="BHK13" s="21">
        <v>1742454</v>
      </c>
      <c r="BHL13" s="21" t="s">
        <v>206</v>
      </c>
      <c r="BHM13" s="21">
        <v>42412119</v>
      </c>
      <c r="BHN13" s="21" t="s">
        <v>206</v>
      </c>
      <c r="BHO13" s="21" t="s">
        <v>206</v>
      </c>
      <c r="BHP13" s="21" t="s">
        <v>206</v>
      </c>
      <c r="BHQ13" s="21" t="s">
        <v>206</v>
      </c>
      <c r="BHR13" s="21" t="s">
        <v>206</v>
      </c>
      <c r="BHS13" s="21" t="s">
        <v>206</v>
      </c>
      <c r="BHT13" s="21" t="s">
        <v>206</v>
      </c>
      <c r="BHU13" s="21" t="s">
        <v>206</v>
      </c>
      <c r="BHV13" s="21" t="s">
        <v>206</v>
      </c>
      <c r="BHW13" s="21" t="s">
        <v>206</v>
      </c>
      <c r="BHX13" s="21" t="s">
        <v>206</v>
      </c>
      <c r="BHY13" s="21" t="s">
        <v>206</v>
      </c>
      <c r="BHZ13" s="21" t="s">
        <v>206</v>
      </c>
      <c r="BIA13" s="21" t="s">
        <v>206</v>
      </c>
      <c r="BIB13" s="21" t="s">
        <v>206</v>
      </c>
      <c r="BIC13" s="21" t="s">
        <v>206</v>
      </c>
      <c r="BID13" s="21">
        <v>8700</v>
      </c>
      <c r="BIE13" s="21" t="s">
        <v>206</v>
      </c>
      <c r="BIF13" s="21">
        <v>83266</v>
      </c>
      <c r="BIG13" s="21" t="s">
        <v>206</v>
      </c>
      <c r="BIH13" s="21" t="s">
        <v>206</v>
      </c>
      <c r="BII13" s="21" t="s">
        <v>206</v>
      </c>
      <c r="BIJ13" s="21" t="s">
        <v>206</v>
      </c>
      <c r="BIK13" s="21" t="s">
        <v>206</v>
      </c>
      <c r="BIL13" s="21">
        <v>178939</v>
      </c>
      <c r="BIM13" s="21">
        <v>97011</v>
      </c>
      <c r="BIN13" s="21" t="s">
        <v>206</v>
      </c>
      <c r="BIO13" s="21" t="s">
        <v>206</v>
      </c>
      <c r="BIP13" s="21">
        <v>1216</v>
      </c>
      <c r="BIQ13" s="21" t="s">
        <v>206</v>
      </c>
      <c r="BIR13" s="21">
        <v>17879119</v>
      </c>
      <c r="BIS13" s="21" t="s">
        <v>206</v>
      </c>
      <c r="BIT13" s="21" t="s">
        <v>206</v>
      </c>
      <c r="BIU13" s="21" t="s">
        <v>206</v>
      </c>
      <c r="BIV13" s="21">
        <v>181173</v>
      </c>
      <c r="BIW13" s="21">
        <v>18784</v>
      </c>
      <c r="BIX13" s="21" t="s">
        <v>206</v>
      </c>
      <c r="BIY13" s="21">
        <v>13820</v>
      </c>
      <c r="BIZ13" s="21" t="s">
        <v>206</v>
      </c>
      <c r="BJA13" s="21" t="s">
        <v>206</v>
      </c>
      <c r="BJB13" s="21" t="s">
        <v>206</v>
      </c>
      <c r="BJC13" s="21" t="s">
        <v>206</v>
      </c>
      <c r="BJD13" s="21" t="s">
        <v>206</v>
      </c>
      <c r="BJE13" s="21" t="s">
        <v>206</v>
      </c>
      <c r="BJF13" s="21">
        <v>64</v>
      </c>
      <c r="BJG13" s="21" t="s">
        <v>206</v>
      </c>
      <c r="BJH13" s="21">
        <v>1589040</v>
      </c>
      <c r="BJI13" s="21" t="s">
        <v>206</v>
      </c>
      <c r="BJJ13" s="21" t="s">
        <v>206</v>
      </c>
      <c r="BJK13" s="21" t="s">
        <v>206</v>
      </c>
      <c r="BJL13" s="21" t="s">
        <v>206</v>
      </c>
      <c r="BJM13" s="21" t="s">
        <v>206</v>
      </c>
      <c r="BJN13" s="21" t="s">
        <v>206</v>
      </c>
      <c r="BJO13" s="21" t="s">
        <v>206</v>
      </c>
      <c r="BJP13" s="21" t="s">
        <v>206</v>
      </c>
      <c r="BJQ13" s="21" t="s">
        <v>206</v>
      </c>
      <c r="BJR13" s="21">
        <v>19496</v>
      </c>
      <c r="BJS13" s="21">
        <v>45988</v>
      </c>
      <c r="BJT13" s="21" t="s">
        <v>206</v>
      </c>
      <c r="BJU13" s="21" t="s">
        <v>206</v>
      </c>
      <c r="BJV13" s="21" t="s">
        <v>206</v>
      </c>
      <c r="BJW13" s="21" t="s">
        <v>206</v>
      </c>
      <c r="BJX13" s="21" t="s">
        <v>206</v>
      </c>
      <c r="BJY13" s="21" t="s">
        <v>206</v>
      </c>
      <c r="BJZ13" s="21" t="s">
        <v>206</v>
      </c>
      <c r="BKA13" s="21" t="s">
        <v>206</v>
      </c>
      <c r="BKB13" s="21" t="s">
        <v>206</v>
      </c>
      <c r="BKC13" s="21" t="s">
        <v>206</v>
      </c>
      <c r="BKD13" s="21">
        <v>20638</v>
      </c>
      <c r="BKE13" s="21" t="s">
        <v>206</v>
      </c>
      <c r="BKF13" s="21" t="s">
        <v>206</v>
      </c>
      <c r="BKG13" s="21" t="s">
        <v>206</v>
      </c>
      <c r="BKH13" s="21" t="s">
        <v>206</v>
      </c>
      <c r="BKI13" s="21" t="s">
        <v>206</v>
      </c>
      <c r="BKJ13" s="21" t="s">
        <v>206</v>
      </c>
      <c r="BKK13" s="21" t="s">
        <v>206</v>
      </c>
      <c r="BKL13" s="21" t="s">
        <v>206</v>
      </c>
      <c r="BKM13" s="21" t="s">
        <v>206</v>
      </c>
      <c r="BKN13" s="21">
        <v>98200</v>
      </c>
      <c r="BKO13" s="21">
        <v>4284308</v>
      </c>
      <c r="BKP13" s="21" t="s">
        <v>206</v>
      </c>
      <c r="BKQ13" s="21">
        <v>17000</v>
      </c>
      <c r="BKR13" s="21" t="s">
        <v>206</v>
      </c>
      <c r="BKS13" s="21" t="s">
        <v>206</v>
      </c>
      <c r="BKT13" s="21">
        <v>2908</v>
      </c>
      <c r="BKU13" s="21" t="s">
        <v>206</v>
      </c>
      <c r="BKV13" s="21" t="s">
        <v>206</v>
      </c>
      <c r="BKW13" s="21" t="s">
        <v>206</v>
      </c>
      <c r="BKX13" s="21" t="s">
        <v>206</v>
      </c>
      <c r="BKY13" s="21" t="s">
        <v>206</v>
      </c>
      <c r="BKZ13" s="21" t="s">
        <v>206</v>
      </c>
      <c r="BLA13" s="21" t="s">
        <v>206</v>
      </c>
      <c r="BLB13" s="21" t="s">
        <v>206</v>
      </c>
      <c r="BLC13" s="21">
        <v>45821</v>
      </c>
      <c r="BLD13" s="21" t="s">
        <v>206</v>
      </c>
      <c r="BLE13" s="21" t="s">
        <v>206</v>
      </c>
      <c r="BLF13" s="21" t="s">
        <v>206</v>
      </c>
      <c r="BLG13" s="21">
        <v>4713268</v>
      </c>
      <c r="BLH13" s="21" t="s">
        <v>206</v>
      </c>
      <c r="BLI13" s="21">
        <v>1365283</v>
      </c>
      <c r="BLJ13" s="21" t="s">
        <v>206</v>
      </c>
      <c r="BLK13" s="21">
        <v>160875</v>
      </c>
      <c r="BLL13" s="21">
        <v>4377</v>
      </c>
      <c r="BLM13" s="21" t="s">
        <v>206</v>
      </c>
      <c r="BLN13" s="21">
        <v>1359255</v>
      </c>
      <c r="BLO13" s="21">
        <v>331425</v>
      </c>
      <c r="BLP13" s="21">
        <v>443809</v>
      </c>
      <c r="BLQ13" s="21" t="s">
        <v>206</v>
      </c>
      <c r="BLR13" s="21">
        <v>21892294</v>
      </c>
      <c r="BLS13" s="21" t="s">
        <v>206</v>
      </c>
      <c r="BLT13" s="21">
        <v>23346</v>
      </c>
      <c r="BLU13" s="21">
        <v>101981</v>
      </c>
      <c r="BLV13" s="21">
        <v>19491304</v>
      </c>
      <c r="BLW13" s="21">
        <v>4317470</v>
      </c>
      <c r="BLX13" s="21">
        <v>1700364</v>
      </c>
      <c r="BLY13" s="21">
        <v>1886004</v>
      </c>
      <c r="BLZ13" s="21">
        <v>3394846</v>
      </c>
      <c r="BMA13" s="21" t="s">
        <v>206</v>
      </c>
      <c r="BMB13" s="21">
        <v>280193</v>
      </c>
      <c r="BMC13" s="21" t="s">
        <v>206</v>
      </c>
      <c r="BMD13" s="21">
        <v>839639</v>
      </c>
      <c r="BME13" s="21">
        <v>2044713</v>
      </c>
      <c r="BMF13" s="21">
        <v>64517608</v>
      </c>
      <c r="BMG13" s="21">
        <v>1572143</v>
      </c>
      <c r="BMH13" s="21" t="s">
        <v>206</v>
      </c>
      <c r="BMI13" s="21">
        <v>1834315</v>
      </c>
      <c r="BMJ13" s="21">
        <v>294145</v>
      </c>
      <c r="BMK13" s="21">
        <v>389270</v>
      </c>
      <c r="BML13" s="21">
        <v>8635458</v>
      </c>
      <c r="BMM13" s="21" t="s">
        <v>206</v>
      </c>
      <c r="BMN13" s="21" t="s">
        <v>206</v>
      </c>
      <c r="BMO13" s="21">
        <v>6991811</v>
      </c>
      <c r="BMP13" s="21">
        <v>20886616</v>
      </c>
      <c r="BMQ13" s="21">
        <v>894549</v>
      </c>
      <c r="BMR13" s="21">
        <v>127473</v>
      </c>
      <c r="BMS13" s="21">
        <v>418258</v>
      </c>
      <c r="BMT13" s="21" t="s">
        <v>206</v>
      </c>
      <c r="BMU13" s="21">
        <v>52168</v>
      </c>
      <c r="BMV13" s="21" t="s">
        <v>206</v>
      </c>
      <c r="BMW13" s="21" t="s">
        <v>206</v>
      </c>
      <c r="BMX13" s="21">
        <v>70368</v>
      </c>
      <c r="BMY13" s="21">
        <v>118512</v>
      </c>
      <c r="BMZ13" s="21">
        <v>31601</v>
      </c>
      <c r="BNA13" s="21" t="s">
        <v>206</v>
      </c>
      <c r="BNB13" s="21" t="s">
        <v>206</v>
      </c>
      <c r="BNC13" s="21">
        <v>6076</v>
      </c>
      <c r="BND13" s="21">
        <v>50710</v>
      </c>
      <c r="BNE13" s="21">
        <v>75784</v>
      </c>
      <c r="BNF13" s="21" t="s">
        <v>206</v>
      </c>
      <c r="BNG13" s="21">
        <v>103248</v>
      </c>
      <c r="BNH13" s="21">
        <v>341</v>
      </c>
      <c r="BNI13" s="21">
        <v>117818</v>
      </c>
      <c r="BNJ13" s="21">
        <v>17126</v>
      </c>
      <c r="BNK13" s="21" t="s">
        <v>206</v>
      </c>
      <c r="BNL13" s="21">
        <v>46974</v>
      </c>
      <c r="BNM13" s="21">
        <v>260915</v>
      </c>
      <c r="BNN13" s="21">
        <v>2675</v>
      </c>
      <c r="BNO13" s="21" t="s">
        <v>206</v>
      </c>
      <c r="BNP13" s="21">
        <v>57</v>
      </c>
      <c r="BNQ13" s="21" t="s">
        <v>206</v>
      </c>
      <c r="BNR13" s="21" t="s">
        <v>206</v>
      </c>
      <c r="BNS13" s="21">
        <v>316582</v>
      </c>
      <c r="BNT13" s="21">
        <v>20861</v>
      </c>
      <c r="BNU13" s="21">
        <v>88637</v>
      </c>
      <c r="BNV13" s="21">
        <v>10586</v>
      </c>
      <c r="BNW13" s="21">
        <v>1955548</v>
      </c>
      <c r="BNX13" s="21">
        <v>2228313</v>
      </c>
      <c r="BNY13" s="21">
        <v>685814</v>
      </c>
      <c r="BNZ13" s="21" t="s">
        <v>206</v>
      </c>
      <c r="BOA13" s="21">
        <v>1234156</v>
      </c>
      <c r="BOB13" s="21" t="s">
        <v>206</v>
      </c>
      <c r="BOC13" s="21" t="s">
        <v>206</v>
      </c>
      <c r="BOD13" s="21">
        <v>2874</v>
      </c>
      <c r="BOE13" s="21">
        <v>3174</v>
      </c>
      <c r="BOF13" s="21">
        <v>152958</v>
      </c>
      <c r="BOG13" s="21">
        <v>123251</v>
      </c>
      <c r="BOH13" s="21">
        <v>50398764</v>
      </c>
      <c r="BOI13" s="21">
        <v>56720135</v>
      </c>
      <c r="BOJ13" s="21">
        <v>2796</v>
      </c>
      <c r="BOK13" s="21">
        <v>286156</v>
      </c>
      <c r="BOL13" s="21">
        <v>23614937</v>
      </c>
      <c r="BOM13" s="21" t="s">
        <v>206</v>
      </c>
      <c r="BON13" s="21">
        <v>11883344</v>
      </c>
      <c r="BOO13" s="21">
        <v>2533</v>
      </c>
      <c r="BOP13" s="21" t="s">
        <v>206</v>
      </c>
      <c r="BOQ13" s="21" t="s">
        <v>206</v>
      </c>
      <c r="BOR13" s="21">
        <v>425826</v>
      </c>
      <c r="BOS13" s="21">
        <v>5255202</v>
      </c>
      <c r="BOT13" s="21">
        <v>707790</v>
      </c>
      <c r="BOU13" s="21" t="s">
        <v>206</v>
      </c>
      <c r="BOV13" s="21">
        <v>16479528</v>
      </c>
      <c r="BOW13" s="21">
        <v>230775</v>
      </c>
      <c r="BOX13" s="21" t="s">
        <v>206</v>
      </c>
      <c r="BOY13" s="21" t="s">
        <v>206</v>
      </c>
      <c r="BOZ13" s="21" t="s">
        <v>206</v>
      </c>
      <c r="BPA13" s="21" t="s">
        <v>206</v>
      </c>
      <c r="BPB13" s="21" t="s">
        <v>206</v>
      </c>
      <c r="BPC13" s="21" t="s">
        <v>206</v>
      </c>
      <c r="BPD13" s="21" t="s">
        <v>206</v>
      </c>
      <c r="BPE13" s="21" t="s">
        <v>206</v>
      </c>
      <c r="BPF13" s="21" t="s">
        <v>206</v>
      </c>
      <c r="BPG13" s="21" t="s">
        <v>206</v>
      </c>
      <c r="BPH13" s="21" t="s">
        <v>206</v>
      </c>
      <c r="BPI13" s="21" t="s">
        <v>206</v>
      </c>
      <c r="BPJ13" s="21">
        <v>72000</v>
      </c>
      <c r="BPK13" s="21" t="s">
        <v>206</v>
      </c>
      <c r="BPL13" s="21" t="s">
        <v>206</v>
      </c>
      <c r="BPM13" s="21" t="s">
        <v>206</v>
      </c>
      <c r="BPN13" s="21" t="s">
        <v>206</v>
      </c>
      <c r="BPO13" s="21" t="s">
        <v>206</v>
      </c>
      <c r="BPP13" s="21" t="s">
        <v>206</v>
      </c>
      <c r="BPQ13" s="21" t="s">
        <v>206</v>
      </c>
      <c r="BPR13" s="21" t="s">
        <v>206</v>
      </c>
      <c r="BPS13" s="21" t="s">
        <v>206</v>
      </c>
      <c r="BPT13" s="21" t="s">
        <v>206</v>
      </c>
      <c r="BPU13" s="21" t="s">
        <v>206</v>
      </c>
      <c r="BPV13" s="21" t="s">
        <v>206</v>
      </c>
      <c r="BPW13" s="21" t="s">
        <v>206</v>
      </c>
      <c r="BPX13" s="21" t="s">
        <v>206</v>
      </c>
      <c r="BPY13" s="21" t="s">
        <v>206</v>
      </c>
      <c r="BPZ13" s="21" t="s">
        <v>206</v>
      </c>
      <c r="BQA13" s="21" t="s">
        <v>206</v>
      </c>
      <c r="BQB13" s="21" t="s">
        <v>206</v>
      </c>
      <c r="BQC13" s="21" t="s">
        <v>206</v>
      </c>
      <c r="BQD13" s="21" t="s">
        <v>206</v>
      </c>
      <c r="BQE13" s="21" t="s">
        <v>206</v>
      </c>
      <c r="BQF13" s="21" t="s">
        <v>206</v>
      </c>
      <c r="BQG13" s="21" t="s">
        <v>206</v>
      </c>
      <c r="BQH13" s="21" t="s">
        <v>206</v>
      </c>
      <c r="BQI13" s="21" t="s">
        <v>206</v>
      </c>
      <c r="BQJ13" s="21">
        <v>1606</v>
      </c>
      <c r="BQK13" s="21" t="s">
        <v>206</v>
      </c>
      <c r="BQL13" s="21" t="s">
        <v>206</v>
      </c>
      <c r="BQM13" s="21">
        <v>7008</v>
      </c>
      <c r="BQN13" s="21" t="s">
        <v>206</v>
      </c>
      <c r="BQO13" s="21" t="s">
        <v>206</v>
      </c>
      <c r="BQP13" s="21" t="s">
        <v>206</v>
      </c>
      <c r="BQQ13" s="21" t="s">
        <v>206</v>
      </c>
      <c r="BQR13" s="21" t="s">
        <v>206</v>
      </c>
      <c r="BQS13" s="21" t="s">
        <v>206</v>
      </c>
      <c r="BQT13" s="21">
        <v>75</v>
      </c>
      <c r="BQU13" s="21" t="s">
        <v>206</v>
      </c>
      <c r="BQV13" s="21" t="s">
        <v>206</v>
      </c>
      <c r="BQW13" s="21">
        <v>853144</v>
      </c>
      <c r="BQX13" s="21" t="s">
        <v>206</v>
      </c>
      <c r="BQY13" s="21" t="s">
        <v>206</v>
      </c>
      <c r="BQZ13" s="21">
        <v>360405</v>
      </c>
      <c r="BRA13" s="21" t="s">
        <v>206</v>
      </c>
      <c r="BRB13" s="21" t="s">
        <v>206</v>
      </c>
      <c r="BRC13" s="21" t="s">
        <v>206</v>
      </c>
      <c r="BRD13" s="21" t="s">
        <v>206</v>
      </c>
      <c r="BRE13" s="21">
        <v>58334</v>
      </c>
      <c r="BRF13" s="21">
        <v>1280100</v>
      </c>
      <c r="BRG13" s="21" t="s">
        <v>206</v>
      </c>
      <c r="BRH13" s="21" t="s">
        <v>206</v>
      </c>
      <c r="BRI13" s="21" t="s">
        <v>206</v>
      </c>
      <c r="BRJ13" s="21" t="s">
        <v>206</v>
      </c>
      <c r="BRK13" s="21" t="s">
        <v>206</v>
      </c>
      <c r="BRL13" s="21" t="s">
        <v>206</v>
      </c>
      <c r="BRM13" s="21" t="s">
        <v>206</v>
      </c>
      <c r="BRN13" s="21" t="s">
        <v>206</v>
      </c>
      <c r="BRO13" s="21" t="s">
        <v>206</v>
      </c>
      <c r="BRP13" s="21" t="s">
        <v>206</v>
      </c>
      <c r="BRQ13" s="21" t="s">
        <v>206</v>
      </c>
      <c r="BRR13" s="21" t="s">
        <v>206</v>
      </c>
      <c r="BRS13" s="21" t="s">
        <v>206</v>
      </c>
      <c r="BRT13" s="21" t="s">
        <v>206</v>
      </c>
      <c r="BRU13" s="21" t="s">
        <v>206</v>
      </c>
      <c r="BRV13" s="21" t="s">
        <v>206</v>
      </c>
      <c r="BRW13" s="21" t="s">
        <v>206</v>
      </c>
      <c r="BRX13" s="21" t="s">
        <v>206</v>
      </c>
      <c r="BRY13" s="21" t="s">
        <v>206</v>
      </c>
      <c r="BRZ13" s="21">
        <v>231065</v>
      </c>
      <c r="BSA13" s="21" t="s">
        <v>206</v>
      </c>
      <c r="BSB13" s="21" t="s">
        <v>206</v>
      </c>
      <c r="BSC13" s="21">
        <v>260000</v>
      </c>
      <c r="BSD13" s="21" t="s">
        <v>206</v>
      </c>
      <c r="BSE13" s="21" t="s">
        <v>206</v>
      </c>
      <c r="BSF13" s="21" t="s">
        <v>206</v>
      </c>
      <c r="BSG13" s="21" t="s">
        <v>206</v>
      </c>
      <c r="BSH13" s="21" t="s">
        <v>206</v>
      </c>
      <c r="BSI13" s="21" t="s">
        <v>206</v>
      </c>
      <c r="BSJ13" s="21" t="s">
        <v>206</v>
      </c>
      <c r="BSK13" s="21" t="s">
        <v>206</v>
      </c>
      <c r="BSL13" s="21">
        <v>11189</v>
      </c>
      <c r="BSM13" s="21">
        <v>76793</v>
      </c>
      <c r="BSN13" s="21" t="s">
        <v>206</v>
      </c>
      <c r="BSO13" s="21" t="s">
        <v>206</v>
      </c>
      <c r="BSP13" s="21">
        <v>7</v>
      </c>
      <c r="BSQ13" s="21">
        <v>46677</v>
      </c>
      <c r="BSR13" s="21">
        <v>3503</v>
      </c>
      <c r="BSS13" s="21" t="s">
        <v>206</v>
      </c>
      <c r="BST13" s="21" t="s">
        <v>206</v>
      </c>
      <c r="BSU13" s="21">
        <v>589041</v>
      </c>
      <c r="BSV13" s="21">
        <v>1291</v>
      </c>
      <c r="BSW13" s="21" t="s">
        <v>206</v>
      </c>
      <c r="BSX13" s="21">
        <v>1</v>
      </c>
      <c r="BSY13" s="21" t="s">
        <v>206</v>
      </c>
      <c r="BSZ13" s="21">
        <v>2</v>
      </c>
      <c r="BTA13" s="21" t="s">
        <v>206</v>
      </c>
      <c r="BTB13" s="21" t="s">
        <v>206</v>
      </c>
      <c r="BTC13" s="21" t="s">
        <v>206</v>
      </c>
      <c r="BTD13" s="21">
        <v>1162</v>
      </c>
      <c r="BTE13" s="21" t="s">
        <v>206</v>
      </c>
      <c r="BTF13" s="21">
        <v>2728</v>
      </c>
      <c r="BTG13" s="21" t="s">
        <v>206</v>
      </c>
      <c r="BTH13" s="21">
        <v>5</v>
      </c>
      <c r="BTI13" s="21">
        <v>6</v>
      </c>
      <c r="BTJ13" s="21">
        <v>1117091</v>
      </c>
      <c r="BTK13" s="21">
        <v>33</v>
      </c>
      <c r="BTL13" s="21">
        <v>2050</v>
      </c>
      <c r="BTM13" s="21">
        <v>39609901</v>
      </c>
      <c r="BTN13" s="21" t="s">
        <v>206</v>
      </c>
      <c r="BTO13" s="21" t="s">
        <v>206</v>
      </c>
      <c r="BTP13" s="21">
        <v>13284</v>
      </c>
      <c r="BTQ13" s="21">
        <v>7</v>
      </c>
      <c r="BTR13" s="21">
        <v>35433</v>
      </c>
      <c r="BTS13" s="21">
        <v>131671</v>
      </c>
      <c r="BTT13" s="21">
        <v>2465762</v>
      </c>
      <c r="BTU13" s="21">
        <v>775076</v>
      </c>
      <c r="BTV13" s="21">
        <v>1417</v>
      </c>
      <c r="BTW13" s="21">
        <v>3860543</v>
      </c>
      <c r="BTX13" s="21">
        <v>633743</v>
      </c>
      <c r="BTY13" s="21">
        <v>108832</v>
      </c>
      <c r="BTZ13" s="21">
        <v>1239723</v>
      </c>
      <c r="BUA13" s="21" t="s">
        <v>206</v>
      </c>
      <c r="BUB13" s="21" t="s">
        <v>206</v>
      </c>
      <c r="BUC13" s="21">
        <v>4327697</v>
      </c>
      <c r="BUD13" s="21">
        <v>10673775</v>
      </c>
      <c r="BUE13" s="21">
        <v>3428032</v>
      </c>
      <c r="BUF13" s="21">
        <v>531</v>
      </c>
      <c r="BUG13" s="21">
        <v>724381</v>
      </c>
      <c r="BUH13" s="21" t="s">
        <v>206</v>
      </c>
      <c r="BUI13" s="21">
        <v>312646</v>
      </c>
      <c r="BUJ13" s="21">
        <v>283</v>
      </c>
      <c r="BUK13" s="21" t="s">
        <v>206</v>
      </c>
      <c r="BUL13" s="21" t="s">
        <v>206</v>
      </c>
      <c r="BUM13" s="21">
        <v>2876222</v>
      </c>
      <c r="BUN13" s="21">
        <v>8200449</v>
      </c>
      <c r="BUO13" s="21" t="s">
        <v>206</v>
      </c>
      <c r="BUP13" s="21" t="s">
        <v>206</v>
      </c>
      <c r="BUQ13" s="21" t="s">
        <v>206</v>
      </c>
      <c r="BUR13" s="21" t="s">
        <v>206</v>
      </c>
      <c r="BUS13" s="21">
        <v>2821509</v>
      </c>
      <c r="BUT13" s="21">
        <v>1420563</v>
      </c>
      <c r="BUU13" s="21">
        <v>390260</v>
      </c>
      <c r="BUV13" s="21" t="s">
        <v>206</v>
      </c>
      <c r="BUW13" s="21">
        <v>846</v>
      </c>
      <c r="BUX13" s="21">
        <v>32844</v>
      </c>
      <c r="BUY13" s="21" t="s">
        <v>206</v>
      </c>
      <c r="BUZ13" s="21">
        <v>2443033</v>
      </c>
      <c r="BVA13" s="21">
        <v>677206</v>
      </c>
      <c r="BVB13" s="21">
        <v>35978</v>
      </c>
      <c r="BVC13" s="21" t="s">
        <v>206</v>
      </c>
      <c r="BVD13" s="21">
        <v>29782</v>
      </c>
      <c r="BVE13" s="21" t="s">
        <v>206</v>
      </c>
      <c r="BVF13" s="21" t="s">
        <v>206</v>
      </c>
      <c r="BVG13" s="21">
        <v>170346</v>
      </c>
      <c r="BVH13" s="21">
        <v>299587</v>
      </c>
      <c r="BVI13" s="21">
        <v>419521</v>
      </c>
      <c r="BVJ13" s="21">
        <v>72960</v>
      </c>
      <c r="BVK13" s="21">
        <v>5707563</v>
      </c>
      <c r="BVL13" s="21">
        <v>2253789</v>
      </c>
      <c r="BVM13" s="21">
        <v>80045</v>
      </c>
      <c r="BVN13" s="21">
        <v>7234</v>
      </c>
      <c r="BVO13" s="21">
        <v>384417</v>
      </c>
      <c r="BVP13" s="21" t="s">
        <v>206</v>
      </c>
      <c r="BVQ13" s="21" t="s">
        <v>206</v>
      </c>
      <c r="BVR13" s="21">
        <v>2450880</v>
      </c>
      <c r="BVS13" s="21">
        <v>75614</v>
      </c>
      <c r="BVT13" s="21">
        <v>742588</v>
      </c>
      <c r="BVU13" s="21">
        <v>931133</v>
      </c>
      <c r="BVV13" s="21">
        <v>41863017</v>
      </c>
      <c r="BVW13" s="21">
        <v>26471174</v>
      </c>
      <c r="BVX13" s="21">
        <v>761025</v>
      </c>
      <c r="BVY13" s="21">
        <v>2477146</v>
      </c>
      <c r="BVZ13" s="21">
        <v>6864</v>
      </c>
      <c r="BWA13" s="21" t="s">
        <v>206</v>
      </c>
      <c r="BWB13" s="21">
        <v>7050527</v>
      </c>
      <c r="BWC13" s="21">
        <v>1189</v>
      </c>
      <c r="BWD13" s="21" t="s">
        <v>206</v>
      </c>
      <c r="BWE13" s="21" t="s">
        <v>206</v>
      </c>
      <c r="BWF13" s="21">
        <v>2985475</v>
      </c>
      <c r="BWG13" s="21">
        <v>93606</v>
      </c>
      <c r="BWH13" s="21">
        <v>211644</v>
      </c>
      <c r="BWI13" s="21">
        <v>18200</v>
      </c>
      <c r="BWJ13" s="21">
        <v>12688453</v>
      </c>
      <c r="BWK13" s="21">
        <v>1148315</v>
      </c>
      <c r="BWL13" s="21" t="s">
        <v>206</v>
      </c>
      <c r="BWM13" s="21" t="s">
        <v>206</v>
      </c>
      <c r="BWN13" s="21" t="s">
        <v>206</v>
      </c>
      <c r="BWO13" s="21" t="s">
        <v>206</v>
      </c>
      <c r="BWP13" s="21" t="s">
        <v>206</v>
      </c>
      <c r="BWQ13" s="21" t="s">
        <v>206</v>
      </c>
      <c r="BWR13" s="21" t="s">
        <v>206</v>
      </c>
      <c r="BWS13" s="21" t="s">
        <v>206</v>
      </c>
      <c r="BWT13" s="21" t="s">
        <v>206</v>
      </c>
      <c r="BWU13" s="21" t="s">
        <v>206</v>
      </c>
      <c r="BWV13" s="21" t="s">
        <v>206</v>
      </c>
      <c r="BWW13" s="21" t="s">
        <v>206</v>
      </c>
      <c r="BWX13" s="21" t="s">
        <v>206</v>
      </c>
      <c r="BWY13" s="21" t="s">
        <v>206</v>
      </c>
      <c r="BWZ13" s="21" t="s">
        <v>206</v>
      </c>
      <c r="BXA13" s="21" t="s">
        <v>206</v>
      </c>
      <c r="BXB13" s="21" t="s">
        <v>206</v>
      </c>
      <c r="BXC13" s="21" t="s">
        <v>206</v>
      </c>
      <c r="BXD13" s="21" t="s">
        <v>206</v>
      </c>
      <c r="BXE13" s="21" t="s">
        <v>206</v>
      </c>
      <c r="BXF13" s="21" t="s">
        <v>206</v>
      </c>
      <c r="BXG13" s="21" t="s">
        <v>206</v>
      </c>
      <c r="BXH13" s="21" t="s">
        <v>206</v>
      </c>
      <c r="BXI13" s="21" t="s">
        <v>206</v>
      </c>
      <c r="BXJ13" s="21" t="s">
        <v>206</v>
      </c>
      <c r="BXK13" s="21" t="s">
        <v>206</v>
      </c>
      <c r="BXL13" s="21" t="s">
        <v>206</v>
      </c>
      <c r="BXM13" s="21">
        <v>6767</v>
      </c>
      <c r="BXN13" s="21">
        <v>1188833</v>
      </c>
      <c r="BXO13" s="21" t="s">
        <v>206</v>
      </c>
      <c r="BXP13" s="21">
        <v>325046</v>
      </c>
      <c r="BXQ13" s="21">
        <v>148</v>
      </c>
      <c r="BXR13" s="21" t="s">
        <v>206</v>
      </c>
      <c r="BXS13" s="21" t="s">
        <v>206</v>
      </c>
      <c r="BXT13" s="21" t="s">
        <v>206</v>
      </c>
      <c r="BXU13" s="21" t="s">
        <v>206</v>
      </c>
      <c r="BXV13" s="21" t="s">
        <v>206</v>
      </c>
      <c r="BXW13" s="21">
        <v>1019580</v>
      </c>
      <c r="BXX13" s="21">
        <v>2596735</v>
      </c>
      <c r="BXY13" s="21">
        <v>1296972</v>
      </c>
      <c r="BXZ13" s="21" t="s">
        <v>206</v>
      </c>
      <c r="BYA13" s="21" t="s">
        <v>206</v>
      </c>
      <c r="BYB13" s="21" t="s">
        <v>206</v>
      </c>
      <c r="BYC13" s="21" t="s">
        <v>206</v>
      </c>
      <c r="BYD13" s="21" t="s">
        <v>206</v>
      </c>
      <c r="BYE13" s="21" t="s">
        <v>206</v>
      </c>
      <c r="BYF13" s="21" t="s">
        <v>206</v>
      </c>
      <c r="BYG13" s="21">
        <v>511271</v>
      </c>
      <c r="BYH13" s="21">
        <v>158</v>
      </c>
      <c r="BYI13" s="21" t="s">
        <v>206</v>
      </c>
      <c r="BYJ13" s="21" t="s">
        <v>206</v>
      </c>
      <c r="BYK13" s="21" t="s">
        <v>206</v>
      </c>
      <c r="BYL13" s="21" t="s">
        <v>206</v>
      </c>
      <c r="BYM13" s="21" t="s">
        <v>206</v>
      </c>
      <c r="BYN13" s="21" t="s">
        <v>206</v>
      </c>
      <c r="BYO13" s="21">
        <v>2</v>
      </c>
      <c r="BYP13" s="21" t="s">
        <v>206</v>
      </c>
      <c r="BYQ13" s="21">
        <v>300</v>
      </c>
      <c r="BYR13" s="21">
        <v>127</v>
      </c>
      <c r="BYS13" s="21" t="s">
        <v>206</v>
      </c>
      <c r="BYT13" s="21" t="s">
        <v>206</v>
      </c>
      <c r="BYU13" s="21" t="s">
        <v>206</v>
      </c>
      <c r="BYV13" s="21" t="s">
        <v>206</v>
      </c>
      <c r="BYW13" s="21" t="s">
        <v>206</v>
      </c>
      <c r="BYX13" s="21" t="s">
        <v>206</v>
      </c>
      <c r="BYY13" s="21" t="s">
        <v>206</v>
      </c>
      <c r="BYZ13" s="21" t="s">
        <v>206</v>
      </c>
      <c r="BZA13" s="21">
        <v>6122</v>
      </c>
      <c r="BZB13" s="21" t="s">
        <v>206</v>
      </c>
      <c r="BZC13" s="21">
        <v>26516</v>
      </c>
      <c r="BZD13" s="21" t="s">
        <v>206</v>
      </c>
      <c r="BZE13" s="21">
        <v>1825</v>
      </c>
      <c r="BZF13" s="21">
        <v>890740</v>
      </c>
      <c r="BZG13" s="21">
        <v>9721</v>
      </c>
      <c r="BZH13" s="21" t="s">
        <v>206</v>
      </c>
      <c r="BZI13" s="21">
        <v>59661</v>
      </c>
      <c r="BZJ13" s="21" t="s">
        <v>206</v>
      </c>
      <c r="BZK13" s="21" t="s">
        <v>206</v>
      </c>
      <c r="BZL13" s="21" t="s">
        <v>206</v>
      </c>
      <c r="BZM13" s="21" t="s">
        <v>206</v>
      </c>
      <c r="BZN13" s="21">
        <v>7519</v>
      </c>
      <c r="BZO13" s="21">
        <v>39194</v>
      </c>
      <c r="BZP13" s="21">
        <v>998021</v>
      </c>
      <c r="BZQ13" s="21">
        <v>3601940</v>
      </c>
      <c r="BZR13" s="21" t="s">
        <v>206</v>
      </c>
      <c r="BZS13" s="21">
        <v>1093910</v>
      </c>
      <c r="BZT13" s="21" t="s">
        <v>206</v>
      </c>
      <c r="BZU13" s="21" t="s">
        <v>206</v>
      </c>
      <c r="BZV13" s="21">
        <v>579188</v>
      </c>
      <c r="BZW13" s="21" t="s">
        <v>206</v>
      </c>
      <c r="BZX13" s="21" t="s">
        <v>206</v>
      </c>
      <c r="BZY13" s="21" t="s">
        <v>206</v>
      </c>
      <c r="BZZ13" s="21">
        <v>288101</v>
      </c>
      <c r="CAA13" s="21">
        <v>654100</v>
      </c>
      <c r="CAB13" s="21">
        <v>102</v>
      </c>
      <c r="CAC13" s="21" t="s">
        <v>206</v>
      </c>
      <c r="CAD13" s="21">
        <v>601853</v>
      </c>
      <c r="CAE13" s="21">
        <v>84880</v>
      </c>
      <c r="CAF13" s="21" t="s">
        <v>206</v>
      </c>
      <c r="CAG13" s="21" t="s">
        <v>206</v>
      </c>
      <c r="CAH13" s="21" t="s">
        <v>206</v>
      </c>
      <c r="CAI13" s="21" t="s">
        <v>206</v>
      </c>
      <c r="CAJ13" s="21" t="s">
        <v>206</v>
      </c>
      <c r="CAK13" s="21" t="s">
        <v>206</v>
      </c>
      <c r="CAL13" s="21" t="s">
        <v>206</v>
      </c>
      <c r="CAM13" s="21" t="s">
        <v>206</v>
      </c>
      <c r="CAN13" s="21">
        <v>469427</v>
      </c>
      <c r="CAO13" s="21" t="s">
        <v>206</v>
      </c>
      <c r="CAP13" s="21" t="s">
        <v>206</v>
      </c>
      <c r="CAQ13" s="21">
        <v>281205</v>
      </c>
      <c r="CAR13" s="21" t="s">
        <v>206</v>
      </c>
      <c r="CAS13" s="21" t="s">
        <v>206</v>
      </c>
      <c r="CAT13" s="21" t="s">
        <v>206</v>
      </c>
      <c r="CAU13" s="21" t="s">
        <v>206</v>
      </c>
      <c r="CAV13" s="21">
        <v>1</v>
      </c>
      <c r="CAW13" s="21">
        <v>182701</v>
      </c>
      <c r="CAX13" s="21">
        <v>2141296</v>
      </c>
      <c r="CAY13" s="21">
        <v>1446288</v>
      </c>
      <c r="CAZ13" s="21">
        <v>71</v>
      </c>
      <c r="CBA13" s="21" t="s">
        <v>206</v>
      </c>
      <c r="CBB13" s="21" t="s">
        <v>206</v>
      </c>
      <c r="CBC13" s="21" t="s">
        <v>206</v>
      </c>
      <c r="CBD13" s="21" t="s">
        <v>206</v>
      </c>
      <c r="CBE13" s="21" t="s">
        <v>206</v>
      </c>
      <c r="CBF13" s="21" t="s">
        <v>206</v>
      </c>
      <c r="CBG13" s="21">
        <v>251</v>
      </c>
      <c r="CBH13" s="21">
        <v>3014476</v>
      </c>
      <c r="CBI13" s="21">
        <v>114092994</v>
      </c>
      <c r="CBJ13" s="21" t="s">
        <v>206</v>
      </c>
      <c r="CBK13" s="21">
        <v>8479419</v>
      </c>
      <c r="CBL13" s="21">
        <v>283858</v>
      </c>
      <c r="CBM13" s="21">
        <v>948519</v>
      </c>
      <c r="CBN13" s="21">
        <v>11138</v>
      </c>
      <c r="CBO13" s="21" t="s">
        <v>206</v>
      </c>
      <c r="CBP13" s="21" t="s">
        <v>206</v>
      </c>
      <c r="CBQ13" s="21">
        <v>2874928</v>
      </c>
      <c r="CBR13" s="21">
        <v>6637086</v>
      </c>
      <c r="CBS13" s="21">
        <v>35354594</v>
      </c>
      <c r="CBT13" s="21" t="s">
        <v>206</v>
      </c>
      <c r="CBU13" s="21">
        <v>100673</v>
      </c>
      <c r="CBV13" s="21" t="s">
        <v>206</v>
      </c>
      <c r="CBW13" s="21" t="s">
        <v>206</v>
      </c>
      <c r="CBX13" s="21" t="s">
        <v>206</v>
      </c>
      <c r="CBY13" s="21" t="s">
        <v>206</v>
      </c>
      <c r="CBZ13" s="21" t="s">
        <v>206</v>
      </c>
      <c r="CCA13" s="21">
        <v>1868017</v>
      </c>
      <c r="CCB13" s="21">
        <v>247290</v>
      </c>
      <c r="CCC13" s="21" t="s">
        <v>206</v>
      </c>
      <c r="CCD13" s="21" t="s">
        <v>206</v>
      </c>
      <c r="CCE13" s="21" t="s">
        <v>206</v>
      </c>
      <c r="CCF13" s="21" t="s">
        <v>206</v>
      </c>
      <c r="CCG13" s="21">
        <v>287586</v>
      </c>
      <c r="CCH13" s="21">
        <v>91454</v>
      </c>
      <c r="CCI13" s="21" t="s">
        <v>206</v>
      </c>
      <c r="CCJ13" s="21" t="s">
        <v>206</v>
      </c>
      <c r="CCK13" s="21">
        <v>954</v>
      </c>
      <c r="CCL13" s="21">
        <v>1377</v>
      </c>
      <c r="CCM13" s="21" t="s">
        <v>206</v>
      </c>
      <c r="CCN13" s="21">
        <v>334726</v>
      </c>
      <c r="CCO13" s="21">
        <v>589167</v>
      </c>
      <c r="CCP13" s="21">
        <v>819598</v>
      </c>
      <c r="CCQ13" s="21" t="s">
        <v>206</v>
      </c>
      <c r="CCR13" s="21" t="s">
        <v>206</v>
      </c>
      <c r="CCS13" s="21" t="s">
        <v>206</v>
      </c>
      <c r="CCT13" s="21" t="s">
        <v>206</v>
      </c>
      <c r="CCU13" s="21">
        <v>1351</v>
      </c>
      <c r="CCV13" s="21">
        <v>84450</v>
      </c>
      <c r="CCW13" s="21">
        <v>15208</v>
      </c>
      <c r="CCX13" s="21">
        <v>2614574</v>
      </c>
      <c r="CCY13" s="21">
        <v>10628400</v>
      </c>
      <c r="CCZ13" s="21">
        <v>2227791</v>
      </c>
      <c r="CDA13" s="21">
        <v>394884</v>
      </c>
      <c r="CDB13" s="21" t="s">
        <v>206</v>
      </c>
      <c r="CDC13" s="21">
        <v>677764</v>
      </c>
      <c r="CDD13" s="21" t="s">
        <v>206</v>
      </c>
      <c r="CDE13" s="21" t="s">
        <v>206</v>
      </c>
      <c r="CDF13" s="21">
        <v>2007392</v>
      </c>
      <c r="CDG13" s="21">
        <v>6273</v>
      </c>
      <c r="CDH13" s="21">
        <v>941784</v>
      </c>
      <c r="CDI13" s="21">
        <v>86154</v>
      </c>
      <c r="CDJ13" s="21">
        <v>663207055</v>
      </c>
      <c r="CDK13" s="21">
        <v>687181797</v>
      </c>
      <c r="CDL13" s="21" t="s">
        <v>206</v>
      </c>
      <c r="CDM13" s="21" t="s">
        <v>206</v>
      </c>
      <c r="CDN13" s="21">
        <v>1399</v>
      </c>
      <c r="CDO13" s="21" t="s">
        <v>206</v>
      </c>
      <c r="CDP13" s="21">
        <v>5398510</v>
      </c>
      <c r="CDQ13" s="21">
        <v>12982</v>
      </c>
      <c r="CDR13" s="21" t="s">
        <v>206</v>
      </c>
      <c r="CDS13" s="21" t="s">
        <v>206</v>
      </c>
      <c r="CDT13" s="21">
        <v>108329</v>
      </c>
      <c r="CDU13" s="21">
        <v>3526951</v>
      </c>
      <c r="CDV13" s="21">
        <v>57131</v>
      </c>
      <c r="CDW13" s="21" t="s">
        <v>206</v>
      </c>
      <c r="CDX13" s="21">
        <v>21392495</v>
      </c>
      <c r="CDY13" s="21">
        <v>276435</v>
      </c>
      <c r="CDZ13" t="s">
        <v>206</v>
      </c>
      <c r="CEA13" t="s">
        <v>206</v>
      </c>
      <c r="CEB13" t="s">
        <v>206</v>
      </c>
      <c r="CEC13" t="s">
        <v>206</v>
      </c>
      <c r="CED13">
        <v>21517</v>
      </c>
      <c r="CEE13">
        <v>8875</v>
      </c>
      <c r="CEF13" t="s">
        <v>206</v>
      </c>
      <c r="CEG13" t="s">
        <v>206</v>
      </c>
      <c r="CEH13" t="s">
        <v>206</v>
      </c>
      <c r="CEI13">
        <v>2732260</v>
      </c>
      <c r="CEJ13">
        <v>9720</v>
      </c>
      <c r="CEK13" t="s">
        <v>206</v>
      </c>
      <c r="CEL13" t="s">
        <v>206</v>
      </c>
      <c r="CEM13" t="s">
        <v>206</v>
      </c>
      <c r="CEN13" t="s">
        <v>206</v>
      </c>
      <c r="CEO13">
        <v>7</v>
      </c>
      <c r="CEP13" t="s">
        <v>206</v>
      </c>
      <c r="CEQ13">
        <v>2</v>
      </c>
      <c r="CER13">
        <v>0</v>
      </c>
      <c r="CES13">
        <v>228546</v>
      </c>
      <c r="CET13" t="s">
        <v>206</v>
      </c>
      <c r="CEU13" t="s">
        <v>206</v>
      </c>
      <c r="CEV13" t="s">
        <v>206</v>
      </c>
      <c r="CEW13" t="s">
        <v>206</v>
      </c>
      <c r="CEX13" t="s">
        <v>206</v>
      </c>
      <c r="CEY13" t="s">
        <v>206</v>
      </c>
      <c r="CEZ13">
        <v>11550</v>
      </c>
      <c r="CFA13" t="s">
        <v>206</v>
      </c>
      <c r="CFB13">
        <v>319011</v>
      </c>
      <c r="CFC13" t="s">
        <v>206</v>
      </c>
      <c r="CFD13" t="s">
        <v>206</v>
      </c>
      <c r="CFE13">
        <v>1355720</v>
      </c>
      <c r="CFF13">
        <v>212122</v>
      </c>
      <c r="CFG13">
        <v>20</v>
      </c>
      <c r="CFH13">
        <v>3286224</v>
      </c>
      <c r="CFI13" t="s">
        <v>206</v>
      </c>
      <c r="CFJ13" t="s">
        <v>206</v>
      </c>
      <c r="CFK13">
        <v>79167</v>
      </c>
      <c r="CFL13">
        <v>1614366</v>
      </c>
      <c r="CFM13">
        <v>6030841</v>
      </c>
      <c r="CFN13" t="s">
        <v>206</v>
      </c>
      <c r="CFO13">
        <v>327044</v>
      </c>
      <c r="CFP13" t="s">
        <v>206</v>
      </c>
      <c r="CFQ13" t="s">
        <v>206</v>
      </c>
      <c r="CFR13">
        <v>85159</v>
      </c>
      <c r="CFS13" t="s">
        <v>206</v>
      </c>
      <c r="CFT13" t="s">
        <v>206</v>
      </c>
      <c r="CFU13">
        <v>229889</v>
      </c>
      <c r="CFV13">
        <v>274220</v>
      </c>
      <c r="CFW13" t="s">
        <v>206</v>
      </c>
      <c r="CFX13" t="s">
        <v>206</v>
      </c>
      <c r="CFY13" t="s">
        <v>206</v>
      </c>
      <c r="CFZ13" t="s">
        <v>206</v>
      </c>
      <c r="CGA13" t="s">
        <v>206</v>
      </c>
      <c r="CGB13">
        <v>421311</v>
      </c>
      <c r="CGC13" t="s">
        <v>206</v>
      </c>
      <c r="CGD13">
        <v>1830</v>
      </c>
      <c r="CGE13" t="s">
        <v>206</v>
      </c>
      <c r="CGF13">
        <v>420651</v>
      </c>
      <c r="CGG13" t="s">
        <v>206</v>
      </c>
      <c r="CGH13">
        <v>2679749</v>
      </c>
      <c r="CGI13">
        <v>160966</v>
      </c>
      <c r="CGJ13">
        <v>255511</v>
      </c>
      <c r="CGK13" t="s">
        <v>206</v>
      </c>
      <c r="CGL13" t="s">
        <v>206</v>
      </c>
      <c r="CGM13" t="s">
        <v>206</v>
      </c>
      <c r="CGN13">
        <v>56802</v>
      </c>
      <c r="CGO13">
        <v>324</v>
      </c>
      <c r="CGP13" t="s">
        <v>206</v>
      </c>
      <c r="CGQ13">
        <v>34832</v>
      </c>
      <c r="CGR13" t="s">
        <v>206</v>
      </c>
      <c r="CGS13" t="s">
        <v>206</v>
      </c>
      <c r="CGT13">
        <v>2218891</v>
      </c>
      <c r="CGU13">
        <v>1509</v>
      </c>
      <c r="CGV13" t="s">
        <v>206</v>
      </c>
      <c r="CGW13">
        <v>73319</v>
      </c>
      <c r="CGX13" t="s">
        <v>206</v>
      </c>
      <c r="CGY13" t="s">
        <v>206</v>
      </c>
      <c r="CGZ13" t="s">
        <v>206</v>
      </c>
      <c r="CHA13" t="s">
        <v>206</v>
      </c>
      <c r="CHB13">
        <v>43715</v>
      </c>
      <c r="CHC13">
        <v>479118</v>
      </c>
      <c r="CHD13">
        <v>201973764</v>
      </c>
      <c r="CHE13">
        <v>336380260</v>
      </c>
      <c r="CHF13" t="s">
        <v>206</v>
      </c>
      <c r="CHG13">
        <v>2373210</v>
      </c>
      <c r="CHH13" t="s">
        <v>206</v>
      </c>
      <c r="CHI13" t="s">
        <v>206</v>
      </c>
      <c r="CHJ13">
        <v>1556460</v>
      </c>
      <c r="CHK13">
        <v>150</v>
      </c>
      <c r="CHL13" t="s">
        <v>206</v>
      </c>
      <c r="CHM13" t="s">
        <v>206</v>
      </c>
      <c r="CHN13">
        <v>2100171</v>
      </c>
      <c r="CHO13">
        <v>340100</v>
      </c>
      <c r="CHP13">
        <v>28455</v>
      </c>
      <c r="CHQ13" t="s">
        <v>206</v>
      </c>
      <c r="CHR13">
        <v>22</v>
      </c>
      <c r="CHS13">
        <v>183661</v>
      </c>
    </row>
    <row r="14" spans="1:2255" x14ac:dyDescent="0.25">
      <c r="A14" s="21">
        <v>2016</v>
      </c>
      <c r="B14" s="30">
        <v>65</v>
      </c>
      <c r="C14" s="30" t="s">
        <v>206</v>
      </c>
      <c r="D14" s="30" t="s">
        <v>206</v>
      </c>
      <c r="E14" s="30">
        <v>1299998</v>
      </c>
      <c r="F14" s="30" t="s">
        <v>206</v>
      </c>
      <c r="G14" s="30" t="s">
        <v>206</v>
      </c>
      <c r="H14" s="30">
        <v>2585</v>
      </c>
      <c r="I14" s="30" t="s">
        <v>206</v>
      </c>
      <c r="J14" s="30">
        <v>123447</v>
      </c>
      <c r="K14" s="30">
        <v>368</v>
      </c>
      <c r="L14" s="30">
        <v>2131486</v>
      </c>
      <c r="M14" s="30">
        <v>228830</v>
      </c>
      <c r="N14" s="30">
        <v>474318</v>
      </c>
      <c r="O14" s="30">
        <v>2450</v>
      </c>
      <c r="P14" s="30">
        <v>3173370</v>
      </c>
      <c r="Q14" s="30">
        <v>1226</v>
      </c>
      <c r="R14" s="30">
        <v>2492058</v>
      </c>
      <c r="S14" s="30">
        <v>787</v>
      </c>
      <c r="T14" s="30">
        <v>414487</v>
      </c>
      <c r="U14" s="30">
        <v>41</v>
      </c>
      <c r="V14" s="30">
        <v>416453</v>
      </c>
      <c r="W14" s="30">
        <v>4832105</v>
      </c>
      <c r="X14" s="30">
        <v>847792</v>
      </c>
      <c r="Y14" s="30" t="s">
        <v>206</v>
      </c>
      <c r="Z14" s="30">
        <v>3581124</v>
      </c>
      <c r="AA14" s="30">
        <v>3657</v>
      </c>
      <c r="AB14" s="30">
        <v>1357848</v>
      </c>
      <c r="AC14" s="30">
        <v>16656752</v>
      </c>
      <c r="AD14" s="30">
        <v>104459657</v>
      </c>
      <c r="AE14" s="30">
        <v>145633538</v>
      </c>
      <c r="AF14" s="30">
        <v>15905288</v>
      </c>
      <c r="AG14" s="30">
        <v>35579965</v>
      </c>
      <c r="AH14" s="30">
        <v>818230</v>
      </c>
      <c r="AI14" s="30">
        <v>11883690</v>
      </c>
      <c r="AJ14" s="30">
        <v>15253780</v>
      </c>
      <c r="AK14" s="30" t="s">
        <v>206</v>
      </c>
      <c r="AL14" s="30">
        <v>15526</v>
      </c>
      <c r="AM14" s="30">
        <v>177641883</v>
      </c>
      <c r="AN14" s="30">
        <v>95844015</v>
      </c>
      <c r="AO14" s="30">
        <v>15758202</v>
      </c>
      <c r="AP14" s="30">
        <v>1263377</v>
      </c>
      <c r="AQ14" s="30">
        <v>46169</v>
      </c>
      <c r="AR14" s="30" t="s">
        <v>206</v>
      </c>
      <c r="AS14" s="30">
        <v>7174177</v>
      </c>
      <c r="AT14" s="30">
        <v>8476</v>
      </c>
      <c r="AU14" s="30" t="s">
        <v>206</v>
      </c>
      <c r="AV14" s="30">
        <v>8</v>
      </c>
      <c r="AW14" s="30">
        <v>31304590</v>
      </c>
      <c r="AX14" s="30">
        <v>642149</v>
      </c>
      <c r="AY14" s="30" t="s">
        <v>206</v>
      </c>
      <c r="AZ14" s="30">
        <v>15118</v>
      </c>
      <c r="BA14" s="30" t="s">
        <v>206</v>
      </c>
      <c r="BB14" s="30">
        <v>42763</v>
      </c>
      <c r="BC14" s="30">
        <v>81372</v>
      </c>
      <c r="BD14" s="30">
        <v>75380</v>
      </c>
      <c r="BE14" s="30">
        <v>1753644</v>
      </c>
      <c r="BF14" s="30" t="s">
        <v>206</v>
      </c>
      <c r="BG14" s="30">
        <v>10338</v>
      </c>
      <c r="BH14" s="30">
        <v>2667327</v>
      </c>
      <c r="BI14" s="30">
        <v>48941</v>
      </c>
      <c r="BJ14" s="30">
        <v>410146</v>
      </c>
      <c r="BK14" s="30">
        <v>61723</v>
      </c>
      <c r="BL14" s="30">
        <v>301904</v>
      </c>
      <c r="BM14" s="30" t="s">
        <v>206</v>
      </c>
      <c r="BN14" s="30">
        <v>259135</v>
      </c>
      <c r="BO14" s="30">
        <v>4920</v>
      </c>
      <c r="BP14" s="30">
        <v>338</v>
      </c>
      <c r="BQ14" s="30">
        <v>1000752</v>
      </c>
      <c r="BR14" s="30">
        <v>698537</v>
      </c>
      <c r="BS14" s="30">
        <v>2672284</v>
      </c>
      <c r="BT14" s="30">
        <v>771665</v>
      </c>
      <c r="BU14" s="30">
        <v>33184244</v>
      </c>
      <c r="BV14" s="30">
        <v>25212140</v>
      </c>
      <c r="BW14" s="30">
        <v>1497843</v>
      </c>
      <c r="BX14" s="30">
        <v>783054</v>
      </c>
      <c r="BY14" s="30">
        <v>17020566</v>
      </c>
      <c r="BZ14" s="30">
        <v>1403047</v>
      </c>
      <c r="CA14" s="30">
        <v>371</v>
      </c>
      <c r="CB14" s="30">
        <v>28280</v>
      </c>
      <c r="CC14" s="30">
        <v>62336</v>
      </c>
      <c r="CD14" s="30">
        <v>6195609</v>
      </c>
      <c r="CE14" s="30">
        <v>672511</v>
      </c>
      <c r="CF14" s="30">
        <v>199878092</v>
      </c>
      <c r="CG14" s="30">
        <v>220793326</v>
      </c>
      <c r="CH14" s="30">
        <v>89066</v>
      </c>
      <c r="CI14" s="30">
        <v>33017617</v>
      </c>
      <c r="CJ14" s="30">
        <v>37466</v>
      </c>
      <c r="CK14" s="30" t="s">
        <v>206</v>
      </c>
      <c r="CL14" s="30">
        <v>91131391</v>
      </c>
      <c r="CM14" s="30">
        <v>44823</v>
      </c>
      <c r="CN14" s="30">
        <v>270</v>
      </c>
      <c r="CO14" s="30" t="s">
        <v>206</v>
      </c>
      <c r="CP14" s="30">
        <v>3343260</v>
      </c>
      <c r="CQ14" s="30">
        <v>17782</v>
      </c>
      <c r="CR14" s="30">
        <v>202417</v>
      </c>
      <c r="CS14" s="30">
        <v>30309</v>
      </c>
      <c r="CT14" s="30">
        <v>21932895</v>
      </c>
      <c r="CU14" s="30">
        <v>2769133</v>
      </c>
      <c r="CV14" s="21">
        <v>260</v>
      </c>
      <c r="CW14" s="21" t="s">
        <v>206</v>
      </c>
      <c r="CX14" s="21" t="s">
        <v>206</v>
      </c>
      <c r="CY14" s="21">
        <v>1176046</v>
      </c>
      <c r="CZ14" s="21" t="s">
        <v>206</v>
      </c>
      <c r="DA14" s="21" t="s">
        <v>206</v>
      </c>
      <c r="DB14" s="21">
        <v>374494</v>
      </c>
      <c r="DC14" s="21">
        <v>1541986</v>
      </c>
      <c r="DD14" s="21">
        <v>34040</v>
      </c>
      <c r="DE14" s="21">
        <v>157232</v>
      </c>
      <c r="DF14" s="21" t="s">
        <v>206</v>
      </c>
      <c r="DG14" s="21">
        <v>1892636</v>
      </c>
      <c r="DH14" s="21" t="s">
        <v>206</v>
      </c>
      <c r="DI14" s="21" t="s">
        <v>206</v>
      </c>
      <c r="DJ14" s="21">
        <v>336</v>
      </c>
      <c r="DK14" s="21" t="s">
        <v>206</v>
      </c>
      <c r="DL14" s="21" t="s">
        <v>206</v>
      </c>
      <c r="DM14" s="21">
        <v>65333</v>
      </c>
      <c r="DN14" s="21">
        <v>2276297</v>
      </c>
      <c r="DO14" s="21">
        <v>2</v>
      </c>
      <c r="DP14" s="21" t="s">
        <v>206</v>
      </c>
      <c r="DQ14" s="21">
        <v>10665500</v>
      </c>
      <c r="DR14" s="21">
        <v>8</v>
      </c>
      <c r="DS14" s="21">
        <v>671058</v>
      </c>
      <c r="DT14" s="21">
        <v>48820</v>
      </c>
      <c r="DU14" s="21" t="s">
        <v>206</v>
      </c>
      <c r="DV14" s="21">
        <v>16</v>
      </c>
      <c r="DW14" s="21">
        <v>6127247</v>
      </c>
      <c r="DX14" s="21">
        <v>3693941</v>
      </c>
      <c r="DY14" s="21">
        <v>9607935</v>
      </c>
      <c r="DZ14" s="21" t="s">
        <v>206</v>
      </c>
      <c r="EA14" s="21">
        <v>5856</v>
      </c>
      <c r="EB14" s="21">
        <v>405949</v>
      </c>
      <c r="EC14" s="21">
        <v>4697</v>
      </c>
      <c r="ED14" s="21">
        <v>32507</v>
      </c>
      <c r="EE14" s="21" t="s">
        <v>206</v>
      </c>
      <c r="EF14" s="21">
        <v>32773</v>
      </c>
      <c r="EG14" s="21">
        <v>6264305</v>
      </c>
      <c r="EH14" s="21">
        <v>2271606</v>
      </c>
      <c r="EI14" s="21">
        <v>467423</v>
      </c>
      <c r="EJ14" s="21">
        <v>1202</v>
      </c>
      <c r="EK14" s="21" t="s">
        <v>206</v>
      </c>
      <c r="EL14" s="21" t="s">
        <v>206</v>
      </c>
      <c r="EM14" s="21" t="s">
        <v>206</v>
      </c>
      <c r="EN14" s="21" t="s">
        <v>206</v>
      </c>
      <c r="EO14" s="21" t="s">
        <v>206</v>
      </c>
      <c r="EP14" s="21" t="s">
        <v>206</v>
      </c>
      <c r="EQ14" s="21">
        <v>19286</v>
      </c>
      <c r="ER14" s="21">
        <v>804543</v>
      </c>
      <c r="ES14" s="21" t="s">
        <v>206</v>
      </c>
      <c r="ET14" s="21" t="s">
        <v>206</v>
      </c>
      <c r="EU14" s="21" t="s">
        <v>206</v>
      </c>
      <c r="EV14" s="21" t="s">
        <v>206</v>
      </c>
      <c r="EW14" s="21" t="s">
        <v>206</v>
      </c>
      <c r="EX14" s="21" t="s">
        <v>206</v>
      </c>
      <c r="EY14" s="21" t="s">
        <v>206</v>
      </c>
      <c r="EZ14" s="21" t="s">
        <v>206</v>
      </c>
      <c r="FA14" s="21" t="s">
        <v>206</v>
      </c>
      <c r="FB14" s="21">
        <v>137278</v>
      </c>
      <c r="FC14" s="21" t="s">
        <v>206</v>
      </c>
      <c r="FD14" s="21">
        <v>115</v>
      </c>
      <c r="FE14" s="21" t="s">
        <v>206</v>
      </c>
      <c r="FF14" s="21" t="s">
        <v>206</v>
      </c>
      <c r="FG14" s="21" t="s">
        <v>206</v>
      </c>
      <c r="FH14" s="21" t="s">
        <v>206</v>
      </c>
      <c r="FI14" s="21" t="s">
        <v>206</v>
      </c>
      <c r="FJ14" s="21" t="s">
        <v>206</v>
      </c>
      <c r="FK14" s="21">
        <v>5834</v>
      </c>
      <c r="FL14" s="21">
        <v>24</v>
      </c>
      <c r="FM14" s="21" t="s">
        <v>206</v>
      </c>
      <c r="FN14" s="21" t="s">
        <v>206</v>
      </c>
      <c r="FO14" s="21">
        <v>24704</v>
      </c>
      <c r="FP14" s="21">
        <v>4879</v>
      </c>
      <c r="FQ14" s="21">
        <v>4581</v>
      </c>
      <c r="FR14" s="21" t="s">
        <v>206</v>
      </c>
      <c r="FS14" s="21">
        <v>1150418</v>
      </c>
      <c r="FT14" s="21" t="s">
        <v>206</v>
      </c>
      <c r="FU14" s="21" t="s">
        <v>206</v>
      </c>
      <c r="FV14" s="21" t="s">
        <v>206</v>
      </c>
      <c r="FW14" s="21" t="s">
        <v>206</v>
      </c>
      <c r="FX14" s="21">
        <v>66564</v>
      </c>
      <c r="FY14" s="21">
        <v>124942</v>
      </c>
      <c r="FZ14" s="21">
        <v>2838599</v>
      </c>
      <c r="GA14" s="21">
        <v>682111</v>
      </c>
      <c r="GB14" s="21" t="s">
        <v>206</v>
      </c>
      <c r="GC14" s="21">
        <v>2119940</v>
      </c>
      <c r="GD14" s="21" t="s">
        <v>206</v>
      </c>
      <c r="GE14" s="21" t="s">
        <v>206</v>
      </c>
      <c r="GF14" s="21">
        <v>376916</v>
      </c>
      <c r="GG14" s="21" t="s">
        <v>206</v>
      </c>
      <c r="GH14" s="21" t="s">
        <v>206</v>
      </c>
      <c r="GI14" s="21" t="s">
        <v>206</v>
      </c>
      <c r="GJ14" s="21">
        <v>4016</v>
      </c>
      <c r="GK14" s="21">
        <v>69102</v>
      </c>
      <c r="GL14" s="21">
        <v>31555</v>
      </c>
      <c r="GM14" s="21" t="s">
        <v>206</v>
      </c>
      <c r="GN14" s="21">
        <v>322876</v>
      </c>
      <c r="GO14" s="21">
        <v>101992</v>
      </c>
      <c r="GP14" s="21">
        <v>360</v>
      </c>
      <c r="GQ14" s="21" t="s">
        <v>206</v>
      </c>
      <c r="GR14" s="21" t="s">
        <v>206</v>
      </c>
      <c r="GS14" s="21" t="s">
        <v>206</v>
      </c>
      <c r="GT14" s="21">
        <v>12</v>
      </c>
      <c r="GU14" s="21" t="s">
        <v>206</v>
      </c>
      <c r="GV14" s="21">
        <v>6</v>
      </c>
      <c r="GW14" s="21" t="s">
        <v>206</v>
      </c>
      <c r="GX14" s="21">
        <v>2128969</v>
      </c>
      <c r="GY14" s="21">
        <v>693</v>
      </c>
      <c r="GZ14" s="21">
        <v>5764329</v>
      </c>
      <c r="HA14" s="21">
        <v>2178925</v>
      </c>
      <c r="HB14" s="21">
        <v>471999</v>
      </c>
      <c r="HC14" s="21" t="s">
        <v>206</v>
      </c>
      <c r="HD14" s="21">
        <v>1379839</v>
      </c>
      <c r="HE14" s="21" t="s">
        <v>206</v>
      </c>
      <c r="HF14" s="21">
        <v>153</v>
      </c>
      <c r="HG14" s="21">
        <v>1782190</v>
      </c>
      <c r="HH14" s="21">
        <v>289</v>
      </c>
      <c r="HI14" s="21">
        <v>77</v>
      </c>
      <c r="HJ14" s="21">
        <v>224162</v>
      </c>
      <c r="HK14" s="21">
        <v>9</v>
      </c>
      <c r="HL14" s="21">
        <v>921354</v>
      </c>
      <c r="HM14" s="21">
        <v>563</v>
      </c>
      <c r="HN14" s="21">
        <v>2652815</v>
      </c>
      <c r="HO14" s="21">
        <v>47634</v>
      </c>
      <c r="HP14" s="21">
        <v>191988</v>
      </c>
      <c r="HQ14" s="21">
        <v>1635461</v>
      </c>
      <c r="HR14" s="21">
        <v>4146000</v>
      </c>
      <c r="HS14" s="21">
        <v>7609642</v>
      </c>
      <c r="HT14" s="21">
        <v>430270</v>
      </c>
      <c r="HU14" s="21">
        <v>976334</v>
      </c>
      <c r="HV14" s="21">
        <v>599603</v>
      </c>
      <c r="HW14" s="21">
        <v>2435922</v>
      </c>
      <c r="HX14" s="21">
        <v>1090111</v>
      </c>
      <c r="HY14" s="21" t="s">
        <v>206</v>
      </c>
      <c r="HZ14" s="21">
        <v>181888</v>
      </c>
      <c r="IA14" s="21">
        <v>12576862</v>
      </c>
      <c r="IB14" s="21">
        <v>9441252</v>
      </c>
      <c r="IC14" s="21">
        <v>13578148</v>
      </c>
      <c r="ID14" s="21">
        <v>1536691</v>
      </c>
      <c r="IE14" s="21">
        <v>7148</v>
      </c>
      <c r="IF14" s="21" t="s">
        <v>206</v>
      </c>
      <c r="IG14" s="21">
        <v>13460261</v>
      </c>
      <c r="IH14" s="21">
        <v>1948</v>
      </c>
      <c r="II14" s="21" t="s">
        <v>206</v>
      </c>
      <c r="IJ14" s="21">
        <v>1</v>
      </c>
      <c r="IK14" s="21">
        <v>9942615</v>
      </c>
      <c r="IL14" s="21">
        <v>64854</v>
      </c>
      <c r="IM14" s="21" t="s">
        <v>206</v>
      </c>
      <c r="IN14" s="21" t="s">
        <v>206</v>
      </c>
      <c r="IO14" s="21">
        <v>3032</v>
      </c>
      <c r="IP14" s="21">
        <v>8310</v>
      </c>
      <c r="IQ14" s="21">
        <v>7834</v>
      </c>
      <c r="IR14" s="21">
        <v>341460</v>
      </c>
      <c r="IS14" s="21">
        <v>4241</v>
      </c>
      <c r="IT14" s="21">
        <v>284254</v>
      </c>
      <c r="IU14" s="21">
        <v>402</v>
      </c>
      <c r="IV14" s="21">
        <v>1003727</v>
      </c>
      <c r="IW14" s="21">
        <v>864</v>
      </c>
      <c r="IX14" s="21">
        <v>383779</v>
      </c>
      <c r="IY14" s="21">
        <v>305682</v>
      </c>
      <c r="IZ14" s="21">
        <v>2943</v>
      </c>
      <c r="JA14" s="21">
        <v>862627</v>
      </c>
      <c r="JB14" s="21">
        <v>680</v>
      </c>
      <c r="JC14" s="21">
        <v>8100</v>
      </c>
      <c r="JD14" s="21" t="s">
        <v>206</v>
      </c>
      <c r="JE14" s="21">
        <v>1052455</v>
      </c>
      <c r="JF14" s="21">
        <v>502082</v>
      </c>
      <c r="JG14" s="21">
        <v>80244</v>
      </c>
      <c r="JH14" s="21">
        <v>425313</v>
      </c>
      <c r="JI14" s="21">
        <v>13096864</v>
      </c>
      <c r="JJ14" s="21">
        <v>5085990</v>
      </c>
      <c r="JK14" s="21">
        <v>56311</v>
      </c>
      <c r="JL14" s="21" t="s">
        <v>206</v>
      </c>
      <c r="JM14" s="21">
        <v>94426</v>
      </c>
      <c r="JN14" s="21" t="s">
        <v>206</v>
      </c>
      <c r="JO14" s="21" t="s">
        <v>206</v>
      </c>
      <c r="JP14" s="21" t="s">
        <v>206</v>
      </c>
      <c r="JQ14" s="21">
        <v>34600</v>
      </c>
      <c r="JR14" s="21">
        <v>836860</v>
      </c>
      <c r="JS14" s="21">
        <v>177275</v>
      </c>
      <c r="JT14" s="21">
        <v>43802392</v>
      </c>
      <c r="JU14" s="21">
        <v>23029568</v>
      </c>
      <c r="JV14" s="21">
        <v>700</v>
      </c>
      <c r="JW14" s="21">
        <v>60685136</v>
      </c>
      <c r="JX14" s="21" t="s">
        <v>206</v>
      </c>
      <c r="JY14" s="21" t="s">
        <v>206</v>
      </c>
      <c r="JZ14" s="21">
        <v>5625566</v>
      </c>
      <c r="KA14" s="21" t="s">
        <v>206</v>
      </c>
      <c r="KB14" s="21">
        <v>579</v>
      </c>
      <c r="KC14" s="21" t="s">
        <v>206</v>
      </c>
      <c r="KD14" s="21">
        <v>585010</v>
      </c>
      <c r="KE14" s="21">
        <v>2631</v>
      </c>
      <c r="KF14" s="21">
        <v>926480</v>
      </c>
      <c r="KG14" s="21" t="s">
        <v>206</v>
      </c>
      <c r="KH14" s="21">
        <v>399537</v>
      </c>
      <c r="KI14" s="21">
        <v>232132</v>
      </c>
      <c r="KJ14" s="21" t="s">
        <v>206</v>
      </c>
      <c r="KK14" s="21">
        <v>7279162</v>
      </c>
      <c r="KL14" s="21" t="s">
        <v>206</v>
      </c>
      <c r="KM14" s="21">
        <v>354559</v>
      </c>
      <c r="KN14" s="21">
        <v>164685</v>
      </c>
      <c r="KO14" s="21" t="s">
        <v>206</v>
      </c>
      <c r="KP14" s="21">
        <v>2689615</v>
      </c>
      <c r="KQ14" s="21" t="s">
        <v>206</v>
      </c>
      <c r="KR14" s="21">
        <v>1825</v>
      </c>
      <c r="KS14" s="21">
        <v>26226611</v>
      </c>
      <c r="KT14" s="21">
        <v>8005994</v>
      </c>
      <c r="KU14" s="21">
        <v>153636680</v>
      </c>
      <c r="KV14" s="21">
        <v>56964</v>
      </c>
      <c r="KW14" s="21" t="s">
        <v>206</v>
      </c>
      <c r="KX14" s="21">
        <v>2919858</v>
      </c>
      <c r="KY14" s="21" t="s">
        <v>206</v>
      </c>
      <c r="KZ14" s="21">
        <v>2821042</v>
      </c>
      <c r="LA14" s="21">
        <v>934925</v>
      </c>
      <c r="LB14" s="21">
        <v>266094</v>
      </c>
      <c r="LC14" s="21">
        <v>227114</v>
      </c>
      <c r="LD14" s="21">
        <v>101168</v>
      </c>
      <c r="LE14" s="21">
        <v>2720058</v>
      </c>
      <c r="LF14" s="21">
        <v>331348</v>
      </c>
      <c r="LG14" s="21">
        <v>24953</v>
      </c>
      <c r="LH14" s="21">
        <v>225047</v>
      </c>
      <c r="LI14" s="21">
        <v>2966465</v>
      </c>
      <c r="LJ14" s="21">
        <v>1405864</v>
      </c>
      <c r="LK14" s="21">
        <v>39667</v>
      </c>
      <c r="LL14" s="21">
        <v>9896642</v>
      </c>
      <c r="LM14" s="21">
        <v>17161410</v>
      </c>
      <c r="LN14" s="21">
        <v>794948</v>
      </c>
      <c r="LO14" s="21">
        <v>3499022</v>
      </c>
      <c r="LP14" s="21">
        <v>393319</v>
      </c>
      <c r="LQ14" s="21">
        <v>257554</v>
      </c>
      <c r="LR14" s="21">
        <v>97189</v>
      </c>
      <c r="LS14" s="21" t="s">
        <v>206</v>
      </c>
      <c r="LT14" s="21" t="s">
        <v>206</v>
      </c>
      <c r="LU14" s="21">
        <v>53064133</v>
      </c>
      <c r="LV14" s="21">
        <v>19012726</v>
      </c>
      <c r="LW14" s="21">
        <v>854865</v>
      </c>
      <c r="LX14" s="21">
        <v>91776</v>
      </c>
      <c r="LY14" s="21">
        <v>64428</v>
      </c>
      <c r="LZ14" s="21" t="s">
        <v>206</v>
      </c>
      <c r="MA14" s="21">
        <v>629485</v>
      </c>
      <c r="MB14" s="21">
        <v>17</v>
      </c>
      <c r="MC14" s="21">
        <v>6505</v>
      </c>
      <c r="MD14" s="21">
        <v>29383136</v>
      </c>
      <c r="ME14" s="21">
        <v>17603695</v>
      </c>
      <c r="MF14" s="21">
        <v>1208115</v>
      </c>
      <c r="MG14" s="21" t="s">
        <v>206</v>
      </c>
      <c r="MH14" s="21">
        <v>299814</v>
      </c>
      <c r="MI14" s="21" t="s">
        <v>206</v>
      </c>
      <c r="MJ14" s="21">
        <v>54</v>
      </c>
      <c r="MK14" s="21">
        <v>19037</v>
      </c>
      <c r="ML14" s="21">
        <v>25518</v>
      </c>
      <c r="MM14" s="21">
        <v>554776</v>
      </c>
      <c r="MN14" s="21">
        <v>94924</v>
      </c>
      <c r="MO14" s="21">
        <v>838209</v>
      </c>
      <c r="MP14" s="21">
        <v>951479</v>
      </c>
      <c r="MQ14" s="21">
        <v>3050</v>
      </c>
      <c r="MR14" s="21">
        <v>281622</v>
      </c>
      <c r="MS14" s="21">
        <v>278332</v>
      </c>
      <c r="MT14" s="21">
        <v>160906</v>
      </c>
      <c r="MU14" s="21" t="s">
        <v>206</v>
      </c>
      <c r="MV14" s="21">
        <v>84795</v>
      </c>
      <c r="MW14" s="21">
        <v>480</v>
      </c>
      <c r="MX14" s="21" t="s">
        <v>206</v>
      </c>
      <c r="MY14" s="21">
        <v>459568</v>
      </c>
      <c r="MZ14" s="21">
        <v>116118</v>
      </c>
      <c r="NA14" s="21">
        <v>341537</v>
      </c>
      <c r="NB14" s="21">
        <v>516478</v>
      </c>
      <c r="NC14" s="21">
        <v>21174411</v>
      </c>
      <c r="ND14" s="21">
        <v>20760766</v>
      </c>
      <c r="NE14" s="21">
        <v>766578</v>
      </c>
      <c r="NF14" s="21">
        <v>133431</v>
      </c>
      <c r="NG14" s="21">
        <v>12976683</v>
      </c>
      <c r="NH14" s="21">
        <v>3</v>
      </c>
      <c r="NI14" s="21">
        <v>3233</v>
      </c>
      <c r="NJ14" s="21">
        <v>195</v>
      </c>
      <c r="NK14" s="21">
        <v>4717</v>
      </c>
      <c r="NL14" s="21">
        <v>1880344</v>
      </c>
      <c r="NM14" s="21">
        <v>4597767</v>
      </c>
      <c r="NN14" s="21">
        <v>44473201</v>
      </c>
      <c r="NO14" s="21">
        <v>235882122</v>
      </c>
      <c r="NP14" s="21">
        <v>131540</v>
      </c>
      <c r="NQ14" s="21">
        <v>11995309</v>
      </c>
      <c r="NR14" s="21">
        <v>2090</v>
      </c>
      <c r="NS14" s="21">
        <v>58590</v>
      </c>
      <c r="NT14" s="21">
        <v>20250599</v>
      </c>
      <c r="NU14" s="21">
        <v>2607</v>
      </c>
      <c r="NV14" s="21">
        <v>119188</v>
      </c>
      <c r="NW14" s="21" t="s">
        <v>206</v>
      </c>
      <c r="NX14" s="21">
        <v>13946316</v>
      </c>
      <c r="NY14" s="21">
        <v>153440</v>
      </c>
      <c r="NZ14" s="21">
        <v>15976</v>
      </c>
      <c r="OA14" s="21">
        <v>1623</v>
      </c>
      <c r="OB14" s="21">
        <v>5813984</v>
      </c>
      <c r="OC14" s="21">
        <v>1369392</v>
      </c>
      <c r="OD14" s="21" t="s">
        <v>206</v>
      </c>
      <c r="OE14" s="21">
        <v>2217918</v>
      </c>
      <c r="OF14" s="21">
        <v>1470503</v>
      </c>
      <c r="OG14" s="21">
        <v>317520</v>
      </c>
      <c r="OH14" s="21">
        <v>830226</v>
      </c>
      <c r="OI14" s="21">
        <v>102142</v>
      </c>
      <c r="OJ14" s="21">
        <v>1106640</v>
      </c>
      <c r="OK14" s="21">
        <v>10427117</v>
      </c>
      <c r="OL14" s="21">
        <v>543233</v>
      </c>
      <c r="OM14" s="21">
        <v>2226965</v>
      </c>
      <c r="ON14" s="21">
        <v>322069</v>
      </c>
      <c r="OO14" s="21">
        <v>163400</v>
      </c>
      <c r="OP14" s="21">
        <v>1219446</v>
      </c>
      <c r="OQ14" s="21" t="s">
        <v>206</v>
      </c>
      <c r="OR14" s="21">
        <v>1028306</v>
      </c>
      <c r="OS14" s="21">
        <v>7350</v>
      </c>
      <c r="OT14" s="21">
        <v>11</v>
      </c>
      <c r="OU14" s="21">
        <v>144452</v>
      </c>
      <c r="OV14" s="21">
        <v>135636</v>
      </c>
      <c r="OW14" s="21">
        <v>18977665</v>
      </c>
      <c r="OX14" s="21">
        <v>119</v>
      </c>
      <c r="OY14" s="21">
        <v>3995882</v>
      </c>
      <c r="OZ14" s="21">
        <v>4674518</v>
      </c>
      <c r="PA14" s="21" t="s">
        <v>206</v>
      </c>
      <c r="PB14" s="21">
        <v>853531</v>
      </c>
      <c r="PC14" s="21" t="s">
        <v>206</v>
      </c>
      <c r="PD14" s="21">
        <v>96536</v>
      </c>
      <c r="PE14" s="21">
        <v>5077492</v>
      </c>
      <c r="PF14" s="21">
        <v>1105785</v>
      </c>
      <c r="PG14" s="21">
        <v>95047</v>
      </c>
      <c r="PH14" s="21">
        <v>100269421</v>
      </c>
      <c r="PI14" s="21">
        <v>104368</v>
      </c>
      <c r="PJ14" s="21">
        <v>11</v>
      </c>
      <c r="PK14" s="21">
        <v>5</v>
      </c>
      <c r="PL14" s="21">
        <v>23770</v>
      </c>
      <c r="PM14" s="21" t="s">
        <v>206</v>
      </c>
      <c r="PN14" s="21">
        <v>172532</v>
      </c>
      <c r="PO14" s="21">
        <v>1619132</v>
      </c>
      <c r="PP14" s="21">
        <v>6559957</v>
      </c>
      <c r="PQ14" s="21">
        <v>10091</v>
      </c>
      <c r="PR14" s="21">
        <v>12194</v>
      </c>
      <c r="PS14" s="21">
        <v>35221</v>
      </c>
      <c r="PT14" s="21" t="s">
        <v>206</v>
      </c>
      <c r="PU14" s="21">
        <v>2768321</v>
      </c>
      <c r="PV14" s="21" t="s">
        <v>206</v>
      </c>
      <c r="PW14" s="21" t="s">
        <v>206</v>
      </c>
      <c r="PX14" s="21" t="s">
        <v>206</v>
      </c>
      <c r="PY14" s="21">
        <v>15702247</v>
      </c>
      <c r="PZ14" s="21">
        <v>76685</v>
      </c>
      <c r="QA14" s="21" t="s">
        <v>206</v>
      </c>
      <c r="QB14" s="21" t="s">
        <v>206</v>
      </c>
      <c r="QC14" s="21" t="s">
        <v>206</v>
      </c>
      <c r="QD14" s="21" t="s">
        <v>206</v>
      </c>
      <c r="QE14" s="21">
        <v>1200</v>
      </c>
      <c r="QF14" s="21" t="s">
        <v>206</v>
      </c>
      <c r="QG14" s="21" t="s">
        <v>206</v>
      </c>
      <c r="QH14" s="21" t="s">
        <v>206</v>
      </c>
      <c r="QI14" s="21" t="s">
        <v>206</v>
      </c>
      <c r="QJ14" s="21">
        <v>5589</v>
      </c>
      <c r="QK14" s="21">
        <v>471767</v>
      </c>
      <c r="QL14" s="21">
        <v>101382</v>
      </c>
      <c r="QM14" s="21" t="s">
        <v>206</v>
      </c>
      <c r="QN14" s="21">
        <v>70797</v>
      </c>
      <c r="QO14" s="21" t="s">
        <v>206</v>
      </c>
      <c r="QP14" s="21" t="s">
        <v>206</v>
      </c>
      <c r="QQ14" s="21" t="s">
        <v>206</v>
      </c>
      <c r="QR14" s="21">
        <v>112155</v>
      </c>
      <c r="QS14" s="21">
        <v>2332</v>
      </c>
      <c r="QT14" s="21">
        <v>14</v>
      </c>
      <c r="QU14" s="21">
        <v>1347918</v>
      </c>
      <c r="QV14" s="21" t="s">
        <v>206</v>
      </c>
      <c r="QW14" s="21" t="s">
        <v>206</v>
      </c>
      <c r="QX14" s="21">
        <v>600964</v>
      </c>
      <c r="QY14" s="21">
        <v>3212539</v>
      </c>
      <c r="QZ14" s="21" t="s">
        <v>206</v>
      </c>
      <c r="RA14" s="21">
        <v>75536</v>
      </c>
      <c r="RB14" s="21">
        <v>33</v>
      </c>
      <c r="RC14" s="21" t="s">
        <v>206</v>
      </c>
      <c r="RD14" s="21" t="s">
        <v>206</v>
      </c>
      <c r="RE14" s="21" t="s">
        <v>206</v>
      </c>
      <c r="RF14" s="21">
        <v>14023</v>
      </c>
      <c r="RG14" s="21">
        <v>36243</v>
      </c>
      <c r="RH14" s="21">
        <v>1971001</v>
      </c>
      <c r="RI14" s="21">
        <v>3426105</v>
      </c>
      <c r="RJ14" s="21">
        <v>105</v>
      </c>
      <c r="RK14" s="21">
        <v>2079</v>
      </c>
      <c r="RL14" s="21" t="s">
        <v>206</v>
      </c>
      <c r="RM14" s="21" t="s">
        <v>206</v>
      </c>
      <c r="RN14" s="21">
        <v>427363</v>
      </c>
      <c r="RO14" s="21">
        <v>60</v>
      </c>
      <c r="RP14" s="21" t="s">
        <v>206</v>
      </c>
      <c r="RQ14" s="21" t="s">
        <v>206</v>
      </c>
      <c r="RR14" s="21">
        <v>7016</v>
      </c>
      <c r="RS14" s="21" t="s">
        <v>206</v>
      </c>
      <c r="RT14" s="21">
        <v>184</v>
      </c>
      <c r="RU14" s="21">
        <v>491</v>
      </c>
      <c r="RV14" s="21">
        <v>144129</v>
      </c>
      <c r="RW14" s="21">
        <v>47104</v>
      </c>
      <c r="RX14" s="21" t="s">
        <v>206</v>
      </c>
      <c r="RY14" s="21" t="s">
        <v>206</v>
      </c>
      <c r="RZ14" s="21">
        <v>877863</v>
      </c>
      <c r="SA14" s="21" t="s">
        <v>206</v>
      </c>
      <c r="SB14" s="21">
        <v>18360</v>
      </c>
      <c r="SC14" s="21" t="s">
        <v>206</v>
      </c>
      <c r="SD14" s="21">
        <v>904512</v>
      </c>
      <c r="SE14" s="21">
        <v>54128</v>
      </c>
      <c r="SF14" s="21">
        <v>833541</v>
      </c>
      <c r="SG14" s="21" t="s">
        <v>206</v>
      </c>
      <c r="SH14" s="21">
        <v>3225</v>
      </c>
      <c r="SI14" s="21">
        <v>3008842</v>
      </c>
      <c r="SJ14" s="21">
        <v>61452</v>
      </c>
      <c r="SK14" s="21">
        <v>27008</v>
      </c>
      <c r="SL14" s="21">
        <v>5140</v>
      </c>
      <c r="SM14" s="21">
        <v>1184510</v>
      </c>
      <c r="SN14" s="21">
        <v>8306123</v>
      </c>
      <c r="SO14" s="21">
        <v>30603</v>
      </c>
      <c r="SP14" s="21">
        <v>1865697</v>
      </c>
      <c r="SQ14" s="21">
        <v>422343</v>
      </c>
      <c r="SR14" s="21">
        <v>2111116</v>
      </c>
      <c r="SS14" s="21">
        <v>27</v>
      </c>
      <c r="ST14" s="21">
        <v>3500441</v>
      </c>
      <c r="SU14" s="21" t="s">
        <v>206</v>
      </c>
      <c r="SV14" s="21">
        <v>129821</v>
      </c>
      <c r="SW14" s="21">
        <v>106345</v>
      </c>
      <c r="SX14" s="21">
        <v>1975787</v>
      </c>
      <c r="SY14" s="21">
        <v>12824565</v>
      </c>
      <c r="SZ14" s="21">
        <v>142512676</v>
      </c>
      <c r="TA14" s="21">
        <v>9423286</v>
      </c>
      <c r="TB14" s="21">
        <v>935439</v>
      </c>
      <c r="TC14" s="21">
        <v>29609119</v>
      </c>
      <c r="TD14" s="21">
        <v>5317738</v>
      </c>
      <c r="TE14" s="21">
        <v>1527657</v>
      </c>
      <c r="TF14" s="21">
        <v>1502433</v>
      </c>
      <c r="TG14" s="21">
        <v>1222718</v>
      </c>
      <c r="TH14" s="21">
        <v>619598</v>
      </c>
      <c r="TI14" s="21">
        <v>12154991</v>
      </c>
      <c r="TJ14" s="21">
        <v>85596892</v>
      </c>
      <c r="TK14" s="21">
        <v>26233520</v>
      </c>
      <c r="TL14" s="21">
        <v>1369116</v>
      </c>
      <c r="TM14" s="21">
        <v>11294031</v>
      </c>
      <c r="TN14" s="21">
        <v>8353</v>
      </c>
      <c r="TO14" s="21">
        <v>3241174</v>
      </c>
      <c r="TP14" s="21">
        <v>327026</v>
      </c>
      <c r="TQ14" s="21">
        <v>12420</v>
      </c>
      <c r="TR14" s="21">
        <v>508329</v>
      </c>
      <c r="TS14" s="21">
        <v>4774159</v>
      </c>
      <c r="TT14" s="21">
        <v>4192364</v>
      </c>
      <c r="TU14" s="21" t="s">
        <v>206</v>
      </c>
      <c r="TV14" s="21" t="s">
        <v>206</v>
      </c>
      <c r="TW14" s="21">
        <v>2608540</v>
      </c>
      <c r="TX14" s="21">
        <v>204377</v>
      </c>
      <c r="TY14" s="21">
        <v>18156703</v>
      </c>
      <c r="TZ14" s="21">
        <v>7421689</v>
      </c>
      <c r="UA14" s="21">
        <v>4191070</v>
      </c>
      <c r="UB14" s="21">
        <v>662174</v>
      </c>
      <c r="UC14" s="21">
        <v>4871515</v>
      </c>
      <c r="UD14" s="21">
        <v>6471667</v>
      </c>
      <c r="UE14" s="21">
        <v>17161582</v>
      </c>
      <c r="UF14" s="21">
        <v>9492902</v>
      </c>
      <c r="UG14" s="21">
        <v>12789296</v>
      </c>
      <c r="UH14" s="21">
        <v>3606966</v>
      </c>
      <c r="UI14" s="21">
        <v>4943250</v>
      </c>
      <c r="UJ14" s="21">
        <v>833604</v>
      </c>
      <c r="UK14" s="21">
        <v>156474</v>
      </c>
      <c r="UL14" s="21">
        <v>846915</v>
      </c>
      <c r="UM14" s="21">
        <v>3389298</v>
      </c>
      <c r="UN14" s="21">
        <v>10369521</v>
      </c>
      <c r="UO14" s="21">
        <v>7716084</v>
      </c>
      <c r="UP14" s="21">
        <v>4661615</v>
      </c>
      <c r="UQ14" s="21">
        <v>16825818</v>
      </c>
      <c r="UR14" s="21">
        <v>32011272</v>
      </c>
      <c r="US14" s="21">
        <v>1500530</v>
      </c>
      <c r="UT14" s="21">
        <v>90529</v>
      </c>
      <c r="UU14" s="21">
        <v>25042125</v>
      </c>
      <c r="UV14" s="21">
        <v>55636</v>
      </c>
      <c r="UW14" s="21">
        <v>1214298</v>
      </c>
      <c r="UX14" s="21">
        <v>329724</v>
      </c>
      <c r="UY14" s="21">
        <v>4656004</v>
      </c>
      <c r="UZ14" s="21">
        <v>16346047</v>
      </c>
      <c r="VA14" s="21">
        <v>22108151</v>
      </c>
      <c r="VB14" s="21">
        <v>441672302</v>
      </c>
      <c r="VC14" s="21">
        <v>1856831005</v>
      </c>
      <c r="VD14" s="21">
        <v>2281668</v>
      </c>
      <c r="VE14" s="21">
        <v>74654155</v>
      </c>
      <c r="VF14" s="21">
        <v>14421</v>
      </c>
      <c r="VG14" s="21">
        <v>360</v>
      </c>
      <c r="VH14" s="21">
        <v>129095138</v>
      </c>
      <c r="VI14" s="21">
        <v>245165</v>
      </c>
      <c r="VJ14" s="21">
        <v>386758</v>
      </c>
      <c r="VK14" s="21" t="s">
        <v>206</v>
      </c>
      <c r="VL14" s="21">
        <v>45065390</v>
      </c>
      <c r="VM14" s="21">
        <v>7245755</v>
      </c>
      <c r="VN14" s="21">
        <v>3074771</v>
      </c>
      <c r="VO14" s="21">
        <v>4299</v>
      </c>
      <c r="VP14" s="21">
        <v>8458128</v>
      </c>
      <c r="VQ14" s="21">
        <v>9739550</v>
      </c>
      <c r="VR14" s="21" t="s">
        <v>206</v>
      </c>
      <c r="VS14" s="21" t="s">
        <v>206</v>
      </c>
      <c r="VT14" s="21" t="s">
        <v>206</v>
      </c>
      <c r="VU14" s="21" t="s">
        <v>206</v>
      </c>
      <c r="VV14" s="21" t="s">
        <v>206</v>
      </c>
      <c r="VW14" s="21" t="s">
        <v>206</v>
      </c>
      <c r="VX14" s="21" t="s">
        <v>206</v>
      </c>
      <c r="VY14" s="21" t="s">
        <v>206</v>
      </c>
      <c r="VZ14" s="21" t="s">
        <v>206</v>
      </c>
      <c r="WA14" s="21" t="s">
        <v>206</v>
      </c>
      <c r="WB14" s="21" t="s">
        <v>206</v>
      </c>
      <c r="WC14" s="21">
        <v>4</v>
      </c>
      <c r="WD14" s="21">
        <v>19</v>
      </c>
      <c r="WE14" s="21" t="s">
        <v>206</v>
      </c>
      <c r="WF14" s="21">
        <v>1</v>
      </c>
      <c r="WG14" s="21" t="s">
        <v>206</v>
      </c>
      <c r="WH14" s="21" t="s">
        <v>206</v>
      </c>
      <c r="WI14" s="21" t="s">
        <v>206</v>
      </c>
      <c r="WJ14" s="21" t="s">
        <v>206</v>
      </c>
      <c r="WK14" s="21" t="s">
        <v>206</v>
      </c>
      <c r="WL14" s="21" t="s">
        <v>206</v>
      </c>
      <c r="WM14" s="21">
        <v>36</v>
      </c>
      <c r="WN14" s="21" t="s">
        <v>206</v>
      </c>
      <c r="WO14" s="21" t="s">
        <v>206</v>
      </c>
      <c r="WP14" s="21" t="s">
        <v>206</v>
      </c>
      <c r="WQ14" s="21" t="s">
        <v>206</v>
      </c>
      <c r="WR14" s="21">
        <v>667711</v>
      </c>
      <c r="WS14" s="21">
        <v>268277</v>
      </c>
      <c r="WT14" s="21">
        <v>3405502</v>
      </c>
      <c r="WU14" s="21">
        <v>5400150</v>
      </c>
      <c r="WV14" s="21">
        <v>2133900</v>
      </c>
      <c r="WW14" s="21">
        <v>301959</v>
      </c>
      <c r="WX14" s="21">
        <v>413</v>
      </c>
      <c r="WY14" s="21">
        <v>5510</v>
      </c>
      <c r="WZ14" s="21">
        <v>595987</v>
      </c>
      <c r="XA14" s="21" t="s">
        <v>206</v>
      </c>
      <c r="XB14" s="21" t="s">
        <v>206</v>
      </c>
      <c r="XC14" s="21">
        <v>13167030</v>
      </c>
      <c r="XD14" s="21">
        <v>31759250</v>
      </c>
      <c r="XE14" s="21">
        <v>1145060</v>
      </c>
      <c r="XF14" s="21" t="s">
        <v>206</v>
      </c>
      <c r="XG14" s="21">
        <v>4495203</v>
      </c>
      <c r="XH14" s="21" t="s">
        <v>206</v>
      </c>
      <c r="XI14" s="21" t="s">
        <v>206</v>
      </c>
      <c r="XJ14" s="21" t="s">
        <v>206</v>
      </c>
      <c r="XK14" s="21" t="s">
        <v>206</v>
      </c>
      <c r="XL14" s="21" t="s">
        <v>206</v>
      </c>
      <c r="XM14" s="21">
        <v>7640464</v>
      </c>
      <c r="XN14" s="21">
        <v>189304</v>
      </c>
      <c r="XO14" s="21" t="s">
        <v>206</v>
      </c>
      <c r="XP14" s="21" t="s">
        <v>206</v>
      </c>
      <c r="XQ14" s="21" t="s">
        <v>206</v>
      </c>
      <c r="XR14" s="21" t="s">
        <v>206</v>
      </c>
      <c r="XS14" s="21">
        <v>3683264</v>
      </c>
      <c r="XT14" s="21">
        <v>1517234</v>
      </c>
      <c r="XU14" s="21">
        <v>121129</v>
      </c>
      <c r="XV14" s="21" t="s">
        <v>206</v>
      </c>
      <c r="XW14" s="21">
        <v>444547</v>
      </c>
      <c r="XX14" s="21">
        <v>640294</v>
      </c>
      <c r="XY14" s="21">
        <v>511563</v>
      </c>
      <c r="XZ14" s="21">
        <v>1520671</v>
      </c>
      <c r="YA14" s="21">
        <v>194290</v>
      </c>
      <c r="YB14" s="21">
        <v>15647</v>
      </c>
      <c r="YC14" s="21">
        <v>34400624</v>
      </c>
      <c r="YD14" s="21" t="s">
        <v>206</v>
      </c>
      <c r="YE14" s="21" t="s">
        <v>206</v>
      </c>
      <c r="YF14" s="21">
        <v>138344</v>
      </c>
      <c r="YG14" s="21">
        <v>1602374</v>
      </c>
      <c r="YH14" s="21">
        <v>19858</v>
      </c>
      <c r="YI14" s="21">
        <v>303518</v>
      </c>
      <c r="YJ14" s="21">
        <v>1005293</v>
      </c>
      <c r="YK14" s="21">
        <v>26177856</v>
      </c>
      <c r="YL14" s="21">
        <v>11883272</v>
      </c>
      <c r="YM14" s="21">
        <v>116022</v>
      </c>
      <c r="YN14" s="21" t="s">
        <v>206</v>
      </c>
      <c r="YO14" s="21">
        <v>1014097</v>
      </c>
      <c r="YP14" s="21" t="s">
        <v>206</v>
      </c>
      <c r="YQ14" s="21">
        <v>9000</v>
      </c>
      <c r="YR14" s="21" t="s">
        <v>206</v>
      </c>
      <c r="YS14" s="21" t="s">
        <v>206</v>
      </c>
      <c r="YT14" s="21">
        <v>251230</v>
      </c>
      <c r="YU14" s="21">
        <v>4280685</v>
      </c>
      <c r="YV14" s="21">
        <v>581267986</v>
      </c>
      <c r="YW14" s="21">
        <v>1754042369</v>
      </c>
      <c r="YX14" s="21">
        <v>67500</v>
      </c>
      <c r="YY14" s="21">
        <v>64669653</v>
      </c>
      <c r="YZ14" s="21" t="s">
        <v>206</v>
      </c>
      <c r="ZA14" s="21" t="s">
        <v>206</v>
      </c>
      <c r="ZB14" s="21">
        <v>230003485</v>
      </c>
      <c r="ZC14" s="21">
        <v>83837</v>
      </c>
      <c r="ZD14" s="21">
        <v>342501</v>
      </c>
      <c r="ZE14" s="21" t="s">
        <v>206</v>
      </c>
      <c r="ZF14" s="21">
        <v>4926283</v>
      </c>
      <c r="ZG14" s="21">
        <v>7026</v>
      </c>
      <c r="ZH14" s="21">
        <v>26172</v>
      </c>
      <c r="ZI14" s="21" t="s">
        <v>206</v>
      </c>
      <c r="ZJ14" s="21">
        <v>2838457</v>
      </c>
      <c r="ZK14" s="21">
        <v>885916</v>
      </c>
      <c r="ZL14" s="21">
        <v>115300</v>
      </c>
      <c r="ZM14" s="21">
        <v>177758</v>
      </c>
      <c r="ZN14" s="21" t="s">
        <v>206</v>
      </c>
      <c r="ZO14" s="21" t="s">
        <v>206</v>
      </c>
      <c r="ZP14" s="21" t="s">
        <v>206</v>
      </c>
      <c r="ZQ14" s="21" t="s">
        <v>206</v>
      </c>
      <c r="ZR14" s="21" t="s">
        <v>206</v>
      </c>
      <c r="ZS14" s="21">
        <v>136750</v>
      </c>
      <c r="ZT14" s="21">
        <v>5206252</v>
      </c>
      <c r="ZU14" s="21" t="s">
        <v>206</v>
      </c>
      <c r="ZV14" s="21">
        <v>47598</v>
      </c>
      <c r="ZW14" s="21" t="s">
        <v>206</v>
      </c>
      <c r="ZX14" s="21">
        <v>1071779</v>
      </c>
      <c r="ZY14" s="21">
        <v>390634</v>
      </c>
      <c r="ZZ14" s="21">
        <v>4893976</v>
      </c>
      <c r="AAA14" s="21">
        <v>147943</v>
      </c>
      <c r="AAB14" s="21">
        <v>102797</v>
      </c>
      <c r="AAC14" s="21">
        <v>504157</v>
      </c>
      <c r="AAD14" s="21">
        <v>513435</v>
      </c>
      <c r="AAE14" s="21">
        <v>4736392</v>
      </c>
      <c r="AAF14" s="21">
        <v>3500526</v>
      </c>
      <c r="AAG14" s="21">
        <v>12647831</v>
      </c>
      <c r="AAH14" s="21">
        <v>318001</v>
      </c>
      <c r="AAI14" s="21" t="s">
        <v>206</v>
      </c>
      <c r="AAJ14" s="21">
        <v>45377</v>
      </c>
      <c r="AAK14" s="21">
        <v>2188418</v>
      </c>
      <c r="AAL14" s="21">
        <v>502355</v>
      </c>
      <c r="AAM14" s="21">
        <v>4727130</v>
      </c>
      <c r="AAN14" s="21">
        <v>15004990</v>
      </c>
      <c r="AAO14" s="21">
        <v>10033206</v>
      </c>
      <c r="AAP14" s="21" t="s">
        <v>206</v>
      </c>
      <c r="AAQ14" s="21">
        <v>23356222</v>
      </c>
      <c r="AAR14" s="21">
        <v>10854464</v>
      </c>
      <c r="AAS14" s="21">
        <v>1806060</v>
      </c>
      <c r="AAT14" s="21">
        <v>1156188</v>
      </c>
      <c r="AAU14" s="21" t="s">
        <v>206</v>
      </c>
      <c r="AAV14" s="21" t="s">
        <v>206</v>
      </c>
      <c r="AAW14" s="21">
        <v>7742249</v>
      </c>
      <c r="AAX14" s="21">
        <v>13645409</v>
      </c>
      <c r="AAY14" s="21">
        <v>2187622</v>
      </c>
      <c r="AAZ14" s="21">
        <v>558577</v>
      </c>
      <c r="ABA14" s="21">
        <v>7267507</v>
      </c>
      <c r="ABB14" s="21">
        <v>47415</v>
      </c>
      <c r="ABC14" s="21">
        <v>372486</v>
      </c>
      <c r="ABD14" s="21">
        <v>21806</v>
      </c>
      <c r="ABE14" s="21">
        <v>11765</v>
      </c>
      <c r="ABF14" s="21" t="s">
        <v>206</v>
      </c>
      <c r="ABG14" s="21">
        <v>3229342</v>
      </c>
      <c r="ABH14" s="21">
        <v>2424827</v>
      </c>
      <c r="ABI14" s="21" t="s">
        <v>206</v>
      </c>
      <c r="ABJ14" s="21" t="s">
        <v>206</v>
      </c>
      <c r="ABK14" s="21">
        <v>363927</v>
      </c>
      <c r="ABL14" s="21">
        <v>1413695</v>
      </c>
      <c r="ABM14" s="21">
        <v>1064233</v>
      </c>
      <c r="ABN14" s="21">
        <v>398479</v>
      </c>
      <c r="ABO14" s="21">
        <v>2027805</v>
      </c>
      <c r="ABP14" s="21">
        <v>71468</v>
      </c>
      <c r="ABQ14" s="21">
        <v>7498</v>
      </c>
      <c r="ABR14" s="21">
        <v>659802</v>
      </c>
      <c r="ABS14" s="21">
        <v>52748</v>
      </c>
      <c r="ABT14" s="21">
        <v>89495740</v>
      </c>
      <c r="ABU14" s="21">
        <v>192553282</v>
      </c>
      <c r="ABV14" s="21">
        <v>121707</v>
      </c>
      <c r="ABW14" s="21">
        <v>5357263</v>
      </c>
      <c r="ABX14" s="21">
        <v>1066154</v>
      </c>
      <c r="ABY14" s="21">
        <v>419876</v>
      </c>
      <c r="ABZ14" s="21" t="s">
        <v>206</v>
      </c>
      <c r="ACA14" s="21">
        <v>1686950</v>
      </c>
      <c r="ACB14" s="21">
        <v>2703054</v>
      </c>
      <c r="ACC14" s="21">
        <v>898115</v>
      </c>
      <c r="ACD14" s="21">
        <v>3683414</v>
      </c>
      <c r="ACE14" s="21">
        <v>9908370</v>
      </c>
      <c r="ACF14" s="21">
        <v>5968840</v>
      </c>
      <c r="ACG14" s="21">
        <v>2675286</v>
      </c>
      <c r="ACH14" s="21" t="s">
        <v>206</v>
      </c>
      <c r="ACI14" s="21">
        <v>2646845</v>
      </c>
      <c r="ACJ14" s="21">
        <v>23462</v>
      </c>
      <c r="ACK14" s="21">
        <v>4046</v>
      </c>
      <c r="ACL14" s="21" t="s">
        <v>206</v>
      </c>
      <c r="ACM14" s="21" t="s">
        <v>206</v>
      </c>
      <c r="ACN14" s="21">
        <v>2760616</v>
      </c>
      <c r="ACO14" s="21">
        <v>9298642</v>
      </c>
      <c r="ACP14" s="21">
        <v>95384345</v>
      </c>
      <c r="ACQ14" s="21">
        <v>35874686</v>
      </c>
      <c r="ACR14" s="21">
        <v>52565</v>
      </c>
      <c r="ACS14" s="21">
        <v>22395993</v>
      </c>
      <c r="ACT14" s="21" t="s">
        <v>206</v>
      </c>
      <c r="ACU14" s="21">
        <v>85377</v>
      </c>
      <c r="ACV14" s="21">
        <v>9132682</v>
      </c>
      <c r="ACW14" s="21">
        <v>404958</v>
      </c>
      <c r="ACX14" s="21" t="s">
        <v>206</v>
      </c>
      <c r="ACY14" s="21" t="s">
        <v>206</v>
      </c>
      <c r="ACZ14" s="21">
        <v>19891040</v>
      </c>
      <c r="ADA14" s="21">
        <v>1270350</v>
      </c>
      <c r="ADB14" s="21">
        <v>2515349</v>
      </c>
      <c r="ADC14" s="21">
        <v>105002</v>
      </c>
      <c r="ADD14" s="21">
        <v>1221148</v>
      </c>
      <c r="ADE14" s="21">
        <v>3356248</v>
      </c>
      <c r="ADF14" s="21">
        <v>350731</v>
      </c>
      <c r="ADG14" s="21">
        <v>119232242</v>
      </c>
      <c r="ADH14" s="21">
        <v>811123</v>
      </c>
      <c r="ADI14" s="21">
        <v>214018511</v>
      </c>
      <c r="ADJ14" s="21">
        <v>3835036</v>
      </c>
      <c r="ADK14" s="21">
        <v>10402068</v>
      </c>
      <c r="ADL14" s="21">
        <v>33428627</v>
      </c>
      <c r="ADM14" s="21">
        <v>88749687</v>
      </c>
      <c r="ADN14" s="21">
        <v>4203368</v>
      </c>
      <c r="ADO14" s="21">
        <v>206552854</v>
      </c>
      <c r="ADP14" s="21">
        <v>29366565</v>
      </c>
      <c r="ADQ14" s="21">
        <v>113734021</v>
      </c>
      <c r="ADR14" s="21">
        <v>2600977</v>
      </c>
      <c r="ADS14" s="21">
        <v>387969</v>
      </c>
      <c r="ADT14" s="21">
        <v>199622663</v>
      </c>
      <c r="ADU14" s="21">
        <v>6765546</v>
      </c>
      <c r="ADV14" s="21">
        <v>430444444</v>
      </c>
      <c r="ADW14" s="21">
        <v>102314444</v>
      </c>
      <c r="ADX14" s="21">
        <v>22840485</v>
      </c>
      <c r="ADY14" s="21">
        <v>33112751</v>
      </c>
      <c r="ADZ14" s="21">
        <v>89378178</v>
      </c>
      <c r="AEA14" s="21">
        <v>84484451</v>
      </c>
      <c r="AEB14" s="21">
        <v>116632314</v>
      </c>
      <c r="AEC14" s="21">
        <v>31413102</v>
      </c>
      <c r="AED14" s="21">
        <v>11206175</v>
      </c>
      <c r="AEE14" s="21">
        <v>50210339</v>
      </c>
      <c r="AEF14" s="21">
        <v>287681945</v>
      </c>
      <c r="AEG14" s="21">
        <v>152710425</v>
      </c>
      <c r="AEH14" s="21">
        <v>563728451</v>
      </c>
      <c r="AEI14" s="21">
        <v>67754747</v>
      </c>
      <c r="AEJ14" s="21">
        <v>25069849</v>
      </c>
      <c r="AEK14" s="21">
        <v>156457310</v>
      </c>
      <c r="AEL14" s="21">
        <v>36495947</v>
      </c>
      <c r="AEM14" s="21">
        <v>112920219</v>
      </c>
      <c r="AEN14" s="21">
        <v>95524456</v>
      </c>
      <c r="AEO14" s="21">
        <v>75097477</v>
      </c>
      <c r="AEP14" s="21">
        <v>88816805</v>
      </c>
      <c r="AEQ14" s="21">
        <v>359822602</v>
      </c>
      <c r="AER14" s="21">
        <v>1805486601</v>
      </c>
      <c r="AES14" s="21">
        <v>471111018</v>
      </c>
      <c r="AET14" s="21">
        <v>45268071</v>
      </c>
      <c r="AEU14" s="21">
        <v>74648505</v>
      </c>
      <c r="AEV14" s="21">
        <v>2159</v>
      </c>
      <c r="AEW14" s="21">
        <v>38993174</v>
      </c>
      <c r="AEX14" s="21">
        <v>551039</v>
      </c>
      <c r="AEY14" s="21">
        <v>200851</v>
      </c>
      <c r="AEZ14" s="21">
        <v>402938981</v>
      </c>
      <c r="AFA14" s="21">
        <v>422990239</v>
      </c>
      <c r="AFB14" s="21">
        <v>47679065</v>
      </c>
      <c r="AFC14" s="21">
        <v>5016</v>
      </c>
      <c r="AFD14" s="21">
        <v>29282</v>
      </c>
      <c r="AFE14" s="21">
        <v>3835580</v>
      </c>
      <c r="AFF14" s="21">
        <v>173124</v>
      </c>
      <c r="AFG14" s="21">
        <v>58118122</v>
      </c>
      <c r="AFH14" s="21">
        <v>47097948</v>
      </c>
      <c r="AFI14" s="21">
        <v>52112893</v>
      </c>
      <c r="AFJ14" s="21">
        <v>11940911</v>
      </c>
      <c r="AFK14" s="21">
        <v>9343650</v>
      </c>
      <c r="AFL14" s="21">
        <v>175818601</v>
      </c>
      <c r="AFM14" s="21">
        <v>28414478</v>
      </c>
      <c r="AFN14" s="21">
        <v>51334068</v>
      </c>
      <c r="AFO14" s="21">
        <v>52384806</v>
      </c>
      <c r="AFP14" s="21">
        <v>53618507</v>
      </c>
      <c r="AFQ14" s="21">
        <v>29174544</v>
      </c>
      <c r="AFR14" s="21">
        <v>2668046</v>
      </c>
      <c r="AFS14" s="21">
        <v>785568</v>
      </c>
      <c r="AFT14" s="21">
        <v>634286</v>
      </c>
      <c r="AFU14" s="21">
        <v>59969532</v>
      </c>
      <c r="AFV14" s="21">
        <v>8304589</v>
      </c>
      <c r="AFW14" s="21">
        <v>45703106</v>
      </c>
      <c r="AFX14" s="21">
        <v>112733241</v>
      </c>
      <c r="AFY14" s="21">
        <v>906425608</v>
      </c>
      <c r="AFZ14" s="21">
        <v>435637840</v>
      </c>
      <c r="AGA14" s="21">
        <v>123266104</v>
      </c>
      <c r="AGB14" s="21">
        <v>14739427</v>
      </c>
      <c r="AGC14" s="21">
        <v>596379301</v>
      </c>
      <c r="AGD14" s="21">
        <v>532049</v>
      </c>
      <c r="AGE14" s="21">
        <v>2432020</v>
      </c>
      <c r="AGF14" s="21">
        <v>10148510</v>
      </c>
      <c r="AGG14" s="21">
        <v>4559482</v>
      </c>
      <c r="AGH14" s="21">
        <v>58066054</v>
      </c>
      <c r="AGI14" s="21">
        <v>70720703</v>
      </c>
      <c r="AGJ14" s="21">
        <v>3219687170</v>
      </c>
      <c r="AGK14" s="21">
        <v>9114980986</v>
      </c>
      <c r="AGL14" s="21">
        <v>31464429</v>
      </c>
      <c r="AGM14" s="21">
        <v>1165182726</v>
      </c>
      <c r="AGN14" s="21">
        <v>4513707</v>
      </c>
      <c r="AGO14" s="21">
        <v>286571</v>
      </c>
      <c r="AGP14" s="21">
        <v>579446290</v>
      </c>
      <c r="AGQ14" s="21">
        <v>3776997</v>
      </c>
      <c r="AGR14" s="21">
        <v>591430</v>
      </c>
      <c r="AGS14" s="21">
        <v>40659</v>
      </c>
      <c r="AGT14" s="21">
        <v>239190627</v>
      </c>
      <c r="AGU14" s="21">
        <v>162063902</v>
      </c>
      <c r="AGV14" s="21">
        <v>29728864</v>
      </c>
      <c r="AGW14" s="21">
        <v>921137</v>
      </c>
      <c r="AGX14" s="21">
        <v>339793550</v>
      </c>
      <c r="AGY14" s="21">
        <v>88730632</v>
      </c>
      <c r="AGZ14" s="21" t="s">
        <v>206</v>
      </c>
      <c r="AHA14" s="21" t="s">
        <v>206</v>
      </c>
      <c r="AHB14" s="21" t="s">
        <v>206</v>
      </c>
      <c r="AHC14" s="21" t="s">
        <v>206</v>
      </c>
      <c r="AHD14" s="21" t="s">
        <v>206</v>
      </c>
      <c r="AHE14" s="21" t="s">
        <v>206</v>
      </c>
      <c r="AHF14" s="21" t="s">
        <v>206</v>
      </c>
      <c r="AHG14" s="21" t="s">
        <v>206</v>
      </c>
      <c r="AHH14" s="21" t="s">
        <v>206</v>
      </c>
      <c r="AHI14" s="21" t="s">
        <v>206</v>
      </c>
      <c r="AHJ14" s="21" t="s">
        <v>206</v>
      </c>
      <c r="AHK14" s="21">
        <v>693120</v>
      </c>
      <c r="AHL14" s="21" t="s">
        <v>206</v>
      </c>
      <c r="AHM14" s="21" t="s">
        <v>206</v>
      </c>
      <c r="AHN14" s="21" t="s">
        <v>206</v>
      </c>
      <c r="AHO14" s="21" t="s">
        <v>206</v>
      </c>
      <c r="AHP14" s="21" t="s">
        <v>206</v>
      </c>
      <c r="AHQ14" s="21" t="s">
        <v>206</v>
      </c>
      <c r="AHR14" s="21" t="s">
        <v>206</v>
      </c>
      <c r="AHS14" s="21" t="s">
        <v>206</v>
      </c>
      <c r="AHT14" s="21" t="s">
        <v>206</v>
      </c>
      <c r="AHU14" s="21" t="s">
        <v>206</v>
      </c>
      <c r="AHV14" s="21" t="s">
        <v>206</v>
      </c>
      <c r="AHW14" s="21" t="s">
        <v>206</v>
      </c>
      <c r="AHX14" s="21" t="s">
        <v>206</v>
      </c>
      <c r="AHY14" s="21" t="s">
        <v>206</v>
      </c>
      <c r="AHZ14" s="21" t="s">
        <v>206</v>
      </c>
      <c r="AIA14" s="21" t="s">
        <v>206</v>
      </c>
      <c r="AIB14" s="21" t="s">
        <v>206</v>
      </c>
      <c r="AIC14" s="21" t="s">
        <v>206</v>
      </c>
      <c r="AID14" s="21" t="s">
        <v>206</v>
      </c>
      <c r="AIE14" s="21" t="s">
        <v>206</v>
      </c>
      <c r="AIF14" s="21" t="s">
        <v>206</v>
      </c>
      <c r="AIG14" s="21" t="s">
        <v>206</v>
      </c>
      <c r="AIH14" s="21" t="s">
        <v>206</v>
      </c>
      <c r="AII14" s="21" t="s">
        <v>206</v>
      </c>
      <c r="AIJ14" s="21" t="s">
        <v>206</v>
      </c>
      <c r="AIK14" s="21" t="s">
        <v>206</v>
      </c>
      <c r="AIL14" s="21" t="s">
        <v>206</v>
      </c>
      <c r="AIM14" s="21" t="s">
        <v>206</v>
      </c>
      <c r="AIN14" s="21" t="s">
        <v>206</v>
      </c>
      <c r="AIO14" s="21" t="s">
        <v>206</v>
      </c>
      <c r="AIP14" s="21" t="s">
        <v>206</v>
      </c>
      <c r="AIQ14" s="21" t="s">
        <v>206</v>
      </c>
      <c r="AIR14" s="21" t="s">
        <v>206</v>
      </c>
      <c r="AIS14" s="21" t="s">
        <v>206</v>
      </c>
      <c r="AIT14" s="21" t="s">
        <v>206</v>
      </c>
      <c r="AIU14" s="21" t="s">
        <v>206</v>
      </c>
      <c r="AIV14" s="21" t="s">
        <v>206</v>
      </c>
      <c r="AIW14" s="21" t="s">
        <v>206</v>
      </c>
      <c r="AIX14" s="21" t="s">
        <v>206</v>
      </c>
      <c r="AIY14" s="21" t="s">
        <v>206</v>
      </c>
      <c r="AIZ14" s="21" t="s">
        <v>206</v>
      </c>
      <c r="AJA14" s="21" t="s">
        <v>206</v>
      </c>
      <c r="AJB14" s="21" t="s">
        <v>206</v>
      </c>
      <c r="AJC14" s="21" t="s">
        <v>206</v>
      </c>
      <c r="AJD14" s="21" t="s">
        <v>206</v>
      </c>
      <c r="AJE14" s="21" t="s">
        <v>206</v>
      </c>
      <c r="AJF14" s="21" t="s">
        <v>206</v>
      </c>
      <c r="AJG14" s="21" t="s">
        <v>206</v>
      </c>
      <c r="AJH14" s="21" t="s">
        <v>206</v>
      </c>
      <c r="AJI14" s="21" t="s">
        <v>206</v>
      </c>
      <c r="AJJ14" s="21" t="s">
        <v>206</v>
      </c>
      <c r="AJK14" s="21" t="s">
        <v>206</v>
      </c>
      <c r="AJL14" s="21" t="s">
        <v>206</v>
      </c>
      <c r="AJM14" s="21" t="s">
        <v>206</v>
      </c>
      <c r="AJN14" s="21" t="s">
        <v>206</v>
      </c>
      <c r="AJO14" s="21" t="s">
        <v>206</v>
      </c>
      <c r="AJP14" s="21" t="s">
        <v>206</v>
      </c>
      <c r="AJQ14" s="21" t="s">
        <v>206</v>
      </c>
      <c r="AJR14" s="21" t="s">
        <v>206</v>
      </c>
      <c r="AJS14" s="21" t="s">
        <v>206</v>
      </c>
      <c r="AJT14" s="21" t="s">
        <v>206</v>
      </c>
      <c r="AJU14" s="21" t="s">
        <v>206</v>
      </c>
      <c r="AJV14" s="21" t="s">
        <v>206</v>
      </c>
      <c r="AJW14" s="21" t="s">
        <v>206</v>
      </c>
      <c r="AJX14" s="21" t="s">
        <v>206</v>
      </c>
      <c r="AJY14" s="21" t="s">
        <v>206</v>
      </c>
      <c r="AJZ14" s="21" t="s">
        <v>206</v>
      </c>
      <c r="AKA14" s="21" t="s">
        <v>206</v>
      </c>
      <c r="AKB14" s="21" t="s">
        <v>206</v>
      </c>
      <c r="AKC14" s="21" t="s">
        <v>206</v>
      </c>
      <c r="AKD14" s="21" t="s">
        <v>206</v>
      </c>
      <c r="AKE14" s="21" t="s">
        <v>206</v>
      </c>
      <c r="AKF14" s="21" t="s">
        <v>206</v>
      </c>
      <c r="AKG14" s="21" t="s">
        <v>206</v>
      </c>
      <c r="AKH14" s="21" t="s">
        <v>206</v>
      </c>
      <c r="AKI14" s="21" t="s">
        <v>206</v>
      </c>
      <c r="AKJ14" s="21" t="s">
        <v>206</v>
      </c>
      <c r="AKK14" s="21" t="s">
        <v>206</v>
      </c>
      <c r="AKL14" s="21" t="s">
        <v>206</v>
      </c>
      <c r="AKM14" s="21" t="s">
        <v>206</v>
      </c>
      <c r="AKN14" s="21" t="s">
        <v>206</v>
      </c>
      <c r="AKO14" s="21" t="s">
        <v>206</v>
      </c>
      <c r="AKP14" s="21" t="s">
        <v>206</v>
      </c>
      <c r="AKQ14" s="21">
        <v>670</v>
      </c>
      <c r="AKR14" s="21" t="s">
        <v>206</v>
      </c>
      <c r="AKS14" s="21">
        <v>223</v>
      </c>
      <c r="AKT14" s="21" t="s">
        <v>206</v>
      </c>
      <c r="AKU14" s="21" t="s">
        <v>206</v>
      </c>
      <c r="AKV14" s="21" t="s">
        <v>206</v>
      </c>
      <c r="AKW14" s="21">
        <v>1170017</v>
      </c>
      <c r="AKX14" s="21" t="s">
        <v>206</v>
      </c>
      <c r="AKY14" s="21">
        <v>19221</v>
      </c>
      <c r="AKZ14" s="21">
        <v>195</v>
      </c>
      <c r="ALA14" s="21" t="s">
        <v>206</v>
      </c>
      <c r="ALB14" s="21">
        <v>80784</v>
      </c>
      <c r="ALC14" s="21">
        <v>3576</v>
      </c>
      <c r="ALD14" s="21">
        <v>798</v>
      </c>
      <c r="ALE14" s="21">
        <v>32</v>
      </c>
      <c r="ALF14" s="21">
        <v>895682</v>
      </c>
      <c r="ALG14" s="21">
        <v>11480</v>
      </c>
      <c r="ALH14" s="21">
        <v>3758330</v>
      </c>
      <c r="ALI14" s="21">
        <v>1</v>
      </c>
      <c r="ALJ14" s="21">
        <v>1691</v>
      </c>
      <c r="ALK14" s="21">
        <v>5381512</v>
      </c>
      <c r="ALL14" s="21">
        <v>541709</v>
      </c>
      <c r="ALM14" s="21">
        <v>206229</v>
      </c>
      <c r="ALN14" s="21">
        <v>27812</v>
      </c>
      <c r="ALO14" s="21">
        <v>8557918</v>
      </c>
      <c r="ALP14" s="21">
        <v>2871997</v>
      </c>
      <c r="ALQ14" s="21">
        <v>1</v>
      </c>
      <c r="ALR14" s="21">
        <v>20660</v>
      </c>
      <c r="ALS14" s="21" t="s">
        <v>206</v>
      </c>
      <c r="ALT14" s="21">
        <v>13287735</v>
      </c>
      <c r="ALU14" s="21">
        <v>743111</v>
      </c>
      <c r="ALV14" s="21">
        <v>30887351</v>
      </c>
      <c r="ALW14" s="21">
        <v>7267789</v>
      </c>
      <c r="ALX14" s="21">
        <v>54468</v>
      </c>
      <c r="ALY14" s="21">
        <v>7320939</v>
      </c>
      <c r="ALZ14" s="21">
        <v>4627931</v>
      </c>
      <c r="AMA14" s="21">
        <v>817930</v>
      </c>
      <c r="AMB14" s="21">
        <v>8041946</v>
      </c>
      <c r="AMC14" s="21" t="s">
        <v>206</v>
      </c>
      <c r="AMD14" s="21">
        <v>55</v>
      </c>
      <c r="AME14" s="21">
        <v>8805033</v>
      </c>
      <c r="AMF14" s="21">
        <v>15099939</v>
      </c>
      <c r="AMG14" s="21">
        <v>5990931</v>
      </c>
      <c r="AMH14" s="21" t="s">
        <v>206</v>
      </c>
      <c r="AMI14" s="21">
        <v>130330</v>
      </c>
      <c r="AMJ14" s="21">
        <v>1688</v>
      </c>
      <c r="AMK14" s="21">
        <v>115785</v>
      </c>
      <c r="AML14" s="21">
        <v>183836</v>
      </c>
      <c r="AMM14" s="21" t="s">
        <v>206</v>
      </c>
      <c r="AMN14" s="21" t="s">
        <v>206</v>
      </c>
      <c r="AMO14" s="21">
        <v>1832421</v>
      </c>
      <c r="AMP14" s="21">
        <v>554527</v>
      </c>
      <c r="AMQ14" s="21" t="s">
        <v>206</v>
      </c>
      <c r="AMR14" s="21" t="s">
        <v>206</v>
      </c>
      <c r="AMS14" s="21">
        <v>60437</v>
      </c>
      <c r="AMT14" s="21">
        <v>690982</v>
      </c>
      <c r="AMU14" s="21">
        <v>163635</v>
      </c>
      <c r="AMV14" s="21">
        <v>129301</v>
      </c>
      <c r="AMW14" s="21">
        <v>224745</v>
      </c>
      <c r="AMX14" s="21">
        <v>600</v>
      </c>
      <c r="AMY14" s="21">
        <v>1194</v>
      </c>
      <c r="AMZ14" s="21">
        <v>35297</v>
      </c>
      <c r="ANA14" s="21" t="s">
        <v>206</v>
      </c>
      <c r="ANB14" s="21">
        <v>21758</v>
      </c>
      <c r="ANC14" s="21">
        <v>66801</v>
      </c>
      <c r="AND14" s="21">
        <v>52701</v>
      </c>
      <c r="ANE14" s="21">
        <v>101935</v>
      </c>
      <c r="ANF14" s="21" t="s">
        <v>206</v>
      </c>
      <c r="ANG14" s="21" t="s">
        <v>206</v>
      </c>
      <c r="ANH14" s="21">
        <v>19089</v>
      </c>
      <c r="ANI14" s="21">
        <v>153888</v>
      </c>
      <c r="ANJ14" s="21">
        <v>86095</v>
      </c>
      <c r="ANK14" s="21">
        <v>3034107</v>
      </c>
      <c r="ANL14" s="21">
        <v>670600</v>
      </c>
      <c r="ANM14" s="21">
        <v>3038932</v>
      </c>
      <c r="ANN14" s="21">
        <v>4707157</v>
      </c>
      <c r="ANO14" s="21">
        <v>2095541</v>
      </c>
      <c r="ANP14" s="21">
        <v>699150</v>
      </c>
      <c r="ANQ14" s="21">
        <v>2329936</v>
      </c>
      <c r="ANR14" s="21">
        <v>45</v>
      </c>
      <c r="ANS14" s="21">
        <v>1617</v>
      </c>
      <c r="ANT14" s="21">
        <v>36127</v>
      </c>
      <c r="ANU14" s="21">
        <v>66762</v>
      </c>
      <c r="ANV14" s="21">
        <v>5340202</v>
      </c>
      <c r="ANW14" s="21">
        <v>1038912</v>
      </c>
      <c r="ANX14" s="21">
        <v>72831526</v>
      </c>
      <c r="ANY14" s="21">
        <v>307854534</v>
      </c>
      <c r="ANZ14" s="21">
        <v>47476</v>
      </c>
      <c r="AOA14" s="21">
        <v>4161813</v>
      </c>
      <c r="AOB14" s="21">
        <v>86306</v>
      </c>
      <c r="AOC14" s="21" t="s">
        <v>206</v>
      </c>
      <c r="AOD14" s="21">
        <v>21957869</v>
      </c>
      <c r="AOE14" s="21">
        <v>4369</v>
      </c>
      <c r="AOF14" s="21" t="s">
        <v>206</v>
      </c>
      <c r="AOG14" s="21" t="s">
        <v>206</v>
      </c>
      <c r="AOH14" s="21">
        <v>3737731</v>
      </c>
      <c r="AOI14" s="21">
        <v>157237</v>
      </c>
      <c r="AOJ14" s="21">
        <v>43995196</v>
      </c>
      <c r="AOK14" s="21">
        <v>13231</v>
      </c>
      <c r="AOL14" s="21">
        <v>25318733</v>
      </c>
      <c r="AOM14" s="21">
        <v>609668</v>
      </c>
      <c r="AON14" s="21" t="s">
        <v>206</v>
      </c>
      <c r="AOO14" s="21" t="s">
        <v>206</v>
      </c>
      <c r="AOP14" s="21" t="s">
        <v>206</v>
      </c>
      <c r="AOQ14" s="21" t="s">
        <v>206</v>
      </c>
      <c r="AOR14" s="21" t="s">
        <v>206</v>
      </c>
      <c r="AOS14" s="21">
        <v>5793</v>
      </c>
      <c r="AOT14" s="21" t="s">
        <v>206</v>
      </c>
      <c r="AOU14" s="21" t="s">
        <v>206</v>
      </c>
      <c r="AOV14" s="21">
        <v>780037</v>
      </c>
      <c r="AOW14" s="21" t="s">
        <v>206</v>
      </c>
      <c r="AOX14" s="21" t="s">
        <v>206</v>
      </c>
      <c r="AOY14" s="21">
        <v>1195897</v>
      </c>
      <c r="AOZ14" s="21">
        <v>150587</v>
      </c>
      <c r="APA14" s="21" t="s">
        <v>206</v>
      </c>
      <c r="APB14" s="21">
        <v>738190</v>
      </c>
      <c r="APC14" s="21" t="s">
        <v>206</v>
      </c>
      <c r="APD14" s="21">
        <v>5</v>
      </c>
      <c r="APE14" s="21">
        <v>74</v>
      </c>
      <c r="APF14" s="21">
        <v>41805</v>
      </c>
      <c r="APG14" s="21" t="s">
        <v>206</v>
      </c>
      <c r="APH14" s="21">
        <v>15526</v>
      </c>
      <c r="API14" s="21">
        <v>2904</v>
      </c>
      <c r="APJ14" s="21">
        <v>266400</v>
      </c>
      <c r="APK14" s="21" t="s">
        <v>206</v>
      </c>
      <c r="APL14" s="21">
        <v>4301</v>
      </c>
      <c r="APM14" s="21" t="s">
        <v>206</v>
      </c>
      <c r="APN14" s="21">
        <v>11175</v>
      </c>
      <c r="APO14" s="21">
        <v>51547</v>
      </c>
      <c r="APP14" s="21">
        <v>66936146</v>
      </c>
      <c r="APQ14" s="21">
        <v>10917088</v>
      </c>
      <c r="APR14" s="21" t="s">
        <v>206</v>
      </c>
      <c r="APS14" s="21">
        <v>10727563</v>
      </c>
      <c r="APT14" s="21">
        <v>2430005</v>
      </c>
      <c r="APU14" s="21">
        <v>1967</v>
      </c>
      <c r="APV14" s="21">
        <v>102556</v>
      </c>
      <c r="APW14" s="21" t="s">
        <v>206</v>
      </c>
      <c r="APX14" s="21" t="s">
        <v>206</v>
      </c>
      <c r="APY14" s="21">
        <v>2268396</v>
      </c>
      <c r="APZ14" s="21">
        <v>1673712</v>
      </c>
      <c r="AQA14" s="21">
        <v>2977653</v>
      </c>
      <c r="AQB14" s="21">
        <v>1065</v>
      </c>
      <c r="AQC14" s="21">
        <v>183083</v>
      </c>
      <c r="AQD14" s="21" t="s">
        <v>206</v>
      </c>
      <c r="AQE14" s="21">
        <v>47427</v>
      </c>
      <c r="AQF14" s="21" t="s">
        <v>206</v>
      </c>
      <c r="AQG14" s="21" t="s">
        <v>206</v>
      </c>
      <c r="AQH14" s="21" t="s">
        <v>206</v>
      </c>
      <c r="AQI14" s="21">
        <v>32696</v>
      </c>
      <c r="AQJ14" s="21">
        <v>480196</v>
      </c>
      <c r="AQK14" s="21" t="s">
        <v>206</v>
      </c>
      <c r="AQL14" s="21" t="s">
        <v>206</v>
      </c>
      <c r="AQM14" s="21">
        <v>3075668</v>
      </c>
      <c r="AQN14" s="21">
        <v>115</v>
      </c>
      <c r="AQO14" s="21">
        <v>1140978</v>
      </c>
      <c r="AQP14" s="21">
        <v>2602870</v>
      </c>
      <c r="AQQ14" s="21">
        <v>27468</v>
      </c>
      <c r="AQR14" s="21">
        <v>672354</v>
      </c>
      <c r="AQS14" s="21" t="s">
        <v>206</v>
      </c>
      <c r="AQT14" s="21">
        <v>151</v>
      </c>
      <c r="AQU14" s="21" t="s">
        <v>206</v>
      </c>
      <c r="AQV14" s="21">
        <v>2157010</v>
      </c>
      <c r="AQW14" s="21">
        <v>3419886</v>
      </c>
      <c r="AQX14" s="21">
        <v>2261038</v>
      </c>
      <c r="AQY14" s="21">
        <v>338771</v>
      </c>
      <c r="AQZ14" s="21" t="s">
        <v>206</v>
      </c>
      <c r="ARA14" s="21" t="s">
        <v>206</v>
      </c>
      <c r="ARB14" s="21" t="s">
        <v>206</v>
      </c>
      <c r="ARC14" s="21">
        <v>255788</v>
      </c>
      <c r="ARD14" s="21">
        <v>150722</v>
      </c>
      <c r="ARE14" s="21">
        <v>4630319</v>
      </c>
      <c r="ARF14" s="21">
        <v>42259</v>
      </c>
      <c r="ARG14" s="21">
        <v>15718284</v>
      </c>
      <c r="ARH14" s="21">
        <v>1687045</v>
      </c>
      <c r="ARI14" s="21">
        <v>76938</v>
      </c>
      <c r="ARJ14" s="21">
        <v>50523</v>
      </c>
      <c r="ARK14" s="21">
        <v>338822</v>
      </c>
      <c r="ARL14" s="21" t="s">
        <v>206</v>
      </c>
      <c r="ARM14" s="21" t="s">
        <v>206</v>
      </c>
      <c r="ARN14" s="21" t="s">
        <v>206</v>
      </c>
      <c r="ARO14" s="21">
        <v>2188</v>
      </c>
      <c r="ARP14" s="21">
        <v>1025522</v>
      </c>
      <c r="ARQ14" s="21">
        <v>434481</v>
      </c>
      <c r="ARR14" s="21">
        <v>9231328</v>
      </c>
      <c r="ARS14" s="21">
        <v>11466282</v>
      </c>
      <c r="ART14" s="21" t="s">
        <v>206</v>
      </c>
      <c r="ARU14" s="21">
        <v>32122349</v>
      </c>
      <c r="ARV14" s="21" t="s">
        <v>206</v>
      </c>
      <c r="ARW14" s="21" t="s">
        <v>206</v>
      </c>
      <c r="ARX14" s="21">
        <v>2844226</v>
      </c>
      <c r="ARY14" s="21">
        <v>10839</v>
      </c>
      <c r="ARZ14" s="21" t="s">
        <v>206</v>
      </c>
      <c r="ASA14" s="21" t="s">
        <v>206</v>
      </c>
      <c r="ASB14" s="21">
        <v>71676</v>
      </c>
      <c r="ASC14" s="21">
        <v>13523</v>
      </c>
      <c r="ASD14" s="21">
        <v>1879</v>
      </c>
      <c r="ASE14" s="21">
        <v>6260</v>
      </c>
      <c r="ASF14" s="21">
        <v>2094773</v>
      </c>
      <c r="ASG14" s="21">
        <v>315192</v>
      </c>
      <c r="ASH14" s="21" t="s">
        <v>206</v>
      </c>
      <c r="ASI14" s="21" t="s">
        <v>206</v>
      </c>
      <c r="ASJ14" s="21" t="s">
        <v>206</v>
      </c>
      <c r="ASK14" s="21" t="s">
        <v>206</v>
      </c>
      <c r="ASL14" s="21" t="s">
        <v>206</v>
      </c>
      <c r="ASM14" s="21" t="s">
        <v>206</v>
      </c>
      <c r="ASN14" s="21" t="s">
        <v>206</v>
      </c>
      <c r="ASO14" s="21" t="s">
        <v>206</v>
      </c>
      <c r="ASP14" s="21" t="s">
        <v>206</v>
      </c>
      <c r="ASQ14" s="21" t="s">
        <v>206</v>
      </c>
      <c r="ASR14" s="21" t="s">
        <v>206</v>
      </c>
      <c r="ASS14" s="21" t="s">
        <v>206</v>
      </c>
      <c r="AST14" s="21" t="s">
        <v>206</v>
      </c>
      <c r="ASU14" s="21" t="s">
        <v>206</v>
      </c>
      <c r="ASV14" s="21">
        <v>23563930</v>
      </c>
      <c r="ASW14" s="21" t="s">
        <v>206</v>
      </c>
      <c r="ASX14" s="21" t="s">
        <v>206</v>
      </c>
      <c r="ASY14" s="21" t="s">
        <v>206</v>
      </c>
      <c r="ASZ14" s="21" t="s">
        <v>206</v>
      </c>
      <c r="ATA14" s="21" t="s">
        <v>206</v>
      </c>
      <c r="ATB14" s="21" t="s">
        <v>206</v>
      </c>
      <c r="ATC14" s="21">
        <v>1155776</v>
      </c>
      <c r="ATD14" s="21" t="s">
        <v>206</v>
      </c>
      <c r="ATE14" s="21" t="s">
        <v>206</v>
      </c>
      <c r="ATF14" s="21" t="s">
        <v>206</v>
      </c>
      <c r="ATG14" s="21" t="s">
        <v>206</v>
      </c>
      <c r="ATH14" s="21">
        <v>147737</v>
      </c>
      <c r="ATI14" s="21">
        <v>3419</v>
      </c>
      <c r="ATJ14" s="21">
        <v>32320659</v>
      </c>
      <c r="ATK14" s="21">
        <v>75036010</v>
      </c>
      <c r="ATL14" s="21" t="s">
        <v>206</v>
      </c>
      <c r="ATM14" s="21">
        <v>38</v>
      </c>
      <c r="ATN14" s="21">
        <v>48</v>
      </c>
      <c r="ATO14" s="21">
        <v>7955</v>
      </c>
      <c r="ATP14" s="21">
        <v>4937164</v>
      </c>
      <c r="ATQ14" s="21" t="s">
        <v>206</v>
      </c>
      <c r="ATR14" s="21" t="s">
        <v>206</v>
      </c>
      <c r="ATS14" s="21">
        <v>531</v>
      </c>
      <c r="ATT14" s="21">
        <v>2930505</v>
      </c>
      <c r="ATU14" s="21">
        <v>1301843</v>
      </c>
      <c r="ATV14" s="21" t="s">
        <v>206</v>
      </c>
      <c r="ATW14" s="21">
        <v>2206</v>
      </c>
      <c r="ATX14" s="21" t="s">
        <v>206</v>
      </c>
      <c r="ATY14" s="21" t="s">
        <v>206</v>
      </c>
      <c r="ATZ14" s="21">
        <v>2846</v>
      </c>
      <c r="AUA14" s="21" t="s">
        <v>206</v>
      </c>
      <c r="AUB14" s="21" t="s">
        <v>206</v>
      </c>
      <c r="AUC14" s="21">
        <v>21668</v>
      </c>
      <c r="AUD14" s="21">
        <v>48016</v>
      </c>
      <c r="AUE14" s="21" t="s">
        <v>206</v>
      </c>
      <c r="AUF14" s="21" t="s">
        <v>206</v>
      </c>
      <c r="AUG14" s="21" t="s">
        <v>206</v>
      </c>
      <c r="AUH14" s="21" t="s">
        <v>206</v>
      </c>
      <c r="AUI14" s="21" t="s">
        <v>206</v>
      </c>
      <c r="AUJ14" s="21" t="s">
        <v>206</v>
      </c>
      <c r="AUK14" s="21">
        <v>7359</v>
      </c>
      <c r="AUL14" s="21">
        <v>10909</v>
      </c>
      <c r="AUM14" s="21">
        <v>4809</v>
      </c>
      <c r="AUN14" s="21">
        <v>343690</v>
      </c>
      <c r="AUO14" s="21" t="s">
        <v>206</v>
      </c>
      <c r="AUP14" s="21">
        <v>134146</v>
      </c>
      <c r="AUQ14" s="21">
        <v>2575</v>
      </c>
      <c r="AUR14" s="21">
        <v>53882</v>
      </c>
      <c r="AUS14" s="21" t="s">
        <v>206</v>
      </c>
      <c r="AUT14" s="21">
        <v>7396</v>
      </c>
      <c r="AUU14" s="21">
        <v>1195</v>
      </c>
      <c r="AUV14" s="21" t="s">
        <v>206</v>
      </c>
      <c r="AUW14" s="21">
        <v>26158</v>
      </c>
      <c r="AUX14" s="21" t="s">
        <v>206</v>
      </c>
      <c r="AUY14" s="21">
        <v>70966</v>
      </c>
      <c r="AUZ14" s="21" t="s">
        <v>206</v>
      </c>
      <c r="AVA14" s="21">
        <v>849386</v>
      </c>
      <c r="AVB14" s="21">
        <v>7904682</v>
      </c>
      <c r="AVC14" s="21">
        <v>290270</v>
      </c>
      <c r="AVD14" s="21">
        <v>169738</v>
      </c>
      <c r="AVE14" s="21">
        <v>96001</v>
      </c>
      <c r="AVF14" s="21" t="s">
        <v>206</v>
      </c>
      <c r="AVG14" s="21" t="s">
        <v>206</v>
      </c>
      <c r="AVH14" s="21">
        <v>150</v>
      </c>
      <c r="AVI14" s="21">
        <v>20954</v>
      </c>
      <c r="AVJ14" s="21">
        <v>17422782</v>
      </c>
      <c r="AVK14" s="21">
        <v>291394</v>
      </c>
      <c r="AVL14" s="21">
        <v>116012474</v>
      </c>
      <c r="AVM14" s="21">
        <v>161730031</v>
      </c>
      <c r="AVN14" s="21" t="s">
        <v>206</v>
      </c>
      <c r="AVO14" s="21">
        <v>3782636</v>
      </c>
      <c r="AVP14" s="21" t="s">
        <v>206</v>
      </c>
      <c r="AVQ14" s="21" t="s">
        <v>206</v>
      </c>
      <c r="AVR14" s="21">
        <v>2978685</v>
      </c>
      <c r="AVS14" s="21">
        <v>2593</v>
      </c>
      <c r="AVT14" s="21" t="s">
        <v>206</v>
      </c>
      <c r="AVU14" s="21" t="s">
        <v>206</v>
      </c>
      <c r="AVV14" s="21">
        <v>390800</v>
      </c>
      <c r="AVW14" s="21" t="s">
        <v>206</v>
      </c>
      <c r="AVX14" s="21">
        <v>571</v>
      </c>
      <c r="AVY14" s="21" t="s">
        <v>206</v>
      </c>
      <c r="AVZ14" s="21">
        <v>219400</v>
      </c>
      <c r="AWA14" s="21">
        <v>24681</v>
      </c>
      <c r="AWB14" s="21">
        <v>150</v>
      </c>
      <c r="AWC14" s="21" t="s">
        <v>206</v>
      </c>
      <c r="AWD14" s="21" t="s">
        <v>206</v>
      </c>
      <c r="AWE14" s="21" t="s">
        <v>206</v>
      </c>
      <c r="AWF14" s="21" t="s">
        <v>206</v>
      </c>
      <c r="AWG14" s="21" t="s">
        <v>206</v>
      </c>
      <c r="AWH14" s="21" t="s">
        <v>206</v>
      </c>
      <c r="AWI14" s="21">
        <v>77880</v>
      </c>
      <c r="AWJ14" s="21">
        <v>47867</v>
      </c>
      <c r="AWK14" s="21">
        <v>3472</v>
      </c>
      <c r="AWL14" s="21">
        <v>31549</v>
      </c>
      <c r="AWM14" s="21" t="s">
        <v>206</v>
      </c>
      <c r="AWN14" s="21">
        <v>1132662</v>
      </c>
      <c r="AWO14" s="21" t="s">
        <v>206</v>
      </c>
      <c r="AWP14" s="21">
        <v>98726</v>
      </c>
      <c r="AWQ14" s="21" t="s">
        <v>206</v>
      </c>
      <c r="AWR14" s="21">
        <v>7990</v>
      </c>
      <c r="AWS14" s="21">
        <v>2933659</v>
      </c>
      <c r="AWT14" s="21">
        <v>4502283</v>
      </c>
      <c r="AWU14" s="21">
        <v>261598</v>
      </c>
      <c r="AWV14" s="21">
        <v>403343</v>
      </c>
      <c r="AWW14" s="21">
        <v>4885727</v>
      </c>
      <c r="AWX14" s="21" t="s">
        <v>206</v>
      </c>
      <c r="AWY14" s="21" t="s">
        <v>206</v>
      </c>
      <c r="AWZ14" s="21">
        <v>104364</v>
      </c>
      <c r="AXA14" s="21">
        <v>364</v>
      </c>
      <c r="AXB14" s="21">
        <v>10308</v>
      </c>
      <c r="AXC14" s="21">
        <v>1256565</v>
      </c>
      <c r="AXD14" s="21">
        <v>7458592</v>
      </c>
      <c r="AXE14" s="21">
        <v>4748298</v>
      </c>
      <c r="AXF14" s="21">
        <v>7786</v>
      </c>
      <c r="AXG14" s="21">
        <v>1062639</v>
      </c>
      <c r="AXH14" s="21">
        <v>1681255</v>
      </c>
      <c r="AXI14" s="21">
        <v>2766557</v>
      </c>
      <c r="AXJ14" s="21">
        <v>644406</v>
      </c>
      <c r="AXK14" s="21" t="s">
        <v>206</v>
      </c>
      <c r="AXL14" s="21">
        <v>1514</v>
      </c>
      <c r="AXM14" s="21">
        <v>4358595</v>
      </c>
      <c r="AXN14" s="21">
        <v>17528834</v>
      </c>
      <c r="AXO14" s="21">
        <v>1630844</v>
      </c>
      <c r="AXP14" s="21">
        <v>4098457</v>
      </c>
      <c r="AXQ14" s="21">
        <v>158996</v>
      </c>
      <c r="AXR14" s="21" t="s">
        <v>206</v>
      </c>
      <c r="AXS14" s="21">
        <v>1357397</v>
      </c>
      <c r="AXT14" s="21">
        <v>987</v>
      </c>
      <c r="AXU14" s="21">
        <v>4385</v>
      </c>
      <c r="AXV14" s="21">
        <v>57</v>
      </c>
      <c r="AXW14" s="21">
        <v>6219701</v>
      </c>
      <c r="AXX14" s="21">
        <v>148133</v>
      </c>
      <c r="AXY14" s="21">
        <v>61682</v>
      </c>
      <c r="AXZ14" s="21">
        <v>3161393</v>
      </c>
      <c r="AYA14" s="21">
        <v>487468</v>
      </c>
      <c r="AYB14" s="21">
        <v>27064</v>
      </c>
      <c r="AYC14" s="21">
        <v>1177237</v>
      </c>
      <c r="AYD14" s="21">
        <v>1596989</v>
      </c>
      <c r="AYE14" s="21">
        <v>3159536</v>
      </c>
      <c r="AYF14" s="21">
        <v>66014</v>
      </c>
      <c r="AYG14" s="21">
        <v>670285</v>
      </c>
      <c r="AYH14" s="21">
        <v>616730</v>
      </c>
      <c r="AYI14" s="21">
        <v>6332</v>
      </c>
      <c r="AYJ14" s="21">
        <v>2217531</v>
      </c>
      <c r="AYK14" s="21">
        <v>640929</v>
      </c>
      <c r="AYL14" s="21">
        <v>107419</v>
      </c>
      <c r="AYM14" s="21">
        <v>4250088</v>
      </c>
      <c r="AYN14" s="21">
        <v>14387</v>
      </c>
      <c r="AYO14" s="21">
        <v>26660</v>
      </c>
      <c r="AYP14" s="21">
        <v>32728</v>
      </c>
      <c r="AYQ14" s="21">
        <v>3180555</v>
      </c>
      <c r="AYR14" s="21">
        <v>5386876</v>
      </c>
      <c r="AYS14" s="21">
        <v>1350439</v>
      </c>
      <c r="AYT14" s="21">
        <v>5958163</v>
      </c>
      <c r="AYU14" s="21">
        <v>1679714</v>
      </c>
      <c r="AYV14" s="21">
        <v>11782543</v>
      </c>
      <c r="AYW14" s="21">
        <v>1526338</v>
      </c>
      <c r="AYX14" s="21">
        <v>1252</v>
      </c>
      <c r="AYY14" s="21">
        <v>6112820</v>
      </c>
      <c r="AYZ14" s="21" t="s">
        <v>206</v>
      </c>
      <c r="AZA14" s="21">
        <v>319</v>
      </c>
      <c r="AZB14" s="21" t="s">
        <v>206</v>
      </c>
      <c r="AZC14" s="21">
        <v>1562</v>
      </c>
      <c r="AZD14" s="21">
        <v>3673573</v>
      </c>
      <c r="AZE14" s="21">
        <v>3181544</v>
      </c>
      <c r="AZF14" s="21">
        <v>183722083</v>
      </c>
      <c r="AZG14" s="21">
        <v>34263195</v>
      </c>
      <c r="AZH14" s="21">
        <v>97302</v>
      </c>
      <c r="AZI14" s="21">
        <v>15567080</v>
      </c>
      <c r="AZJ14" s="21" t="s">
        <v>206</v>
      </c>
      <c r="AZK14" s="21">
        <v>9272</v>
      </c>
      <c r="AZL14" s="21">
        <v>32238246</v>
      </c>
      <c r="AZM14" s="21">
        <v>65080</v>
      </c>
      <c r="AZN14" s="21">
        <v>885</v>
      </c>
      <c r="AZO14" s="21" t="s">
        <v>206</v>
      </c>
      <c r="AZP14" s="21">
        <v>15934727</v>
      </c>
      <c r="AZQ14" s="21">
        <v>342607</v>
      </c>
      <c r="AZR14" s="21">
        <v>702167</v>
      </c>
      <c r="AZS14" s="21">
        <v>18660</v>
      </c>
      <c r="AZT14" s="21">
        <v>8823089</v>
      </c>
      <c r="AZU14" s="21">
        <v>1522250</v>
      </c>
      <c r="AZV14" s="21">
        <v>178</v>
      </c>
      <c r="AZW14" s="21" t="s">
        <v>206</v>
      </c>
      <c r="AZX14" s="21" t="s">
        <v>206</v>
      </c>
      <c r="AZY14" s="21" t="s">
        <v>206</v>
      </c>
      <c r="AZZ14" s="21" t="s">
        <v>206</v>
      </c>
      <c r="BAA14" s="21">
        <v>37235</v>
      </c>
      <c r="BAB14" s="21">
        <v>9006</v>
      </c>
      <c r="BAC14" s="21" t="s">
        <v>206</v>
      </c>
      <c r="BAD14" s="21">
        <v>72134</v>
      </c>
      <c r="BAE14" s="21" t="s">
        <v>206</v>
      </c>
      <c r="BAF14" s="21">
        <v>17616</v>
      </c>
      <c r="BAG14" s="21">
        <v>950</v>
      </c>
      <c r="BAH14" s="21">
        <v>828595</v>
      </c>
      <c r="BAI14" s="21" t="s">
        <v>206</v>
      </c>
      <c r="BAJ14" s="21">
        <v>12906</v>
      </c>
      <c r="BAK14" s="21">
        <v>210622</v>
      </c>
      <c r="BAL14" s="21">
        <v>41102</v>
      </c>
      <c r="BAM14" s="21" t="s">
        <v>206</v>
      </c>
      <c r="BAN14" s="21">
        <v>631630</v>
      </c>
      <c r="BAO14" s="21">
        <v>97673</v>
      </c>
      <c r="BAP14" s="21">
        <v>992303</v>
      </c>
      <c r="BAQ14" s="21">
        <v>198660</v>
      </c>
      <c r="BAR14" s="21" t="s">
        <v>206</v>
      </c>
      <c r="BAS14" s="21" t="s">
        <v>206</v>
      </c>
      <c r="BAT14" s="21">
        <v>30443</v>
      </c>
      <c r="BAU14" s="21" t="s">
        <v>206</v>
      </c>
      <c r="BAV14" s="21">
        <v>91515</v>
      </c>
      <c r="BAW14" s="21">
        <v>645651</v>
      </c>
      <c r="BAX14" s="21">
        <v>7630037</v>
      </c>
      <c r="BAY14" s="21">
        <v>456975</v>
      </c>
      <c r="BAZ14" s="21">
        <v>936</v>
      </c>
      <c r="BBA14" s="21">
        <v>797144</v>
      </c>
      <c r="BBB14" s="21">
        <v>1904085</v>
      </c>
      <c r="BBC14" s="21">
        <v>147603</v>
      </c>
      <c r="BBD14" s="21">
        <v>70598</v>
      </c>
      <c r="BBE14" s="21" t="s">
        <v>206</v>
      </c>
      <c r="BBF14" s="21">
        <v>1613</v>
      </c>
      <c r="BBG14" s="21">
        <v>7737689</v>
      </c>
      <c r="BBH14" s="21">
        <v>33614792</v>
      </c>
      <c r="BBI14" s="21">
        <v>17088342</v>
      </c>
      <c r="BBJ14" s="21">
        <v>2043</v>
      </c>
      <c r="BBK14" s="21">
        <v>7736</v>
      </c>
      <c r="BBL14" s="21" t="s">
        <v>206</v>
      </c>
      <c r="BBM14" s="21">
        <v>56429</v>
      </c>
      <c r="BBN14" s="21">
        <v>15</v>
      </c>
      <c r="BBO14" s="21" t="s">
        <v>206</v>
      </c>
      <c r="BBP14" s="21" t="s">
        <v>206</v>
      </c>
      <c r="BBQ14" s="21">
        <v>1742143</v>
      </c>
      <c r="BBR14" s="21">
        <v>2177146</v>
      </c>
      <c r="BBS14" s="21" t="s">
        <v>206</v>
      </c>
      <c r="BBT14" s="21" t="s">
        <v>206</v>
      </c>
      <c r="BBU14" s="21">
        <v>19</v>
      </c>
      <c r="BBV14" s="21" t="s">
        <v>206</v>
      </c>
      <c r="BBW14" s="21">
        <v>237787</v>
      </c>
      <c r="BBX14" s="21">
        <v>961532</v>
      </c>
      <c r="BBY14" s="21">
        <v>659216</v>
      </c>
      <c r="BBZ14" s="21">
        <v>1774</v>
      </c>
      <c r="BCA14" s="21">
        <v>48039</v>
      </c>
      <c r="BCB14" s="21">
        <v>600005</v>
      </c>
      <c r="BCC14" s="21" t="s">
        <v>206</v>
      </c>
      <c r="BCD14" s="21">
        <v>30</v>
      </c>
      <c r="BCE14" s="21" t="s">
        <v>206</v>
      </c>
      <c r="BCF14" s="21">
        <v>50438</v>
      </c>
      <c r="BCG14" s="21" t="s">
        <v>206</v>
      </c>
      <c r="BCH14" s="21">
        <v>235</v>
      </c>
      <c r="BCI14" s="21" t="s">
        <v>206</v>
      </c>
      <c r="BCJ14" s="21">
        <v>5</v>
      </c>
      <c r="BCK14" s="21">
        <v>3128731</v>
      </c>
      <c r="BCL14" s="21">
        <v>97327</v>
      </c>
      <c r="BCM14" s="21">
        <v>457344</v>
      </c>
      <c r="BCN14" s="21">
        <v>1326387</v>
      </c>
      <c r="BCO14" s="21">
        <v>106899943</v>
      </c>
      <c r="BCP14" s="21">
        <v>24876535</v>
      </c>
      <c r="BCQ14" s="21">
        <v>1372746</v>
      </c>
      <c r="BCR14" s="21">
        <v>92347</v>
      </c>
      <c r="BCS14" s="21">
        <v>6821116</v>
      </c>
      <c r="BCT14" s="21">
        <v>99</v>
      </c>
      <c r="BCU14" s="21">
        <v>636</v>
      </c>
      <c r="BCV14" s="21" t="s">
        <v>206</v>
      </c>
      <c r="BCW14" s="21">
        <v>68320</v>
      </c>
      <c r="BCX14" s="21">
        <v>6274055</v>
      </c>
      <c r="BCY14" s="21">
        <v>2775530</v>
      </c>
      <c r="BCZ14" s="21">
        <v>138323937</v>
      </c>
      <c r="BDA14" s="21">
        <v>112418831</v>
      </c>
      <c r="BDB14" s="21" t="s">
        <v>206</v>
      </c>
      <c r="BDC14" s="21">
        <v>208118018</v>
      </c>
      <c r="BDD14" s="21" t="s">
        <v>206</v>
      </c>
      <c r="BDE14" s="21" t="s">
        <v>206</v>
      </c>
      <c r="BDF14" s="21">
        <v>39022383</v>
      </c>
      <c r="BDG14" s="21">
        <v>1233</v>
      </c>
      <c r="BDH14" s="21" t="s">
        <v>206</v>
      </c>
      <c r="BDI14" s="21" t="s">
        <v>206</v>
      </c>
      <c r="BDJ14" s="21">
        <v>5734672</v>
      </c>
      <c r="BDK14" s="21">
        <v>2406429</v>
      </c>
      <c r="BDL14" s="21">
        <v>37083</v>
      </c>
      <c r="BDM14" s="21" t="s">
        <v>206</v>
      </c>
      <c r="BDN14" s="21">
        <v>5098503</v>
      </c>
      <c r="BDO14" s="21">
        <v>424660</v>
      </c>
      <c r="BDP14" s="21" t="s">
        <v>206</v>
      </c>
      <c r="BDQ14" s="21" t="s">
        <v>206</v>
      </c>
      <c r="BDR14" s="21" t="s">
        <v>206</v>
      </c>
      <c r="BDS14" s="21">
        <v>1571034</v>
      </c>
      <c r="BDT14" s="21" t="s">
        <v>206</v>
      </c>
      <c r="BDU14" s="21" t="s">
        <v>206</v>
      </c>
      <c r="BDV14" s="21" t="s">
        <v>206</v>
      </c>
      <c r="BDW14" s="21" t="s">
        <v>206</v>
      </c>
      <c r="BDX14" s="21" t="s">
        <v>206</v>
      </c>
      <c r="BDY14" s="21">
        <v>1014825</v>
      </c>
      <c r="BDZ14" s="21">
        <v>327150</v>
      </c>
      <c r="BEA14" s="21" t="s">
        <v>206</v>
      </c>
      <c r="BEB14" s="21" t="s">
        <v>206</v>
      </c>
      <c r="BEC14" s="21" t="s">
        <v>206</v>
      </c>
      <c r="BED14" s="21">
        <v>77674</v>
      </c>
      <c r="BEE14" s="21" t="s">
        <v>206</v>
      </c>
      <c r="BEF14" s="21">
        <v>13651296</v>
      </c>
      <c r="BEG14" s="21">
        <v>9818553</v>
      </c>
      <c r="BEH14" s="21" t="s">
        <v>206</v>
      </c>
      <c r="BEI14" s="21" t="s">
        <v>206</v>
      </c>
      <c r="BEJ14" s="21" t="s">
        <v>206</v>
      </c>
      <c r="BEK14" s="21">
        <v>179408</v>
      </c>
      <c r="BEL14" s="21">
        <v>2101579</v>
      </c>
      <c r="BEM14" s="21">
        <v>4958</v>
      </c>
      <c r="BEN14" s="21">
        <v>281393</v>
      </c>
      <c r="BEO14" s="21">
        <v>435425</v>
      </c>
      <c r="BEP14" s="21">
        <v>1623207</v>
      </c>
      <c r="BEQ14" s="21">
        <v>3164003</v>
      </c>
      <c r="BER14" s="21">
        <v>2405247</v>
      </c>
      <c r="BES14" s="21">
        <v>656439</v>
      </c>
      <c r="BET14" s="21">
        <v>1952850</v>
      </c>
      <c r="BEU14" s="21">
        <v>3653340</v>
      </c>
      <c r="BEV14" s="21">
        <v>2621</v>
      </c>
      <c r="BEW14" s="21">
        <v>603899</v>
      </c>
      <c r="BEX14" s="21">
        <v>3241818</v>
      </c>
      <c r="BEY14" s="21" t="s">
        <v>206</v>
      </c>
      <c r="BEZ14" s="21">
        <v>89956</v>
      </c>
      <c r="BFA14" s="21">
        <v>2430811</v>
      </c>
      <c r="BFB14" s="21">
        <v>12162451</v>
      </c>
      <c r="BFC14" s="21">
        <v>12955713</v>
      </c>
      <c r="BFD14" s="21">
        <v>2743657</v>
      </c>
      <c r="BFE14" s="21">
        <v>10584</v>
      </c>
      <c r="BFF14" s="21" t="s">
        <v>206</v>
      </c>
      <c r="BFG14" s="21">
        <v>76832</v>
      </c>
      <c r="BFH14" s="21">
        <v>3754</v>
      </c>
      <c r="BFI14" s="21" t="s">
        <v>206</v>
      </c>
      <c r="BFJ14" s="21">
        <v>753201</v>
      </c>
      <c r="BFK14" s="21">
        <v>11168314</v>
      </c>
      <c r="BFL14" s="21">
        <v>396584</v>
      </c>
      <c r="BFM14" s="21" t="s">
        <v>206</v>
      </c>
      <c r="BFN14" s="21">
        <v>0</v>
      </c>
      <c r="BFO14" s="21">
        <v>11</v>
      </c>
      <c r="BFP14" s="21" t="s">
        <v>206</v>
      </c>
      <c r="BFQ14" s="21">
        <v>9643</v>
      </c>
      <c r="BFR14" s="21">
        <v>43555</v>
      </c>
      <c r="BFS14" s="21">
        <v>70752</v>
      </c>
      <c r="BFT14" s="21">
        <v>73</v>
      </c>
      <c r="BFU14" s="21">
        <v>92241</v>
      </c>
      <c r="BFV14" s="21">
        <v>1862870</v>
      </c>
      <c r="BFW14" s="21" t="s">
        <v>206</v>
      </c>
      <c r="BFX14" s="21">
        <v>55</v>
      </c>
      <c r="BFY14" s="21">
        <v>10</v>
      </c>
      <c r="BFZ14" s="21">
        <v>298250</v>
      </c>
      <c r="BGA14" s="21" t="s">
        <v>206</v>
      </c>
      <c r="BGB14" s="21">
        <v>10</v>
      </c>
      <c r="BGC14" s="21">
        <v>5218</v>
      </c>
      <c r="BGD14" s="21" t="s">
        <v>206</v>
      </c>
      <c r="BGE14" s="21">
        <v>125217</v>
      </c>
      <c r="BGF14" s="21">
        <v>324</v>
      </c>
      <c r="BGG14" s="21">
        <v>710618</v>
      </c>
      <c r="BGH14" s="21">
        <v>3381149</v>
      </c>
      <c r="BGI14" s="21">
        <v>53289032</v>
      </c>
      <c r="BGJ14" s="21">
        <v>8868825</v>
      </c>
      <c r="BGK14" s="21">
        <v>1249971</v>
      </c>
      <c r="BGL14" s="21">
        <v>993</v>
      </c>
      <c r="BGM14" s="21">
        <v>735944</v>
      </c>
      <c r="BGN14" s="21">
        <v>1610</v>
      </c>
      <c r="BGO14" s="21">
        <v>312308</v>
      </c>
      <c r="BGP14" s="21">
        <v>96621</v>
      </c>
      <c r="BGQ14" s="21">
        <v>752784</v>
      </c>
      <c r="BGR14" s="21">
        <v>416691</v>
      </c>
      <c r="BGS14" s="21">
        <v>1628931</v>
      </c>
      <c r="BGT14" s="21">
        <v>142523334</v>
      </c>
      <c r="BGU14" s="21">
        <v>220406183</v>
      </c>
      <c r="BGV14" s="21">
        <v>350351</v>
      </c>
      <c r="BGW14" s="21">
        <v>113890830</v>
      </c>
      <c r="BGX14" s="21" t="s">
        <v>206</v>
      </c>
      <c r="BGY14" s="21" t="s">
        <v>206</v>
      </c>
      <c r="BGZ14" s="21">
        <v>20398934</v>
      </c>
      <c r="BHA14" s="21">
        <v>4607</v>
      </c>
      <c r="BHB14" s="21" t="s">
        <v>206</v>
      </c>
      <c r="BHC14" s="21" t="s">
        <v>206</v>
      </c>
      <c r="BHD14" s="21">
        <v>28492330</v>
      </c>
      <c r="BHE14" s="21">
        <v>35266</v>
      </c>
      <c r="BHF14" s="21">
        <v>12017</v>
      </c>
      <c r="BHG14" s="21">
        <v>125</v>
      </c>
      <c r="BHH14" s="21">
        <v>55772975</v>
      </c>
      <c r="BHI14" s="21">
        <v>53930</v>
      </c>
      <c r="BHJ14" s="21" t="s">
        <v>206</v>
      </c>
      <c r="BHK14" s="21">
        <v>1247068</v>
      </c>
      <c r="BHL14" s="21" t="s">
        <v>206</v>
      </c>
      <c r="BHM14" s="21">
        <v>54862247</v>
      </c>
      <c r="BHN14" s="21" t="s">
        <v>206</v>
      </c>
      <c r="BHO14" s="21" t="s">
        <v>206</v>
      </c>
      <c r="BHP14" s="21" t="s">
        <v>206</v>
      </c>
      <c r="BHQ14" s="21" t="s">
        <v>206</v>
      </c>
      <c r="BHR14" s="21" t="s">
        <v>206</v>
      </c>
      <c r="BHS14" s="21" t="s">
        <v>206</v>
      </c>
      <c r="BHT14" s="21" t="s">
        <v>206</v>
      </c>
      <c r="BHU14" s="21" t="s">
        <v>206</v>
      </c>
      <c r="BHV14" s="21" t="s">
        <v>206</v>
      </c>
      <c r="BHW14" s="21" t="s">
        <v>206</v>
      </c>
      <c r="BHX14" s="21" t="s">
        <v>206</v>
      </c>
      <c r="BHY14" s="21" t="s">
        <v>206</v>
      </c>
      <c r="BHZ14" s="21" t="s">
        <v>206</v>
      </c>
      <c r="BIA14" s="21" t="s">
        <v>206</v>
      </c>
      <c r="BIB14" s="21" t="s">
        <v>206</v>
      </c>
      <c r="BIC14" s="21">
        <v>40</v>
      </c>
      <c r="BID14" s="21" t="s">
        <v>206</v>
      </c>
      <c r="BIE14" s="21">
        <v>19</v>
      </c>
      <c r="BIF14" s="21" t="s">
        <v>206</v>
      </c>
      <c r="BIG14" s="21" t="s">
        <v>206</v>
      </c>
      <c r="BIH14" s="21">
        <v>1</v>
      </c>
      <c r="BII14" s="21" t="s">
        <v>206</v>
      </c>
      <c r="BIJ14" s="21" t="s">
        <v>206</v>
      </c>
      <c r="BIK14" s="21" t="s">
        <v>206</v>
      </c>
      <c r="BIL14" s="21">
        <v>153940</v>
      </c>
      <c r="BIM14" s="21">
        <v>99940</v>
      </c>
      <c r="BIN14" s="21" t="s">
        <v>206</v>
      </c>
      <c r="BIO14" s="21" t="s">
        <v>206</v>
      </c>
      <c r="BIP14" s="21" t="s">
        <v>206</v>
      </c>
      <c r="BIQ14" s="21" t="s">
        <v>206</v>
      </c>
      <c r="BIR14" s="21">
        <v>10008683</v>
      </c>
      <c r="BIS14" s="21" t="s">
        <v>206</v>
      </c>
      <c r="BIT14" s="21" t="s">
        <v>206</v>
      </c>
      <c r="BIU14" s="21" t="s">
        <v>206</v>
      </c>
      <c r="BIV14" s="21">
        <v>61064</v>
      </c>
      <c r="BIW14" s="21">
        <v>11826</v>
      </c>
      <c r="BIX14" s="21" t="s">
        <v>206</v>
      </c>
      <c r="BIY14" s="21" t="s">
        <v>206</v>
      </c>
      <c r="BIZ14" s="21" t="s">
        <v>206</v>
      </c>
      <c r="BJA14" s="21" t="s">
        <v>206</v>
      </c>
      <c r="BJB14" s="21" t="s">
        <v>206</v>
      </c>
      <c r="BJC14" s="21" t="s">
        <v>206</v>
      </c>
      <c r="BJD14" s="21" t="s">
        <v>206</v>
      </c>
      <c r="BJE14" s="21">
        <v>1243</v>
      </c>
      <c r="BJF14" s="21">
        <v>4919</v>
      </c>
      <c r="BJG14" s="21" t="s">
        <v>206</v>
      </c>
      <c r="BJH14" s="21">
        <v>1067064</v>
      </c>
      <c r="BJI14" s="21" t="s">
        <v>206</v>
      </c>
      <c r="BJJ14" s="21" t="s">
        <v>206</v>
      </c>
      <c r="BJK14" s="21" t="s">
        <v>206</v>
      </c>
      <c r="BJL14" s="21" t="s">
        <v>206</v>
      </c>
      <c r="BJM14" s="21" t="s">
        <v>206</v>
      </c>
      <c r="BJN14" s="21" t="s">
        <v>206</v>
      </c>
      <c r="BJO14" s="21" t="s">
        <v>206</v>
      </c>
      <c r="BJP14" s="21" t="s">
        <v>206</v>
      </c>
      <c r="BJQ14" s="21" t="s">
        <v>206</v>
      </c>
      <c r="BJR14" s="21" t="s">
        <v>206</v>
      </c>
      <c r="BJS14" s="21" t="s">
        <v>206</v>
      </c>
      <c r="BJT14" s="21" t="s">
        <v>206</v>
      </c>
      <c r="BJU14" s="21" t="s">
        <v>206</v>
      </c>
      <c r="BJV14" s="21">
        <v>38347</v>
      </c>
      <c r="BJW14" s="21" t="s">
        <v>206</v>
      </c>
      <c r="BJX14" s="21" t="s">
        <v>206</v>
      </c>
      <c r="BJY14" s="21" t="s">
        <v>206</v>
      </c>
      <c r="BJZ14" s="21" t="s">
        <v>206</v>
      </c>
      <c r="BKA14" s="21" t="s">
        <v>206</v>
      </c>
      <c r="BKB14" s="21" t="s">
        <v>206</v>
      </c>
      <c r="BKC14" s="21" t="s">
        <v>206</v>
      </c>
      <c r="BKD14" s="21">
        <v>13623</v>
      </c>
      <c r="BKE14" s="21" t="s">
        <v>206</v>
      </c>
      <c r="BKF14" s="21" t="s">
        <v>206</v>
      </c>
      <c r="BKG14" s="21" t="s">
        <v>206</v>
      </c>
      <c r="BKH14" s="21" t="s">
        <v>206</v>
      </c>
      <c r="BKI14" s="21" t="s">
        <v>206</v>
      </c>
      <c r="BKJ14" s="21" t="s">
        <v>206</v>
      </c>
      <c r="BKK14" s="21" t="s">
        <v>206</v>
      </c>
      <c r="BKL14" s="21">
        <v>3075</v>
      </c>
      <c r="BKM14" s="21">
        <v>8286</v>
      </c>
      <c r="BKN14" s="21">
        <v>1110766</v>
      </c>
      <c r="BKO14" s="21">
        <v>3336922</v>
      </c>
      <c r="BKP14" s="21" t="s">
        <v>206</v>
      </c>
      <c r="BKQ14" s="21" t="s">
        <v>206</v>
      </c>
      <c r="BKR14" s="21" t="s">
        <v>206</v>
      </c>
      <c r="BKS14" s="21" t="s">
        <v>206</v>
      </c>
      <c r="BKT14" s="21">
        <v>2324763</v>
      </c>
      <c r="BKU14" s="21" t="s">
        <v>206</v>
      </c>
      <c r="BKV14" s="21" t="s">
        <v>206</v>
      </c>
      <c r="BKW14" s="21" t="s">
        <v>206</v>
      </c>
      <c r="BKX14" s="21">
        <v>18136</v>
      </c>
      <c r="BKY14" s="21">
        <v>25200</v>
      </c>
      <c r="BKZ14" s="21" t="s">
        <v>206</v>
      </c>
      <c r="BLA14" s="21">
        <v>1000</v>
      </c>
      <c r="BLB14" s="21">
        <v>1500</v>
      </c>
      <c r="BLC14" s="21">
        <v>189714</v>
      </c>
      <c r="BLD14" s="21" t="s">
        <v>206</v>
      </c>
      <c r="BLE14" s="21" t="s">
        <v>206</v>
      </c>
      <c r="BLF14" s="21" t="s">
        <v>206</v>
      </c>
      <c r="BLG14" s="21">
        <v>6536373</v>
      </c>
      <c r="BLH14" s="21" t="s">
        <v>206</v>
      </c>
      <c r="BLI14" s="21">
        <v>1657944</v>
      </c>
      <c r="BLJ14" s="21">
        <v>12950</v>
      </c>
      <c r="BLK14" s="21" t="s">
        <v>206</v>
      </c>
      <c r="BLL14" s="21">
        <v>16322</v>
      </c>
      <c r="BLM14" s="21" t="s">
        <v>206</v>
      </c>
      <c r="BLN14" s="21">
        <v>1305899</v>
      </c>
      <c r="BLO14" s="21">
        <v>582405</v>
      </c>
      <c r="BLP14" s="21" t="s">
        <v>206</v>
      </c>
      <c r="BLQ14" s="21" t="s">
        <v>206</v>
      </c>
      <c r="BLR14" s="21">
        <v>21455837</v>
      </c>
      <c r="BLS14" s="21" t="s">
        <v>206</v>
      </c>
      <c r="BLT14" s="21">
        <v>31789</v>
      </c>
      <c r="BLU14" s="21">
        <v>979</v>
      </c>
      <c r="BLV14" s="21">
        <v>22248870</v>
      </c>
      <c r="BLW14" s="21">
        <v>1216398</v>
      </c>
      <c r="BLX14" s="21">
        <v>1922139</v>
      </c>
      <c r="BLY14" s="21">
        <v>1269039</v>
      </c>
      <c r="BLZ14" s="21">
        <v>3379746</v>
      </c>
      <c r="BMA14" s="21" t="s">
        <v>206</v>
      </c>
      <c r="BMB14" s="21">
        <v>231443</v>
      </c>
      <c r="BMC14" s="21" t="s">
        <v>206</v>
      </c>
      <c r="BMD14" s="21">
        <v>489222</v>
      </c>
      <c r="BME14" s="21">
        <v>1177535</v>
      </c>
      <c r="BMF14" s="21">
        <v>153984165</v>
      </c>
      <c r="BMG14" s="21">
        <v>2511788</v>
      </c>
      <c r="BMH14" s="21">
        <v>180529</v>
      </c>
      <c r="BMI14" s="21">
        <v>3888562</v>
      </c>
      <c r="BMJ14" s="21">
        <v>347938</v>
      </c>
      <c r="BMK14" s="21">
        <v>575373</v>
      </c>
      <c r="BML14" s="21">
        <v>10034467</v>
      </c>
      <c r="BMM14" s="21" t="s">
        <v>206</v>
      </c>
      <c r="BMN14" s="21" t="s">
        <v>206</v>
      </c>
      <c r="BMO14" s="21">
        <v>9217660</v>
      </c>
      <c r="BMP14" s="21">
        <v>21828701</v>
      </c>
      <c r="BMQ14" s="21">
        <v>1555755</v>
      </c>
      <c r="BMR14" s="21">
        <v>155641</v>
      </c>
      <c r="BMS14" s="21">
        <v>7379</v>
      </c>
      <c r="BMT14" s="21" t="s">
        <v>206</v>
      </c>
      <c r="BMU14" s="21">
        <v>25201</v>
      </c>
      <c r="BMV14" s="21" t="s">
        <v>206</v>
      </c>
      <c r="BMW14" s="21" t="s">
        <v>206</v>
      </c>
      <c r="BMX14" s="21">
        <v>344500</v>
      </c>
      <c r="BMY14" s="21">
        <v>886419</v>
      </c>
      <c r="BMZ14" s="21">
        <v>1349271</v>
      </c>
      <c r="BNA14" s="21" t="s">
        <v>206</v>
      </c>
      <c r="BNB14" s="21" t="s">
        <v>206</v>
      </c>
      <c r="BNC14" s="21" t="s">
        <v>206</v>
      </c>
      <c r="BND14" s="21">
        <v>85366</v>
      </c>
      <c r="BNE14" s="21">
        <v>153748</v>
      </c>
      <c r="BNF14" s="21" t="s">
        <v>206</v>
      </c>
      <c r="BNG14" s="21">
        <v>3665</v>
      </c>
      <c r="BNH14" s="21">
        <v>987</v>
      </c>
      <c r="BNI14" s="21" t="s">
        <v>206</v>
      </c>
      <c r="BNJ14" s="21">
        <v>13319</v>
      </c>
      <c r="BNK14" s="21" t="s">
        <v>206</v>
      </c>
      <c r="BNL14" s="21">
        <v>3870</v>
      </c>
      <c r="BNM14" s="21">
        <v>50618</v>
      </c>
      <c r="BNN14" s="21">
        <v>34080</v>
      </c>
      <c r="BNO14" s="21" t="s">
        <v>206</v>
      </c>
      <c r="BNP14" s="21">
        <v>326</v>
      </c>
      <c r="BNQ14" s="21">
        <v>4973</v>
      </c>
      <c r="BNR14" s="21" t="s">
        <v>206</v>
      </c>
      <c r="BNS14" s="21">
        <v>801272</v>
      </c>
      <c r="BNT14" s="21">
        <v>41749</v>
      </c>
      <c r="BNU14" s="21">
        <v>51289</v>
      </c>
      <c r="BNV14" s="21">
        <v>25750</v>
      </c>
      <c r="BNW14" s="21">
        <v>1393714</v>
      </c>
      <c r="BNX14" s="21">
        <v>2073612</v>
      </c>
      <c r="BNY14" s="21">
        <v>642594</v>
      </c>
      <c r="BNZ14" s="21">
        <v>2</v>
      </c>
      <c r="BOA14" s="21">
        <v>1453288</v>
      </c>
      <c r="BOB14" s="21" t="s">
        <v>206</v>
      </c>
      <c r="BOC14" s="21" t="s">
        <v>206</v>
      </c>
      <c r="BOD14" s="21">
        <v>31512</v>
      </c>
      <c r="BOE14" s="21" t="s">
        <v>206</v>
      </c>
      <c r="BOF14" s="21">
        <v>315106</v>
      </c>
      <c r="BOG14" s="21">
        <v>170859</v>
      </c>
      <c r="BOH14" s="21">
        <v>71885903</v>
      </c>
      <c r="BOI14" s="21">
        <v>150575461</v>
      </c>
      <c r="BOJ14" s="21">
        <v>1094</v>
      </c>
      <c r="BOK14" s="21">
        <v>920470</v>
      </c>
      <c r="BOL14" s="21">
        <v>4943</v>
      </c>
      <c r="BOM14" s="21" t="s">
        <v>206</v>
      </c>
      <c r="BON14" s="21">
        <v>6501756</v>
      </c>
      <c r="BOO14" s="21">
        <v>1033</v>
      </c>
      <c r="BOP14" s="21">
        <v>26872</v>
      </c>
      <c r="BOQ14" s="21" t="s">
        <v>206</v>
      </c>
      <c r="BOR14" s="21">
        <v>1726421</v>
      </c>
      <c r="BOS14" s="21">
        <v>162720</v>
      </c>
      <c r="BOT14" s="21">
        <v>712674</v>
      </c>
      <c r="BOU14" s="21" t="s">
        <v>206</v>
      </c>
      <c r="BOV14" s="21">
        <v>7326074</v>
      </c>
      <c r="BOW14" s="21">
        <v>614655</v>
      </c>
      <c r="BOX14" s="21" t="s">
        <v>206</v>
      </c>
      <c r="BOY14" s="21" t="s">
        <v>206</v>
      </c>
      <c r="BOZ14" s="21" t="s">
        <v>206</v>
      </c>
      <c r="BPA14" s="21" t="s">
        <v>206</v>
      </c>
      <c r="BPB14" s="21" t="s">
        <v>206</v>
      </c>
      <c r="BPC14" s="21" t="s">
        <v>206</v>
      </c>
      <c r="BPD14" s="21" t="s">
        <v>206</v>
      </c>
      <c r="BPE14" s="21" t="s">
        <v>206</v>
      </c>
      <c r="BPF14" s="21" t="s">
        <v>206</v>
      </c>
      <c r="BPG14" s="21" t="s">
        <v>206</v>
      </c>
      <c r="BPH14" s="21" t="s">
        <v>206</v>
      </c>
      <c r="BPI14" s="21" t="s">
        <v>206</v>
      </c>
      <c r="BPJ14" s="21">
        <v>25000</v>
      </c>
      <c r="BPK14" s="21" t="s">
        <v>206</v>
      </c>
      <c r="BPL14" s="21" t="s">
        <v>206</v>
      </c>
      <c r="BPM14" s="21" t="s">
        <v>206</v>
      </c>
      <c r="BPN14" s="21" t="s">
        <v>206</v>
      </c>
      <c r="BPO14" s="21" t="s">
        <v>206</v>
      </c>
      <c r="BPP14" s="21" t="s">
        <v>206</v>
      </c>
      <c r="BPQ14" s="21" t="s">
        <v>206</v>
      </c>
      <c r="BPR14" s="21" t="s">
        <v>206</v>
      </c>
      <c r="BPS14" s="21" t="s">
        <v>206</v>
      </c>
      <c r="BPT14" s="21" t="s">
        <v>206</v>
      </c>
      <c r="BPU14" s="21" t="s">
        <v>206</v>
      </c>
      <c r="BPV14" s="21">
        <v>12985</v>
      </c>
      <c r="BPW14" s="21" t="s">
        <v>206</v>
      </c>
      <c r="BPX14" s="21" t="s">
        <v>206</v>
      </c>
      <c r="BPY14" s="21" t="s">
        <v>206</v>
      </c>
      <c r="BPZ14" s="21" t="s">
        <v>206</v>
      </c>
      <c r="BQA14" s="21" t="s">
        <v>206</v>
      </c>
      <c r="BQB14" s="21" t="s">
        <v>206</v>
      </c>
      <c r="BQC14" s="21" t="s">
        <v>206</v>
      </c>
      <c r="BQD14" s="21" t="s">
        <v>206</v>
      </c>
      <c r="BQE14" s="21" t="s">
        <v>206</v>
      </c>
      <c r="BQF14" s="21" t="s">
        <v>206</v>
      </c>
      <c r="BQG14" s="21" t="s">
        <v>206</v>
      </c>
      <c r="BQH14" s="21" t="s">
        <v>206</v>
      </c>
      <c r="BQI14" s="21" t="s">
        <v>206</v>
      </c>
      <c r="BQJ14" s="21">
        <v>1240</v>
      </c>
      <c r="BQK14" s="21">
        <v>440</v>
      </c>
      <c r="BQL14" s="21" t="s">
        <v>206</v>
      </c>
      <c r="BQM14" s="21">
        <v>5840</v>
      </c>
      <c r="BQN14" s="21" t="s">
        <v>206</v>
      </c>
      <c r="BQO14" s="21" t="s">
        <v>206</v>
      </c>
      <c r="BQP14" s="21" t="s">
        <v>206</v>
      </c>
      <c r="BQQ14" s="21" t="s">
        <v>206</v>
      </c>
      <c r="BQR14" s="21" t="s">
        <v>206</v>
      </c>
      <c r="BQS14" s="21" t="s">
        <v>206</v>
      </c>
      <c r="BQT14" s="21" t="s">
        <v>206</v>
      </c>
      <c r="BQU14" s="21" t="s">
        <v>206</v>
      </c>
      <c r="BQV14" s="21" t="s">
        <v>206</v>
      </c>
      <c r="BQW14" s="21">
        <v>368714</v>
      </c>
      <c r="BQX14" s="21" t="s">
        <v>206</v>
      </c>
      <c r="BQY14" s="21" t="s">
        <v>206</v>
      </c>
      <c r="BQZ14" s="21">
        <v>295749</v>
      </c>
      <c r="BRA14" s="21" t="s">
        <v>206</v>
      </c>
      <c r="BRB14" s="21" t="s">
        <v>206</v>
      </c>
      <c r="BRC14" s="21" t="s">
        <v>206</v>
      </c>
      <c r="BRD14" s="21" t="s">
        <v>206</v>
      </c>
      <c r="BRE14" s="21">
        <v>253143</v>
      </c>
      <c r="BRF14" s="21">
        <v>1465676</v>
      </c>
      <c r="BRG14" s="21" t="s">
        <v>206</v>
      </c>
      <c r="BRH14" s="21">
        <v>39492</v>
      </c>
      <c r="BRI14" s="21" t="s">
        <v>206</v>
      </c>
      <c r="BRJ14" s="21" t="s">
        <v>206</v>
      </c>
      <c r="BRK14" s="21" t="s">
        <v>206</v>
      </c>
      <c r="BRL14" s="21" t="s">
        <v>206</v>
      </c>
      <c r="BRM14" s="21" t="s">
        <v>206</v>
      </c>
      <c r="BRN14" s="21" t="s">
        <v>206</v>
      </c>
      <c r="BRO14" s="21" t="s">
        <v>206</v>
      </c>
      <c r="BRP14" s="21" t="s">
        <v>206</v>
      </c>
      <c r="BRQ14" s="21" t="s">
        <v>206</v>
      </c>
      <c r="BRR14" s="21" t="s">
        <v>206</v>
      </c>
      <c r="BRS14" s="21" t="s">
        <v>206</v>
      </c>
      <c r="BRT14" s="21" t="s">
        <v>206</v>
      </c>
      <c r="BRU14" s="21" t="s">
        <v>206</v>
      </c>
      <c r="BRV14" s="21" t="s">
        <v>206</v>
      </c>
      <c r="BRW14" s="21" t="s">
        <v>206</v>
      </c>
      <c r="BRX14" s="21" t="s">
        <v>206</v>
      </c>
      <c r="BRY14" s="21" t="s">
        <v>206</v>
      </c>
      <c r="BRZ14" s="21">
        <v>527314</v>
      </c>
      <c r="BSA14" s="21" t="s">
        <v>206</v>
      </c>
      <c r="BSB14" s="21" t="s">
        <v>206</v>
      </c>
      <c r="BSC14" s="21" t="s">
        <v>206</v>
      </c>
      <c r="BSD14" s="21" t="s">
        <v>206</v>
      </c>
      <c r="BSE14" s="21" t="s">
        <v>206</v>
      </c>
      <c r="BSF14" s="21" t="s">
        <v>206</v>
      </c>
      <c r="BSG14" s="21" t="s">
        <v>206</v>
      </c>
      <c r="BSH14" s="21" t="s">
        <v>206</v>
      </c>
      <c r="BSI14" s="21" t="s">
        <v>206</v>
      </c>
      <c r="BSJ14" s="21" t="s">
        <v>206</v>
      </c>
      <c r="BSK14" s="21" t="s">
        <v>206</v>
      </c>
      <c r="BSL14" s="21" t="s">
        <v>206</v>
      </c>
      <c r="BSM14" s="21">
        <v>95002</v>
      </c>
      <c r="BSN14" s="21" t="s">
        <v>206</v>
      </c>
      <c r="BSO14" s="21" t="s">
        <v>206</v>
      </c>
      <c r="BSP14" s="21">
        <v>1</v>
      </c>
      <c r="BSQ14" s="21">
        <v>34519</v>
      </c>
      <c r="BSR14" s="21" t="s">
        <v>206</v>
      </c>
      <c r="BSS14" s="21" t="s">
        <v>206</v>
      </c>
      <c r="BST14" s="21" t="s">
        <v>206</v>
      </c>
      <c r="BSU14" s="21">
        <v>515291</v>
      </c>
      <c r="BSV14" s="21" t="s">
        <v>206</v>
      </c>
      <c r="BSW14" s="21" t="s">
        <v>206</v>
      </c>
      <c r="BSX14" s="21" t="s">
        <v>206</v>
      </c>
      <c r="BSY14" s="21" t="s">
        <v>206</v>
      </c>
      <c r="BSZ14" s="21">
        <v>59</v>
      </c>
      <c r="BTA14" s="21" t="s">
        <v>206</v>
      </c>
      <c r="BTB14" s="21" t="s">
        <v>206</v>
      </c>
      <c r="BTC14" s="21" t="s">
        <v>206</v>
      </c>
      <c r="BTD14" s="21">
        <v>2</v>
      </c>
      <c r="BTE14" s="21" t="s">
        <v>206</v>
      </c>
      <c r="BTF14" s="21">
        <v>27959</v>
      </c>
      <c r="BTG14" s="21" t="s">
        <v>206</v>
      </c>
      <c r="BTH14" s="21" t="s">
        <v>206</v>
      </c>
      <c r="BTI14" s="21">
        <v>722</v>
      </c>
      <c r="BTJ14" s="21">
        <v>2626372</v>
      </c>
      <c r="BTK14" s="21">
        <v>6</v>
      </c>
      <c r="BTL14" s="21">
        <v>207</v>
      </c>
      <c r="BTM14" s="21">
        <v>36707911</v>
      </c>
      <c r="BTN14" s="21">
        <v>58796</v>
      </c>
      <c r="BTO14" s="21" t="s">
        <v>206</v>
      </c>
      <c r="BTP14" s="21">
        <v>3221</v>
      </c>
      <c r="BTQ14" s="21">
        <v>4</v>
      </c>
      <c r="BTR14" s="21">
        <v>60559</v>
      </c>
      <c r="BTS14" s="21">
        <v>368583</v>
      </c>
      <c r="BTT14" s="21">
        <v>2422445</v>
      </c>
      <c r="BTU14" s="21">
        <v>1475314</v>
      </c>
      <c r="BTV14" s="21">
        <v>338249</v>
      </c>
      <c r="BTW14" s="21">
        <v>4347646</v>
      </c>
      <c r="BTX14" s="21">
        <v>148132</v>
      </c>
      <c r="BTY14" s="21">
        <v>147918</v>
      </c>
      <c r="BTZ14" s="21">
        <v>733739</v>
      </c>
      <c r="BUA14" s="21" t="s">
        <v>206</v>
      </c>
      <c r="BUB14" s="21">
        <v>4058</v>
      </c>
      <c r="BUC14" s="21">
        <v>5569456</v>
      </c>
      <c r="BUD14" s="21">
        <v>5763736</v>
      </c>
      <c r="BUE14" s="21">
        <v>1477410</v>
      </c>
      <c r="BUF14" s="21">
        <v>557726</v>
      </c>
      <c r="BUG14" s="21">
        <v>361105</v>
      </c>
      <c r="BUH14" s="21">
        <v>12998</v>
      </c>
      <c r="BUI14" s="21">
        <v>287033</v>
      </c>
      <c r="BUJ14" s="21">
        <v>147</v>
      </c>
      <c r="BUK14" s="21" t="s">
        <v>206</v>
      </c>
      <c r="BUL14" s="21">
        <v>372</v>
      </c>
      <c r="BUM14" s="21">
        <v>3598024</v>
      </c>
      <c r="BUN14" s="21">
        <v>8979747</v>
      </c>
      <c r="BUO14" s="21" t="s">
        <v>206</v>
      </c>
      <c r="BUP14" s="21">
        <v>31560</v>
      </c>
      <c r="BUQ14" s="21" t="s">
        <v>206</v>
      </c>
      <c r="BUR14" s="21" t="s">
        <v>206</v>
      </c>
      <c r="BUS14" s="21">
        <v>548273</v>
      </c>
      <c r="BUT14" s="21">
        <v>1105297</v>
      </c>
      <c r="BUU14" s="21">
        <v>427824</v>
      </c>
      <c r="BUV14" s="21" t="s">
        <v>206</v>
      </c>
      <c r="BUW14" s="21">
        <v>653</v>
      </c>
      <c r="BUX14" s="21">
        <v>140013</v>
      </c>
      <c r="BUY14" s="21" t="s">
        <v>206</v>
      </c>
      <c r="BUZ14" s="21">
        <v>1358520</v>
      </c>
      <c r="BVA14" s="21">
        <v>502189</v>
      </c>
      <c r="BVB14" s="21">
        <v>188974</v>
      </c>
      <c r="BVC14" s="21">
        <v>1295452</v>
      </c>
      <c r="BVD14" s="21">
        <v>12460</v>
      </c>
      <c r="BVE14" s="21">
        <v>966</v>
      </c>
      <c r="BVF14" s="21" t="s">
        <v>206</v>
      </c>
      <c r="BVG14" s="21">
        <v>364952</v>
      </c>
      <c r="BVH14" s="21">
        <v>467874</v>
      </c>
      <c r="BVI14" s="21">
        <v>465075</v>
      </c>
      <c r="BVJ14" s="21">
        <v>14803</v>
      </c>
      <c r="BVK14" s="21">
        <v>3655027</v>
      </c>
      <c r="BVL14" s="21">
        <v>3714853</v>
      </c>
      <c r="BVM14" s="21">
        <v>83415</v>
      </c>
      <c r="BVN14" s="21">
        <v>11510</v>
      </c>
      <c r="BVO14" s="21">
        <v>335446</v>
      </c>
      <c r="BVP14" s="21" t="s">
        <v>206</v>
      </c>
      <c r="BVQ14" s="21">
        <v>1</v>
      </c>
      <c r="BVR14" s="21">
        <v>1758619</v>
      </c>
      <c r="BVS14" s="21">
        <v>119976</v>
      </c>
      <c r="BVT14" s="21">
        <v>699429</v>
      </c>
      <c r="BVU14" s="21">
        <v>1258313</v>
      </c>
      <c r="BVV14" s="21">
        <v>47015016</v>
      </c>
      <c r="BVW14" s="21">
        <v>33594480</v>
      </c>
      <c r="BVX14" s="21" t="s">
        <v>206</v>
      </c>
      <c r="BVY14" s="21">
        <v>962321</v>
      </c>
      <c r="BVZ14" s="21">
        <v>11302273</v>
      </c>
      <c r="BWA14" s="21" t="s">
        <v>206</v>
      </c>
      <c r="BWB14" s="21">
        <v>10891085</v>
      </c>
      <c r="BWC14" s="21">
        <v>149721</v>
      </c>
      <c r="BWD14" s="21">
        <v>8119</v>
      </c>
      <c r="BWE14" s="21" t="s">
        <v>206</v>
      </c>
      <c r="BWF14" s="21">
        <v>566089</v>
      </c>
      <c r="BWG14" s="21">
        <v>406855</v>
      </c>
      <c r="BWH14" s="21">
        <v>249232</v>
      </c>
      <c r="BWI14" s="21">
        <v>318129</v>
      </c>
      <c r="BWJ14" s="21">
        <v>11295552</v>
      </c>
      <c r="BWK14" s="21">
        <v>2191650</v>
      </c>
      <c r="BWL14" s="21" t="s">
        <v>206</v>
      </c>
      <c r="BWM14" s="21" t="s">
        <v>206</v>
      </c>
      <c r="BWN14" s="21" t="s">
        <v>206</v>
      </c>
      <c r="BWO14" s="21" t="s">
        <v>206</v>
      </c>
      <c r="BWP14" s="21" t="s">
        <v>206</v>
      </c>
      <c r="BWQ14" s="21" t="s">
        <v>206</v>
      </c>
      <c r="BWR14" s="21" t="s">
        <v>206</v>
      </c>
      <c r="BWS14" s="21" t="s">
        <v>206</v>
      </c>
      <c r="BWT14" s="21" t="s">
        <v>206</v>
      </c>
      <c r="BWU14" s="21" t="s">
        <v>206</v>
      </c>
      <c r="BWV14" s="21" t="s">
        <v>206</v>
      </c>
      <c r="BWW14" s="21" t="s">
        <v>206</v>
      </c>
      <c r="BWX14" s="21" t="s">
        <v>206</v>
      </c>
      <c r="BWY14" s="21" t="s">
        <v>206</v>
      </c>
      <c r="BWZ14" s="21" t="s">
        <v>206</v>
      </c>
      <c r="BXA14" s="21" t="s">
        <v>206</v>
      </c>
      <c r="BXB14" s="21" t="s">
        <v>206</v>
      </c>
      <c r="BXC14" s="21" t="s">
        <v>206</v>
      </c>
      <c r="BXD14" s="21" t="s">
        <v>206</v>
      </c>
      <c r="BXE14" s="21" t="s">
        <v>206</v>
      </c>
      <c r="BXF14" s="21" t="s">
        <v>206</v>
      </c>
      <c r="BXG14" s="21" t="s">
        <v>206</v>
      </c>
      <c r="BXH14" s="21" t="s">
        <v>206</v>
      </c>
      <c r="BXI14" s="21" t="s">
        <v>206</v>
      </c>
      <c r="BXJ14" s="21" t="s">
        <v>206</v>
      </c>
      <c r="BXK14" s="21" t="s">
        <v>206</v>
      </c>
      <c r="BXL14" s="21">
        <v>0</v>
      </c>
      <c r="BXM14" s="21">
        <v>18745</v>
      </c>
      <c r="BXN14" s="21">
        <v>1159131</v>
      </c>
      <c r="BXO14" s="21" t="s">
        <v>206</v>
      </c>
      <c r="BXP14" s="21">
        <v>1759524</v>
      </c>
      <c r="BXQ14" s="21">
        <v>619</v>
      </c>
      <c r="BXR14" s="21">
        <v>163</v>
      </c>
      <c r="BXS14" s="21">
        <v>147</v>
      </c>
      <c r="BXT14" s="21" t="s">
        <v>206</v>
      </c>
      <c r="BXU14" s="21" t="s">
        <v>206</v>
      </c>
      <c r="BXV14" s="21" t="s">
        <v>206</v>
      </c>
      <c r="BXW14" s="21">
        <v>852404</v>
      </c>
      <c r="BXX14" s="21">
        <v>2044002</v>
      </c>
      <c r="BXY14" s="21">
        <v>1196832</v>
      </c>
      <c r="BXZ14" s="21" t="s">
        <v>206</v>
      </c>
      <c r="BYA14" s="21" t="s">
        <v>206</v>
      </c>
      <c r="BYB14" s="21" t="s">
        <v>206</v>
      </c>
      <c r="BYC14" s="21" t="s">
        <v>206</v>
      </c>
      <c r="BYD14" s="21" t="s">
        <v>206</v>
      </c>
      <c r="BYE14" s="21" t="s">
        <v>206</v>
      </c>
      <c r="BYF14" s="21" t="s">
        <v>206</v>
      </c>
      <c r="BYG14" s="21">
        <v>1067963</v>
      </c>
      <c r="BYH14" s="21">
        <v>65</v>
      </c>
      <c r="BYI14" s="21" t="s">
        <v>206</v>
      </c>
      <c r="BYJ14" s="21" t="s">
        <v>206</v>
      </c>
      <c r="BYK14" s="21" t="s">
        <v>206</v>
      </c>
      <c r="BYL14" s="21" t="s">
        <v>206</v>
      </c>
      <c r="BYM14" s="21">
        <v>442412</v>
      </c>
      <c r="BYN14" s="21" t="s">
        <v>206</v>
      </c>
      <c r="BYO14" s="21">
        <v>24766</v>
      </c>
      <c r="BYP14" s="21" t="s">
        <v>206</v>
      </c>
      <c r="BYQ14" s="21" t="s">
        <v>206</v>
      </c>
      <c r="BYR14" s="21">
        <v>441</v>
      </c>
      <c r="BYS14" s="21" t="s">
        <v>206</v>
      </c>
      <c r="BYT14" s="21" t="s">
        <v>206</v>
      </c>
      <c r="BYU14" s="21" t="s">
        <v>206</v>
      </c>
      <c r="BYV14" s="21" t="s">
        <v>206</v>
      </c>
      <c r="BYW14" s="21" t="s">
        <v>206</v>
      </c>
      <c r="BYX14" s="21" t="s">
        <v>206</v>
      </c>
      <c r="BYY14" s="21" t="s">
        <v>206</v>
      </c>
      <c r="BYZ14" s="21" t="s">
        <v>206</v>
      </c>
      <c r="BZA14" s="21">
        <v>3130</v>
      </c>
      <c r="BZB14" s="21" t="s">
        <v>206</v>
      </c>
      <c r="BZC14" s="21">
        <v>9762</v>
      </c>
      <c r="BZD14" s="21">
        <v>1885</v>
      </c>
      <c r="BZE14" s="21" t="s">
        <v>206</v>
      </c>
      <c r="BZF14" s="21">
        <v>732113</v>
      </c>
      <c r="BZG14" s="21">
        <v>1546</v>
      </c>
      <c r="BZH14" s="21" t="s">
        <v>206</v>
      </c>
      <c r="BZI14" s="21">
        <v>1597</v>
      </c>
      <c r="BZJ14" s="21" t="s">
        <v>206</v>
      </c>
      <c r="BZK14" s="21" t="s">
        <v>206</v>
      </c>
      <c r="BZL14" s="21" t="s">
        <v>206</v>
      </c>
      <c r="BZM14" s="21">
        <v>752</v>
      </c>
      <c r="BZN14" s="21">
        <v>15048</v>
      </c>
      <c r="BZO14" s="21">
        <v>16501</v>
      </c>
      <c r="BZP14" s="21">
        <v>2294974</v>
      </c>
      <c r="BZQ14" s="21">
        <v>5381439</v>
      </c>
      <c r="BZR14" s="21" t="s">
        <v>206</v>
      </c>
      <c r="BZS14" s="21">
        <v>1194748</v>
      </c>
      <c r="BZT14" s="21" t="s">
        <v>206</v>
      </c>
      <c r="BZU14" s="21" t="s">
        <v>206</v>
      </c>
      <c r="BZV14" s="21">
        <v>3211571</v>
      </c>
      <c r="BZW14" s="21">
        <v>257</v>
      </c>
      <c r="BZX14" s="21" t="s">
        <v>206</v>
      </c>
      <c r="BZY14" s="21" t="s">
        <v>206</v>
      </c>
      <c r="BZZ14" s="21">
        <v>704766</v>
      </c>
      <c r="CAA14" s="21" t="s">
        <v>206</v>
      </c>
      <c r="CAB14" s="21">
        <v>41906</v>
      </c>
      <c r="CAC14" s="21" t="s">
        <v>206</v>
      </c>
      <c r="CAD14" s="21">
        <v>689619</v>
      </c>
      <c r="CAE14" s="21">
        <v>95977</v>
      </c>
      <c r="CAF14" s="21" t="s">
        <v>206</v>
      </c>
      <c r="CAG14" s="21" t="s">
        <v>206</v>
      </c>
      <c r="CAH14" s="21">
        <v>3957</v>
      </c>
      <c r="CAI14" s="21" t="s">
        <v>206</v>
      </c>
      <c r="CAJ14" s="21" t="s">
        <v>206</v>
      </c>
      <c r="CAK14" s="21" t="s">
        <v>206</v>
      </c>
      <c r="CAL14" s="21" t="s">
        <v>206</v>
      </c>
      <c r="CAM14" s="21" t="s">
        <v>206</v>
      </c>
      <c r="CAN14" s="21">
        <v>565900</v>
      </c>
      <c r="CAO14" s="21" t="s">
        <v>206</v>
      </c>
      <c r="CAP14" s="21">
        <v>2</v>
      </c>
      <c r="CAQ14" s="21" t="s">
        <v>206</v>
      </c>
      <c r="CAR14" s="21">
        <v>1680</v>
      </c>
      <c r="CAS14" s="21" t="s">
        <v>206</v>
      </c>
      <c r="CAT14" s="21" t="s">
        <v>206</v>
      </c>
      <c r="CAU14" s="21" t="s">
        <v>206</v>
      </c>
      <c r="CAV14" s="21">
        <v>5</v>
      </c>
      <c r="CAW14" s="21">
        <v>650906</v>
      </c>
      <c r="CAX14" s="21" t="s">
        <v>206</v>
      </c>
      <c r="CAY14" s="21">
        <v>1823505</v>
      </c>
      <c r="CAZ14" s="21">
        <v>5</v>
      </c>
      <c r="CBA14" s="21">
        <v>7</v>
      </c>
      <c r="CBB14" s="21" t="s">
        <v>206</v>
      </c>
      <c r="CBC14" s="21" t="s">
        <v>206</v>
      </c>
      <c r="CBD14" s="21" t="s">
        <v>206</v>
      </c>
      <c r="CBE14" s="21">
        <v>10322644</v>
      </c>
      <c r="CBF14" s="21">
        <v>29</v>
      </c>
      <c r="CBG14" s="21">
        <v>366</v>
      </c>
      <c r="CBH14" s="21">
        <v>3884719</v>
      </c>
      <c r="CBI14" s="21">
        <v>8753254</v>
      </c>
      <c r="CBJ14" s="21">
        <v>8902500</v>
      </c>
      <c r="CBK14" s="21">
        <v>7328165</v>
      </c>
      <c r="CBL14" s="21">
        <v>40</v>
      </c>
      <c r="CBM14" s="21">
        <v>1398323</v>
      </c>
      <c r="CBN14" s="21">
        <v>28359</v>
      </c>
      <c r="CBO14" s="21" t="s">
        <v>206</v>
      </c>
      <c r="CBP14" s="21" t="s">
        <v>206</v>
      </c>
      <c r="CBQ14" s="21">
        <v>2510154</v>
      </c>
      <c r="CBR14" s="21">
        <v>2214000</v>
      </c>
      <c r="CBS14" s="21">
        <v>29009879</v>
      </c>
      <c r="CBT14" s="21" t="s">
        <v>206</v>
      </c>
      <c r="CBU14" s="21">
        <v>66982</v>
      </c>
      <c r="CBV14" s="21" t="s">
        <v>206</v>
      </c>
      <c r="CBW14" s="21">
        <v>57254</v>
      </c>
      <c r="CBX14" s="21" t="s">
        <v>206</v>
      </c>
      <c r="CBY14" s="21" t="s">
        <v>206</v>
      </c>
      <c r="CBZ14" s="21" t="s">
        <v>206</v>
      </c>
      <c r="CCA14" s="21">
        <v>1517872</v>
      </c>
      <c r="CCB14" s="21">
        <v>369176</v>
      </c>
      <c r="CCC14" s="21" t="s">
        <v>206</v>
      </c>
      <c r="CCD14" s="21" t="s">
        <v>206</v>
      </c>
      <c r="CCE14" s="21" t="s">
        <v>206</v>
      </c>
      <c r="CCF14" s="21" t="s">
        <v>206</v>
      </c>
      <c r="CCG14" s="21" t="s">
        <v>206</v>
      </c>
      <c r="CCH14" s="21">
        <v>1039062</v>
      </c>
      <c r="CCI14" s="21" t="s">
        <v>206</v>
      </c>
      <c r="CCJ14" s="21" t="s">
        <v>206</v>
      </c>
      <c r="CCK14" s="21">
        <v>2726</v>
      </c>
      <c r="CCL14" s="21">
        <v>104</v>
      </c>
      <c r="CCM14" s="21" t="s">
        <v>206</v>
      </c>
      <c r="CCN14" s="21">
        <v>119142</v>
      </c>
      <c r="CCO14" s="21">
        <v>530805</v>
      </c>
      <c r="CCP14" s="21">
        <v>471077</v>
      </c>
      <c r="CCQ14" s="21" t="s">
        <v>206</v>
      </c>
      <c r="CCR14" s="21" t="s">
        <v>206</v>
      </c>
      <c r="CCS14" s="21" t="s">
        <v>206</v>
      </c>
      <c r="CCT14" s="21" t="s">
        <v>206</v>
      </c>
      <c r="CCU14" s="21">
        <v>1024</v>
      </c>
      <c r="CCV14" s="21">
        <v>102312</v>
      </c>
      <c r="CCW14" s="21">
        <v>64336</v>
      </c>
      <c r="CCX14" s="21">
        <v>3012234</v>
      </c>
      <c r="CCY14" s="21">
        <v>10396103</v>
      </c>
      <c r="CCZ14" s="21">
        <v>2077205</v>
      </c>
      <c r="CDA14" s="21">
        <v>283185</v>
      </c>
      <c r="CDB14" s="21" t="s">
        <v>206</v>
      </c>
      <c r="CDC14" s="21">
        <v>1235935</v>
      </c>
      <c r="CDD14" s="21" t="s">
        <v>206</v>
      </c>
      <c r="CDE14" s="21">
        <v>562</v>
      </c>
      <c r="CDF14" s="21" t="s">
        <v>206</v>
      </c>
      <c r="CDG14" s="21">
        <v>15924</v>
      </c>
      <c r="CDH14" s="21">
        <v>363971</v>
      </c>
      <c r="CDI14" s="21">
        <v>606300</v>
      </c>
      <c r="CDJ14" s="21">
        <v>493044879</v>
      </c>
      <c r="CDK14" s="21">
        <v>403564431</v>
      </c>
      <c r="CDL14" s="21" t="s">
        <v>206</v>
      </c>
      <c r="CDM14" s="21">
        <v>95433</v>
      </c>
      <c r="CDN14" s="21" t="s">
        <v>206</v>
      </c>
      <c r="CDO14" s="21" t="s">
        <v>206</v>
      </c>
      <c r="CDP14" s="21">
        <v>11531928</v>
      </c>
      <c r="CDQ14" s="21">
        <v>3227</v>
      </c>
      <c r="CDR14" s="21" t="s">
        <v>206</v>
      </c>
      <c r="CDS14" s="21" t="s">
        <v>206</v>
      </c>
      <c r="CDT14" s="21">
        <v>113705</v>
      </c>
      <c r="CDU14" s="21" t="s">
        <v>206</v>
      </c>
      <c r="CDV14" s="21">
        <v>108824</v>
      </c>
      <c r="CDW14" s="21" t="s">
        <v>206</v>
      </c>
      <c r="CDX14" s="21">
        <v>16583226</v>
      </c>
      <c r="CDY14" s="21">
        <v>389538</v>
      </c>
      <c r="CDZ14" t="s">
        <v>206</v>
      </c>
      <c r="CEA14" t="s">
        <v>206</v>
      </c>
      <c r="CEB14" t="s">
        <v>206</v>
      </c>
      <c r="CEC14" t="s">
        <v>206</v>
      </c>
      <c r="CED14" t="s">
        <v>206</v>
      </c>
      <c r="CEE14">
        <v>15465</v>
      </c>
      <c r="CEF14" t="s">
        <v>206</v>
      </c>
      <c r="CEG14" t="s">
        <v>206</v>
      </c>
      <c r="CEH14">
        <v>162500</v>
      </c>
      <c r="CEI14" t="s">
        <v>206</v>
      </c>
      <c r="CEJ14">
        <v>132446</v>
      </c>
      <c r="CEK14" t="s">
        <v>206</v>
      </c>
      <c r="CEL14" t="s">
        <v>206</v>
      </c>
      <c r="CEM14" t="s">
        <v>206</v>
      </c>
      <c r="CEN14">
        <v>370</v>
      </c>
      <c r="CEO14" t="s">
        <v>206</v>
      </c>
      <c r="CEP14">
        <v>7</v>
      </c>
      <c r="CEQ14" t="s">
        <v>206</v>
      </c>
      <c r="CER14" t="s">
        <v>206</v>
      </c>
      <c r="CES14">
        <v>243640</v>
      </c>
      <c r="CET14">
        <v>31020</v>
      </c>
      <c r="CEU14" t="s">
        <v>206</v>
      </c>
      <c r="CEV14" t="s">
        <v>206</v>
      </c>
      <c r="CEW14" t="s">
        <v>206</v>
      </c>
      <c r="CEX14">
        <v>100</v>
      </c>
      <c r="CEY14">
        <v>7</v>
      </c>
      <c r="CEZ14">
        <v>1629</v>
      </c>
      <c r="CFA14" t="s">
        <v>206</v>
      </c>
      <c r="CFB14">
        <v>1053806</v>
      </c>
      <c r="CFC14">
        <v>5935</v>
      </c>
      <c r="CFD14" t="s">
        <v>206</v>
      </c>
      <c r="CFE14">
        <v>1168686</v>
      </c>
      <c r="CFF14">
        <v>6805</v>
      </c>
      <c r="CFG14">
        <v>19527</v>
      </c>
      <c r="CFH14">
        <v>5149760</v>
      </c>
      <c r="CFI14" t="s">
        <v>206</v>
      </c>
      <c r="CFJ14" t="s">
        <v>206</v>
      </c>
      <c r="CFK14">
        <v>394581</v>
      </c>
      <c r="CFL14">
        <v>841795</v>
      </c>
      <c r="CFM14">
        <v>4898048</v>
      </c>
      <c r="CFN14" t="s">
        <v>206</v>
      </c>
      <c r="CFO14">
        <v>428640</v>
      </c>
      <c r="CFP14" t="s">
        <v>206</v>
      </c>
      <c r="CFQ14">
        <v>890</v>
      </c>
      <c r="CFR14">
        <v>102120</v>
      </c>
      <c r="CFS14" t="s">
        <v>206</v>
      </c>
      <c r="CFT14" t="s">
        <v>206</v>
      </c>
      <c r="CFU14">
        <v>180878</v>
      </c>
      <c r="CFV14">
        <v>215808</v>
      </c>
      <c r="CFW14" t="s">
        <v>206</v>
      </c>
      <c r="CFX14" t="s">
        <v>206</v>
      </c>
      <c r="CFY14" t="s">
        <v>206</v>
      </c>
      <c r="CFZ14" t="s">
        <v>206</v>
      </c>
      <c r="CGA14">
        <v>257</v>
      </c>
      <c r="CGB14">
        <v>58684</v>
      </c>
      <c r="CGC14">
        <v>195189</v>
      </c>
      <c r="CGD14">
        <v>82659</v>
      </c>
      <c r="CGE14">
        <v>387</v>
      </c>
      <c r="CGF14">
        <v>476941</v>
      </c>
      <c r="CGG14" t="s">
        <v>206</v>
      </c>
      <c r="CGH14">
        <v>2712563</v>
      </c>
      <c r="CGI14">
        <v>166101</v>
      </c>
      <c r="CGJ14">
        <v>7830</v>
      </c>
      <c r="CGK14" t="s">
        <v>206</v>
      </c>
      <c r="CGL14" t="s">
        <v>206</v>
      </c>
      <c r="CGM14" t="s">
        <v>206</v>
      </c>
      <c r="CGN14">
        <v>55661</v>
      </c>
      <c r="CGO14">
        <v>273</v>
      </c>
      <c r="CGP14">
        <v>12271</v>
      </c>
      <c r="CGQ14">
        <v>106481</v>
      </c>
      <c r="CGR14">
        <v>45179</v>
      </c>
      <c r="CGS14" t="s">
        <v>206</v>
      </c>
      <c r="CGT14">
        <v>2799313</v>
      </c>
      <c r="CGU14">
        <v>663</v>
      </c>
      <c r="CGV14" t="s">
        <v>206</v>
      </c>
      <c r="CGW14">
        <v>74526</v>
      </c>
      <c r="CGX14" t="s">
        <v>206</v>
      </c>
      <c r="CGY14" t="s">
        <v>206</v>
      </c>
      <c r="CGZ14" t="s">
        <v>206</v>
      </c>
      <c r="CHA14" t="s">
        <v>206</v>
      </c>
      <c r="CHB14">
        <v>11358</v>
      </c>
      <c r="CHC14">
        <v>443841</v>
      </c>
      <c r="CHD14">
        <v>206504472</v>
      </c>
      <c r="CHE14">
        <v>343400177</v>
      </c>
      <c r="CHF14" t="s">
        <v>206</v>
      </c>
      <c r="CHG14">
        <v>1983235</v>
      </c>
      <c r="CHH14" t="s">
        <v>206</v>
      </c>
      <c r="CHI14" t="s">
        <v>206</v>
      </c>
      <c r="CHJ14">
        <v>2401963</v>
      </c>
      <c r="CHK14">
        <v>284</v>
      </c>
      <c r="CHL14" t="s">
        <v>206</v>
      </c>
      <c r="CHM14" t="s">
        <v>206</v>
      </c>
      <c r="CHN14">
        <v>2491977</v>
      </c>
      <c r="CHO14">
        <v>247421</v>
      </c>
      <c r="CHP14">
        <v>140</v>
      </c>
      <c r="CHQ14" t="s">
        <v>206</v>
      </c>
      <c r="CHR14">
        <v>22563</v>
      </c>
      <c r="CHS14">
        <v>82129</v>
      </c>
    </row>
    <row r="15" spans="1:2255" x14ac:dyDescent="0.25">
      <c r="A15" s="21">
        <v>2017</v>
      </c>
      <c r="B15" s="21" t="s">
        <v>206</v>
      </c>
      <c r="C15" s="21" t="s">
        <v>206</v>
      </c>
      <c r="D15" s="21" t="s">
        <v>206</v>
      </c>
      <c r="E15" s="21">
        <v>2350815</v>
      </c>
      <c r="F15" s="21" t="s">
        <v>206</v>
      </c>
      <c r="G15" s="21" t="s">
        <v>206</v>
      </c>
      <c r="H15" s="21">
        <v>20</v>
      </c>
      <c r="I15" s="21" t="s">
        <v>206</v>
      </c>
      <c r="J15" s="21">
        <v>743</v>
      </c>
      <c r="K15" s="21">
        <v>288</v>
      </c>
      <c r="L15" s="21">
        <v>1125716</v>
      </c>
      <c r="M15" s="21">
        <v>7883377</v>
      </c>
      <c r="N15" s="21">
        <v>489723</v>
      </c>
      <c r="O15" s="21" t="s">
        <v>206</v>
      </c>
      <c r="P15" s="21">
        <v>3576219</v>
      </c>
      <c r="Q15" s="21" t="s">
        <v>206</v>
      </c>
      <c r="R15" s="21">
        <v>2726770</v>
      </c>
      <c r="S15" s="21">
        <v>1541</v>
      </c>
      <c r="T15" s="21">
        <v>59786</v>
      </c>
      <c r="U15" s="21">
        <v>246427</v>
      </c>
      <c r="V15" s="21">
        <v>324533</v>
      </c>
      <c r="W15" s="21">
        <v>3606965</v>
      </c>
      <c r="X15" s="21">
        <v>942564</v>
      </c>
      <c r="Y15" s="21" t="s">
        <v>206</v>
      </c>
      <c r="Z15" s="21">
        <v>3698296</v>
      </c>
      <c r="AA15" s="21">
        <v>4328</v>
      </c>
      <c r="AB15" s="21">
        <v>3038484</v>
      </c>
      <c r="AC15" s="21">
        <v>16088308</v>
      </c>
      <c r="AD15" s="21">
        <v>94055314</v>
      </c>
      <c r="AE15" s="21">
        <v>134661218</v>
      </c>
      <c r="AF15" s="21">
        <v>14833032</v>
      </c>
      <c r="AG15" s="21">
        <v>35919994</v>
      </c>
      <c r="AH15" s="21">
        <v>820582</v>
      </c>
      <c r="AI15" s="21">
        <v>10332865</v>
      </c>
      <c r="AJ15" s="21">
        <v>14446055</v>
      </c>
      <c r="AK15" s="21">
        <v>500</v>
      </c>
      <c r="AL15" s="21">
        <v>35213</v>
      </c>
      <c r="AM15" s="21">
        <v>132749688</v>
      </c>
      <c r="AN15" s="21">
        <v>100346030</v>
      </c>
      <c r="AO15" s="21">
        <v>17862331</v>
      </c>
      <c r="AP15" s="21">
        <v>1383712</v>
      </c>
      <c r="AQ15" s="21">
        <v>31099</v>
      </c>
      <c r="AR15" s="21" t="s">
        <v>206</v>
      </c>
      <c r="AS15" s="21">
        <v>6270266</v>
      </c>
      <c r="AT15" s="21">
        <v>12080</v>
      </c>
      <c r="AU15" s="21">
        <v>538</v>
      </c>
      <c r="AV15" s="21">
        <v>7749</v>
      </c>
      <c r="AW15" s="21">
        <v>18248327</v>
      </c>
      <c r="AX15" s="21">
        <v>672910</v>
      </c>
      <c r="AY15" s="21" t="s">
        <v>206</v>
      </c>
      <c r="AZ15" s="21" t="s">
        <v>206</v>
      </c>
      <c r="BA15" s="21">
        <v>599</v>
      </c>
      <c r="BB15" s="21" t="s">
        <v>206</v>
      </c>
      <c r="BC15" s="21">
        <v>112460</v>
      </c>
      <c r="BD15" s="21">
        <v>80879</v>
      </c>
      <c r="BE15" s="21">
        <v>1705466</v>
      </c>
      <c r="BF15" s="21">
        <v>11</v>
      </c>
      <c r="BG15" s="21">
        <v>7853</v>
      </c>
      <c r="BH15" s="21">
        <v>2177310</v>
      </c>
      <c r="BI15" s="21">
        <v>35137</v>
      </c>
      <c r="BJ15" s="21">
        <v>19468</v>
      </c>
      <c r="BK15" s="21">
        <v>40635</v>
      </c>
      <c r="BL15" s="21">
        <v>374530</v>
      </c>
      <c r="BM15" s="21" t="s">
        <v>206</v>
      </c>
      <c r="BN15" s="21">
        <v>220579</v>
      </c>
      <c r="BO15" s="21">
        <v>7014</v>
      </c>
      <c r="BP15" s="21">
        <v>3576</v>
      </c>
      <c r="BQ15" s="21">
        <v>666937</v>
      </c>
      <c r="BR15" s="21">
        <v>676602</v>
      </c>
      <c r="BS15" s="21">
        <v>2605655</v>
      </c>
      <c r="BT15" s="21">
        <v>639225</v>
      </c>
      <c r="BU15" s="21">
        <v>28111172</v>
      </c>
      <c r="BV15" s="21">
        <v>24527520</v>
      </c>
      <c r="BW15" s="21">
        <v>1887692</v>
      </c>
      <c r="BX15" s="21">
        <v>350557</v>
      </c>
      <c r="BY15" s="21">
        <v>14489932</v>
      </c>
      <c r="BZ15" s="21">
        <v>2542077</v>
      </c>
      <c r="CA15" s="21">
        <v>30413</v>
      </c>
      <c r="CB15" s="21">
        <v>44218</v>
      </c>
      <c r="CC15" s="21">
        <v>115027</v>
      </c>
      <c r="CD15" s="21">
        <v>5613827</v>
      </c>
      <c r="CE15" s="21">
        <v>1140441</v>
      </c>
      <c r="CF15" s="21">
        <v>230768905</v>
      </c>
      <c r="CG15" s="21">
        <v>236217327</v>
      </c>
      <c r="CH15" s="21">
        <v>118059</v>
      </c>
      <c r="CI15" s="21">
        <v>44496110</v>
      </c>
      <c r="CJ15" s="21">
        <v>2855855</v>
      </c>
      <c r="CK15" s="21" t="s">
        <v>206</v>
      </c>
      <c r="CL15" s="21">
        <v>78090061</v>
      </c>
      <c r="CM15" s="21">
        <v>85207</v>
      </c>
      <c r="CN15" s="21" t="s">
        <v>206</v>
      </c>
      <c r="CO15" s="21" t="s">
        <v>206</v>
      </c>
      <c r="CP15" s="21">
        <v>3762998</v>
      </c>
      <c r="CQ15" s="21">
        <v>34791</v>
      </c>
      <c r="CR15" s="21">
        <v>239356</v>
      </c>
      <c r="CS15" s="21">
        <v>9886</v>
      </c>
      <c r="CT15" s="21">
        <v>41451334</v>
      </c>
      <c r="CU15" s="21">
        <v>3094604</v>
      </c>
      <c r="CV15" s="21">
        <v>330</v>
      </c>
      <c r="CW15" s="21" t="s">
        <v>206</v>
      </c>
      <c r="CX15" s="21" t="s">
        <v>206</v>
      </c>
      <c r="CY15" s="21">
        <v>2984718</v>
      </c>
      <c r="CZ15" s="21" t="s">
        <v>206</v>
      </c>
      <c r="DA15" s="21" t="s">
        <v>206</v>
      </c>
      <c r="DB15" s="21">
        <v>889580</v>
      </c>
      <c r="DC15" s="21">
        <v>683529</v>
      </c>
      <c r="DD15" s="21">
        <v>19734</v>
      </c>
      <c r="DE15" s="21">
        <v>1022338</v>
      </c>
      <c r="DF15" s="21" t="s">
        <v>206</v>
      </c>
      <c r="DG15" s="21">
        <v>1307807</v>
      </c>
      <c r="DH15" s="21">
        <v>6</v>
      </c>
      <c r="DI15" s="21" t="s">
        <v>206</v>
      </c>
      <c r="DJ15" s="21">
        <v>17830292</v>
      </c>
      <c r="DK15" s="21" t="s">
        <v>206</v>
      </c>
      <c r="DL15" s="21">
        <v>70</v>
      </c>
      <c r="DM15" s="21">
        <v>66281</v>
      </c>
      <c r="DN15" s="21">
        <v>2797593</v>
      </c>
      <c r="DO15" s="21">
        <v>56</v>
      </c>
      <c r="DP15" s="21">
        <v>271</v>
      </c>
      <c r="DQ15" s="21">
        <v>8536605</v>
      </c>
      <c r="DR15" s="21" t="s">
        <v>206</v>
      </c>
      <c r="DS15" s="21">
        <v>2532420</v>
      </c>
      <c r="DT15" s="21">
        <v>78726</v>
      </c>
      <c r="DU15" s="21" t="s">
        <v>206</v>
      </c>
      <c r="DV15" s="21" t="s">
        <v>206</v>
      </c>
      <c r="DW15" s="21">
        <v>4368750</v>
      </c>
      <c r="DX15" s="21">
        <v>3998476</v>
      </c>
      <c r="DY15" s="21">
        <v>6757846</v>
      </c>
      <c r="DZ15" s="21" t="s">
        <v>206</v>
      </c>
      <c r="EA15" s="21">
        <v>8732</v>
      </c>
      <c r="EB15" s="21">
        <v>13262</v>
      </c>
      <c r="EC15" s="21">
        <v>137997</v>
      </c>
      <c r="ED15" s="21">
        <v>21436</v>
      </c>
      <c r="EE15" s="21" t="s">
        <v>206</v>
      </c>
      <c r="EF15" s="21">
        <v>15196</v>
      </c>
      <c r="EG15" s="21">
        <v>3875982</v>
      </c>
      <c r="EH15" s="21">
        <v>1401008</v>
      </c>
      <c r="EI15" s="21">
        <v>783256</v>
      </c>
      <c r="EJ15" s="21">
        <v>892455</v>
      </c>
      <c r="EK15" s="21">
        <v>597</v>
      </c>
      <c r="EL15" s="21" t="s">
        <v>206</v>
      </c>
      <c r="EM15" s="21">
        <v>3269671</v>
      </c>
      <c r="EN15" s="21" t="s">
        <v>206</v>
      </c>
      <c r="EO15" s="21" t="s">
        <v>206</v>
      </c>
      <c r="EP15" s="21" t="s">
        <v>206</v>
      </c>
      <c r="EQ15" s="21">
        <v>44617</v>
      </c>
      <c r="ER15" s="21">
        <v>907032</v>
      </c>
      <c r="ES15" s="21" t="s">
        <v>206</v>
      </c>
      <c r="ET15" s="21" t="s">
        <v>206</v>
      </c>
      <c r="EU15" s="21" t="s">
        <v>206</v>
      </c>
      <c r="EV15" s="21" t="s">
        <v>206</v>
      </c>
      <c r="EW15" s="21" t="s">
        <v>206</v>
      </c>
      <c r="EX15" s="21">
        <v>255042</v>
      </c>
      <c r="EY15" s="21" t="s">
        <v>206</v>
      </c>
      <c r="EZ15" s="21" t="s">
        <v>206</v>
      </c>
      <c r="FA15" s="21" t="s">
        <v>206</v>
      </c>
      <c r="FB15" s="21">
        <v>118965</v>
      </c>
      <c r="FC15" s="21" t="s">
        <v>206</v>
      </c>
      <c r="FD15" s="21" t="s">
        <v>206</v>
      </c>
      <c r="FE15" s="21">
        <v>46</v>
      </c>
      <c r="FF15" s="21" t="s">
        <v>206</v>
      </c>
      <c r="FG15" s="21" t="s">
        <v>206</v>
      </c>
      <c r="FH15" s="21" t="s">
        <v>206</v>
      </c>
      <c r="FI15" s="21" t="s">
        <v>206</v>
      </c>
      <c r="FJ15" s="21" t="s">
        <v>206</v>
      </c>
      <c r="FK15" s="21">
        <v>5205</v>
      </c>
      <c r="FL15" s="21" t="s">
        <v>206</v>
      </c>
      <c r="FM15" s="21" t="s">
        <v>206</v>
      </c>
      <c r="FN15" s="21">
        <v>200</v>
      </c>
      <c r="FO15" s="21" t="s">
        <v>206</v>
      </c>
      <c r="FP15" s="21">
        <v>44027</v>
      </c>
      <c r="FQ15" s="21">
        <v>5854</v>
      </c>
      <c r="FR15" s="21" t="s">
        <v>206</v>
      </c>
      <c r="FS15" s="21">
        <v>837220</v>
      </c>
      <c r="FT15" s="21" t="s">
        <v>206</v>
      </c>
      <c r="FU15" s="21" t="s">
        <v>206</v>
      </c>
      <c r="FV15" s="21" t="s">
        <v>206</v>
      </c>
      <c r="FW15" s="21" t="s">
        <v>206</v>
      </c>
      <c r="FX15" s="21">
        <v>40709</v>
      </c>
      <c r="FY15" s="21">
        <v>25035</v>
      </c>
      <c r="FZ15" s="21">
        <v>6366350</v>
      </c>
      <c r="GA15" s="21">
        <v>596912</v>
      </c>
      <c r="GB15" s="21" t="s">
        <v>206</v>
      </c>
      <c r="GC15" s="21">
        <v>1791223</v>
      </c>
      <c r="GD15" s="21" t="s">
        <v>206</v>
      </c>
      <c r="GE15" s="21" t="s">
        <v>206</v>
      </c>
      <c r="GF15" s="21">
        <v>363657</v>
      </c>
      <c r="GG15" s="21" t="s">
        <v>206</v>
      </c>
      <c r="GH15" s="21" t="s">
        <v>206</v>
      </c>
      <c r="GI15" s="21">
        <v>193600</v>
      </c>
      <c r="GJ15" s="21">
        <v>30525</v>
      </c>
      <c r="GK15" s="21">
        <v>380740</v>
      </c>
      <c r="GL15" s="21">
        <v>104995</v>
      </c>
      <c r="GM15" s="21">
        <v>600</v>
      </c>
      <c r="GN15" s="21">
        <v>617920</v>
      </c>
      <c r="GO15" s="21">
        <v>117374</v>
      </c>
      <c r="GP15" s="21">
        <v>250</v>
      </c>
      <c r="GQ15" s="21" t="s">
        <v>206</v>
      </c>
      <c r="GR15" s="21" t="s">
        <v>206</v>
      </c>
      <c r="GS15" s="21">
        <v>2668382</v>
      </c>
      <c r="GT15" s="21" t="s">
        <v>206</v>
      </c>
      <c r="GU15" s="21" t="s">
        <v>206</v>
      </c>
      <c r="GV15" s="21">
        <v>6</v>
      </c>
      <c r="GW15" s="21">
        <v>2619865</v>
      </c>
      <c r="GX15" s="21">
        <v>4306006</v>
      </c>
      <c r="GY15" s="21">
        <v>31028</v>
      </c>
      <c r="GZ15" s="21" t="s">
        <v>206</v>
      </c>
      <c r="HA15" s="21">
        <v>1477151</v>
      </c>
      <c r="HB15" s="21">
        <v>495815</v>
      </c>
      <c r="HC15" s="21" t="s">
        <v>206</v>
      </c>
      <c r="HD15" s="21">
        <v>785401</v>
      </c>
      <c r="HE15" s="21" t="s">
        <v>206</v>
      </c>
      <c r="HF15" s="21">
        <v>80802</v>
      </c>
      <c r="HG15" s="21">
        <v>3052807</v>
      </c>
      <c r="HH15" s="21">
        <v>74203</v>
      </c>
      <c r="HI15" s="21">
        <v>37748</v>
      </c>
      <c r="HJ15" s="21">
        <v>120878</v>
      </c>
      <c r="HK15" s="21">
        <v>12187</v>
      </c>
      <c r="HL15" s="21">
        <v>1097521</v>
      </c>
      <c r="HM15" s="21">
        <v>325110</v>
      </c>
      <c r="HN15" s="21">
        <v>420308</v>
      </c>
      <c r="HO15" s="21" t="s">
        <v>206</v>
      </c>
      <c r="HP15" s="21">
        <v>420416</v>
      </c>
      <c r="HQ15" s="21">
        <v>1578087</v>
      </c>
      <c r="HR15" s="21">
        <v>6192582</v>
      </c>
      <c r="HS15" s="21">
        <v>17806638</v>
      </c>
      <c r="HT15" s="21">
        <v>120</v>
      </c>
      <c r="HU15" s="21">
        <v>1123789</v>
      </c>
      <c r="HV15" s="21">
        <v>526758</v>
      </c>
      <c r="HW15" s="21">
        <v>3772183</v>
      </c>
      <c r="HX15" s="21">
        <v>1496105</v>
      </c>
      <c r="HY15" s="21" t="s">
        <v>206</v>
      </c>
      <c r="HZ15" s="21">
        <v>97658</v>
      </c>
      <c r="IA15" s="21">
        <v>13315315</v>
      </c>
      <c r="IB15" s="21">
        <v>9405598</v>
      </c>
      <c r="IC15" s="21">
        <v>21540122</v>
      </c>
      <c r="ID15" s="21">
        <v>3998409</v>
      </c>
      <c r="IE15" s="21">
        <v>127</v>
      </c>
      <c r="IF15" s="21" t="s">
        <v>206</v>
      </c>
      <c r="IG15" s="21">
        <v>58413307</v>
      </c>
      <c r="IH15" s="21">
        <v>1791</v>
      </c>
      <c r="II15" s="21" t="s">
        <v>206</v>
      </c>
      <c r="IJ15" s="21">
        <v>217635</v>
      </c>
      <c r="IK15" s="21">
        <v>9013890</v>
      </c>
      <c r="IL15" s="21">
        <v>67501</v>
      </c>
      <c r="IM15" s="21" t="s">
        <v>206</v>
      </c>
      <c r="IN15" s="21" t="s">
        <v>206</v>
      </c>
      <c r="IO15" s="21">
        <v>60</v>
      </c>
      <c r="IP15" s="21" t="s">
        <v>206</v>
      </c>
      <c r="IQ15" s="21">
        <v>26109</v>
      </c>
      <c r="IR15" s="21" t="s">
        <v>206</v>
      </c>
      <c r="IS15" s="21">
        <v>14561</v>
      </c>
      <c r="IT15" s="21">
        <v>216883</v>
      </c>
      <c r="IU15" s="21">
        <v>10012</v>
      </c>
      <c r="IV15" s="21">
        <v>1106488</v>
      </c>
      <c r="IW15" s="21" t="s">
        <v>206</v>
      </c>
      <c r="IX15" s="21">
        <v>82482</v>
      </c>
      <c r="IY15" s="21">
        <v>12113</v>
      </c>
      <c r="IZ15" s="21">
        <v>1621</v>
      </c>
      <c r="JA15" s="21">
        <v>639395</v>
      </c>
      <c r="JB15" s="21">
        <v>450</v>
      </c>
      <c r="JC15" s="21" t="s">
        <v>206</v>
      </c>
      <c r="JD15" s="21" t="s">
        <v>206</v>
      </c>
      <c r="JE15" s="21">
        <v>1063819</v>
      </c>
      <c r="JF15" s="21">
        <v>261311</v>
      </c>
      <c r="JG15" s="21">
        <v>42901</v>
      </c>
      <c r="JH15" s="21" t="s">
        <v>206</v>
      </c>
      <c r="JI15" s="21">
        <v>20137562</v>
      </c>
      <c r="JJ15" s="21">
        <v>5789094</v>
      </c>
      <c r="JK15" s="21">
        <v>63173</v>
      </c>
      <c r="JL15" s="21" t="s">
        <v>206</v>
      </c>
      <c r="JM15" s="21">
        <v>164573</v>
      </c>
      <c r="JN15" s="21" t="s">
        <v>206</v>
      </c>
      <c r="JO15" s="21" t="s">
        <v>206</v>
      </c>
      <c r="JP15" s="21">
        <v>545375</v>
      </c>
      <c r="JQ15" s="21" t="s">
        <v>206</v>
      </c>
      <c r="JR15" s="21">
        <v>130576</v>
      </c>
      <c r="JS15" s="21">
        <v>181872</v>
      </c>
      <c r="JT15" s="21">
        <v>55940145</v>
      </c>
      <c r="JU15" s="21">
        <v>23034993</v>
      </c>
      <c r="JV15" s="21">
        <v>15441</v>
      </c>
      <c r="JW15" s="21">
        <v>66359591</v>
      </c>
      <c r="JX15" s="21" t="s">
        <v>206</v>
      </c>
      <c r="JY15" s="21" t="s">
        <v>206</v>
      </c>
      <c r="JZ15" s="21">
        <v>6641268</v>
      </c>
      <c r="KA15" s="21">
        <v>62</v>
      </c>
      <c r="KB15" s="21" t="s">
        <v>206</v>
      </c>
      <c r="KC15" s="21" t="s">
        <v>206</v>
      </c>
      <c r="KD15" s="21">
        <v>1277114</v>
      </c>
      <c r="KE15" s="21">
        <v>21</v>
      </c>
      <c r="KF15" s="21">
        <v>60919</v>
      </c>
      <c r="KG15" s="21" t="s">
        <v>206</v>
      </c>
      <c r="KH15" s="21">
        <v>1172468</v>
      </c>
      <c r="KI15" s="21">
        <v>205524</v>
      </c>
      <c r="KJ15" s="21">
        <v>100</v>
      </c>
      <c r="KK15" s="21">
        <v>10687957</v>
      </c>
      <c r="KL15" s="21" t="s">
        <v>206</v>
      </c>
      <c r="KM15" s="21">
        <v>1478119</v>
      </c>
      <c r="KN15" s="21">
        <v>390221</v>
      </c>
      <c r="KO15" s="21" t="s">
        <v>206</v>
      </c>
      <c r="KP15" s="21">
        <v>5150323</v>
      </c>
      <c r="KQ15" s="21">
        <v>658813</v>
      </c>
      <c r="KR15" s="21">
        <v>6075</v>
      </c>
      <c r="KS15" s="21">
        <v>10269344</v>
      </c>
      <c r="KT15" s="21">
        <v>7775604</v>
      </c>
      <c r="KU15" s="21">
        <v>403327129</v>
      </c>
      <c r="KV15" s="21">
        <v>11</v>
      </c>
      <c r="KW15" s="21" t="s">
        <v>206</v>
      </c>
      <c r="KX15" s="21">
        <v>3772488</v>
      </c>
      <c r="KY15" s="21" t="s">
        <v>206</v>
      </c>
      <c r="KZ15" s="21">
        <v>6552258</v>
      </c>
      <c r="LA15" s="21">
        <v>332623</v>
      </c>
      <c r="LB15" s="21">
        <v>217708</v>
      </c>
      <c r="LC15" s="21">
        <v>728399</v>
      </c>
      <c r="LD15" s="21">
        <v>154690</v>
      </c>
      <c r="LE15" s="21">
        <v>1866919</v>
      </c>
      <c r="LF15" s="21">
        <v>217497</v>
      </c>
      <c r="LG15" s="21">
        <v>20480</v>
      </c>
      <c r="LH15" s="21">
        <v>145661</v>
      </c>
      <c r="LI15" s="21">
        <v>174197</v>
      </c>
      <c r="LJ15" s="21">
        <v>614144</v>
      </c>
      <c r="LK15" s="21">
        <v>407903</v>
      </c>
      <c r="LL15" s="21">
        <v>16520813</v>
      </c>
      <c r="LM15" s="21">
        <v>16333876</v>
      </c>
      <c r="LN15" s="21">
        <v>1941306</v>
      </c>
      <c r="LO15" s="21">
        <v>3018350</v>
      </c>
      <c r="LP15" s="21">
        <v>121268</v>
      </c>
      <c r="LQ15" s="21">
        <v>250242</v>
      </c>
      <c r="LR15" s="21">
        <v>62885</v>
      </c>
      <c r="LS15" s="21" t="s">
        <v>206</v>
      </c>
      <c r="LT15" s="21" t="s">
        <v>206</v>
      </c>
      <c r="LU15" s="21">
        <v>47644810</v>
      </c>
      <c r="LV15" s="21">
        <v>17231774</v>
      </c>
      <c r="LW15" s="21">
        <v>500666</v>
      </c>
      <c r="LX15" s="21">
        <v>69552</v>
      </c>
      <c r="LY15" s="21">
        <v>74527</v>
      </c>
      <c r="LZ15" s="21" t="s">
        <v>206</v>
      </c>
      <c r="MA15" s="21">
        <v>1216186</v>
      </c>
      <c r="MB15" s="21" t="s">
        <v>206</v>
      </c>
      <c r="MC15" s="21" t="s">
        <v>206</v>
      </c>
      <c r="MD15" s="21">
        <v>29270716</v>
      </c>
      <c r="ME15" s="21">
        <v>18349751</v>
      </c>
      <c r="MF15" s="21">
        <v>553648</v>
      </c>
      <c r="MG15" s="21" t="s">
        <v>206</v>
      </c>
      <c r="MH15" s="21">
        <v>45693</v>
      </c>
      <c r="MI15" s="21">
        <v>569</v>
      </c>
      <c r="MJ15" s="21" t="s">
        <v>206</v>
      </c>
      <c r="MK15" s="21">
        <v>19347</v>
      </c>
      <c r="ML15" s="21">
        <v>29807</v>
      </c>
      <c r="MM15" s="21">
        <v>207265</v>
      </c>
      <c r="MN15" s="21">
        <v>45628</v>
      </c>
      <c r="MO15" s="21">
        <v>634217</v>
      </c>
      <c r="MP15" s="21">
        <v>897221</v>
      </c>
      <c r="MQ15" s="21">
        <v>6329</v>
      </c>
      <c r="MR15" s="21">
        <v>324319</v>
      </c>
      <c r="MS15" s="21">
        <v>267313</v>
      </c>
      <c r="MT15" s="21">
        <v>165717</v>
      </c>
      <c r="MU15" s="21" t="s">
        <v>206</v>
      </c>
      <c r="MV15" s="21">
        <v>30594</v>
      </c>
      <c r="MW15" s="21">
        <v>35</v>
      </c>
      <c r="MX15" s="21" t="s">
        <v>206</v>
      </c>
      <c r="MY15" s="21">
        <v>577482</v>
      </c>
      <c r="MZ15" s="21">
        <v>14917</v>
      </c>
      <c r="NA15" s="21">
        <v>409078</v>
      </c>
      <c r="NB15" s="21">
        <v>473685</v>
      </c>
      <c r="NC15" s="21">
        <v>53530466</v>
      </c>
      <c r="ND15" s="21">
        <v>18214358</v>
      </c>
      <c r="NE15" s="21">
        <v>1394333</v>
      </c>
      <c r="NF15" s="21">
        <v>26730</v>
      </c>
      <c r="NG15" s="21">
        <v>11594015</v>
      </c>
      <c r="NH15" s="21" t="s">
        <v>206</v>
      </c>
      <c r="NI15" s="21">
        <v>15959</v>
      </c>
      <c r="NJ15" s="21" t="s">
        <v>206</v>
      </c>
      <c r="NK15" s="21">
        <v>1183</v>
      </c>
      <c r="NL15" s="21">
        <v>2134290</v>
      </c>
      <c r="NM15" s="21">
        <v>6738867</v>
      </c>
      <c r="NN15" s="21">
        <v>50660318</v>
      </c>
      <c r="NO15" s="21">
        <v>197777646</v>
      </c>
      <c r="NP15" s="21">
        <v>21008</v>
      </c>
      <c r="NQ15" s="21">
        <v>8148309</v>
      </c>
      <c r="NR15" s="21">
        <v>21627</v>
      </c>
      <c r="NS15" s="21">
        <v>17867</v>
      </c>
      <c r="NT15" s="21">
        <v>16176949</v>
      </c>
      <c r="NU15" s="21">
        <v>6845</v>
      </c>
      <c r="NV15" s="21">
        <v>25572</v>
      </c>
      <c r="NW15" s="21" t="s">
        <v>206</v>
      </c>
      <c r="NX15" s="21">
        <v>3008683</v>
      </c>
      <c r="NY15" s="21">
        <v>85044</v>
      </c>
      <c r="NZ15" s="21">
        <v>33797</v>
      </c>
      <c r="OA15" s="21">
        <v>100</v>
      </c>
      <c r="OB15" s="21">
        <v>3081244</v>
      </c>
      <c r="OC15" s="21">
        <v>1232577</v>
      </c>
      <c r="OD15" s="21">
        <v>300</v>
      </c>
      <c r="OE15" s="21">
        <v>802180</v>
      </c>
      <c r="OF15" s="21">
        <v>2870763</v>
      </c>
      <c r="OG15" s="21">
        <v>696881</v>
      </c>
      <c r="OH15" s="21">
        <v>638635</v>
      </c>
      <c r="OI15" s="21">
        <v>874035</v>
      </c>
      <c r="OJ15" s="21">
        <v>1218470</v>
      </c>
      <c r="OK15" s="21">
        <v>12472234</v>
      </c>
      <c r="OL15" s="21">
        <v>446040</v>
      </c>
      <c r="OM15" s="21">
        <v>22437</v>
      </c>
      <c r="ON15" s="21">
        <v>240666</v>
      </c>
      <c r="OO15" s="21" t="s">
        <v>206</v>
      </c>
      <c r="OP15" s="21">
        <v>1158139</v>
      </c>
      <c r="OQ15" s="21" t="s">
        <v>206</v>
      </c>
      <c r="OR15" s="21">
        <v>1248444</v>
      </c>
      <c r="OS15" s="21">
        <v>19650</v>
      </c>
      <c r="OT15" s="21">
        <v>1</v>
      </c>
      <c r="OU15" s="21" t="s">
        <v>206</v>
      </c>
      <c r="OV15" s="21">
        <v>347288</v>
      </c>
      <c r="OW15" s="21">
        <v>14859665</v>
      </c>
      <c r="OX15" s="21">
        <v>65</v>
      </c>
      <c r="OY15" s="21">
        <v>3920793</v>
      </c>
      <c r="OZ15" s="21">
        <v>3971443</v>
      </c>
      <c r="PA15" s="21" t="s">
        <v>206</v>
      </c>
      <c r="PB15" s="21">
        <v>1245744</v>
      </c>
      <c r="PC15" s="21" t="s">
        <v>206</v>
      </c>
      <c r="PD15" s="21">
        <v>87718</v>
      </c>
      <c r="PE15" s="21">
        <v>10996163</v>
      </c>
      <c r="PF15" s="21">
        <v>726108</v>
      </c>
      <c r="PG15" s="21">
        <v>303067</v>
      </c>
      <c r="PH15" s="21">
        <v>84191990</v>
      </c>
      <c r="PI15" s="21">
        <v>11942</v>
      </c>
      <c r="PJ15" s="21">
        <v>9</v>
      </c>
      <c r="PK15" s="21">
        <v>14</v>
      </c>
      <c r="PL15" s="21">
        <v>508</v>
      </c>
      <c r="PM15" s="21" t="s">
        <v>206</v>
      </c>
      <c r="PN15" s="21" t="s">
        <v>206</v>
      </c>
      <c r="PO15" s="21">
        <v>1378883</v>
      </c>
      <c r="PP15" s="21">
        <v>5849739</v>
      </c>
      <c r="PQ15" s="21">
        <v>19462</v>
      </c>
      <c r="PR15" s="21">
        <v>4265</v>
      </c>
      <c r="PS15" s="21">
        <v>19659</v>
      </c>
      <c r="PT15" s="21" t="s">
        <v>206</v>
      </c>
      <c r="PU15" s="21">
        <v>90596571</v>
      </c>
      <c r="PV15" s="21" t="s">
        <v>206</v>
      </c>
      <c r="PW15" s="21" t="s">
        <v>206</v>
      </c>
      <c r="PX15" s="21">
        <v>143855</v>
      </c>
      <c r="PY15" s="21">
        <v>18526084</v>
      </c>
      <c r="PZ15" s="21">
        <v>74968</v>
      </c>
      <c r="QA15" s="21" t="s">
        <v>206</v>
      </c>
      <c r="QB15" s="21" t="s">
        <v>206</v>
      </c>
      <c r="QC15" s="21" t="s">
        <v>206</v>
      </c>
      <c r="QD15" s="21" t="s">
        <v>206</v>
      </c>
      <c r="QE15" s="21" t="s">
        <v>206</v>
      </c>
      <c r="QF15" s="21" t="s">
        <v>206</v>
      </c>
      <c r="QG15" s="21" t="s">
        <v>206</v>
      </c>
      <c r="QH15" s="21" t="s">
        <v>206</v>
      </c>
      <c r="QI15" s="21" t="s">
        <v>206</v>
      </c>
      <c r="QJ15" s="21" t="s">
        <v>206</v>
      </c>
      <c r="QK15" s="21">
        <v>358187</v>
      </c>
      <c r="QL15" s="21" t="s">
        <v>206</v>
      </c>
      <c r="QM15" s="21">
        <v>120</v>
      </c>
      <c r="QN15" s="21">
        <v>138064</v>
      </c>
      <c r="QO15" s="21" t="s">
        <v>206</v>
      </c>
      <c r="QP15" s="21" t="s">
        <v>206</v>
      </c>
      <c r="QQ15" s="21" t="s">
        <v>206</v>
      </c>
      <c r="QR15" s="21">
        <v>41250</v>
      </c>
      <c r="QS15" s="21">
        <v>8096</v>
      </c>
      <c r="QT15" s="21">
        <v>121506</v>
      </c>
      <c r="QU15" s="21">
        <v>1530457</v>
      </c>
      <c r="QV15" s="21" t="s">
        <v>206</v>
      </c>
      <c r="QW15" s="21">
        <v>316005</v>
      </c>
      <c r="QX15" s="21">
        <v>874928</v>
      </c>
      <c r="QY15" s="21">
        <v>3481300</v>
      </c>
      <c r="QZ15" s="21" t="s">
        <v>206</v>
      </c>
      <c r="RA15" s="21">
        <v>39490</v>
      </c>
      <c r="RB15" s="21" t="s">
        <v>206</v>
      </c>
      <c r="RC15" s="21" t="s">
        <v>206</v>
      </c>
      <c r="RD15" s="21" t="s">
        <v>206</v>
      </c>
      <c r="RE15" s="21" t="s">
        <v>206</v>
      </c>
      <c r="RF15" s="21">
        <v>7181</v>
      </c>
      <c r="RG15" s="21">
        <v>30565</v>
      </c>
      <c r="RH15" s="21">
        <v>431323</v>
      </c>
      <c r="RI15" s="21">
        <v>3785934</v>
      </c>
      <c r="RJ15" s="21" t="s">
        <v>206</v>
      </c>
      <c r="RK15" s="21">
        <v>852</v>
      </c>
      <c r="RL15" s="21" t="s">
        <v>206</v>
      </c>
      <c r="RM15" s="21" t="s">
        <v>206</v>
      </c>
      <c r="RN15" s="21">
        <v>236967</v>
      </c>
      <c r="RO15" s="21" t="s">
        <v>206</v>
      </c>
      <c r="RP15" s="21" t="s">
        <v>206</v>
      </c>
      <c r="RQ15" s="21" t="s">
        <v>206</v>
      </c>
      <c r="RR15" s="21">
        <v>103079</v>
      </c>
      <c r="RS15" s="21">
        <v>23503</v>
      </c>
      <c r="RT15" s="21" t="s">
        <v>206</v>
      </c>
      <c r="RU15" s="21" t="s">
        <v>206</v>
      </c>
      <c r="RV15" s="21">
        <v>446735</v>
      </c>
      <c r="RW15" s="21">
        <v>38596</v>
      </c>
      <c r="RX15" s="21" t="s">
        <v>206</v>
      </c>
      <c r="RY15" s="21" t="s">
        <v>206</v>
      </c>
      <c r="RZ15" s="21">
        <v>1534085</v>
      </c>
      <c r="SA15" s="21" t="s">
        <v>206</v>
      </c>
      <c r="SB15" s="21" t="s">
        <v>206</v>
      </c>
      <c r="SC15" s="21" t="s">
        <v>206</v>
      </c>
      <c r="SD15" s="21">
        <v>179374</v>
      </c>
      <c r="SE15" s="21">
        <v>196779</v>
      </c>
      <c r="SF15" s="21">
        <v>1053141</v>
      </c>
      <c r="SG15" s="21" t="s">
        <v>206</v>
      </c>
      <c r="SH15" s="21">
        <v>1</v>
      </c>
      <c r="SI15" s="21">
        <v>2003866</v>
      </c>
      <c r="SJ15" s="21">
        <v>131579</v>
      </c>
      <c r="SK15" s="21">
        <v>474</v>
      </c>
      <c r="SL15" s="21">
        <v>14531</v>
      </c>
      <c r="SM15" s="21">
        <v>1642688</v>
      </c>
      <c r="SN15" s="21">
        <v>7635810</v>
      </c>
      <c r="SO15" s="21">
        <v>40276</v>
      </c>
      <c r="SP15" s="21">
        <v>2316383</v>
      </c>
      <c r="SQ15" s="21">
        <v>1723860</v>
      </c>
      <c r="SR15" s="21">
        <v>2305162</v>
      </c>
      <c r="SS15" s="21">
        <v>11557</v>
      </c>
      <c r="ST15" s="21">
        <v>2804253</v>
      </c>
      <c r="SU15" s="21" t="s">
        <v>206</v>
      </c>
      <c r="SV15" s="21">
        <v>108838</v>
      </c>
      <c r="SW15" s="21">
        <v>88648</v>
      </c>
      <c r="SX15" s="21">
        <v>1220886</v>
      </c>
      <c r="SY15" s="21">
        <v>9788405</v>
      </c>
      <c r="SZ15" s="21">
        <v>175740620</v>
      </c>
      <c r="TA15" s="21">
        <v>7888702</v>
      </c>
      <c r="TB15" s="21">
        <v>1055737</v>
      </c>
      <c r="TC15" s="21">
        <v>25434789</v>
      </c>
      <c r="TD15" s="21">
        <v>4981479</v>
      </c>
      <c r="TE15" s="21">
        <v>1918652</v>
      </c>
      <c r="TF15" s="21">
        <v>1680267</v>
      </c>
      <c r="TG15" s="21">
        <v>1560132</v>
      </c>
      <c r="TH15" s="21">
        <v>200612</v>
      </c>
      <c r="TI15" s="21">
        <v>13186325</v>
      </c>
      <c r="TJ15" s="21">
        <v>80806933</v>
      </c>
      <c r="TK15" s="21">
        <v>20669298</v>
      </c>
      <c r="TL15" s="21">
        <v>38531</v>
      </c>
      <c r="TM15" s="21">
        <v>21476358</v>
      </c>
      <c r="TN15" s="21" t="s">
        <v>206</v>
      </c>
      <c r="TO15" s="21">
        <v>2701282</v>
      </c>
      <c r="TP15" s="21">
        <v>233237</v>
      </c>
      <c r="TQ15" s="21">
        <v>31874</v>
      </c>
      <c r="TR15" s="21" t="s">
        <v>206</v>
      </c>
      <c r="TS15" s="21">
        <v>6148572</v>
      </c>
      <c r="TT15" s="21">
        <v>449865</v>
      </c>
      <c r="TU15" s="21" t="s">
        <v>206</v>
      </c>
      <c r="TV15" s="21" t="s">
        <v>206</v>
      </c>
      <c r="TW15" s="21">
        <v>2921480</v>
      </c>
      <c r="TX15" s="21">
        <v>103625</v>
      </c>
      <c r="TY15" s="21">
        <v>25537628</v>
      </c>
      <c r="TZ15" s="21">
        <v>6819828</v>
      </c>
      <c r="UA15" s="21">
        <v>3879463</v>
      </c>
      <c r="UB15" s="21">
        <v>487081</v>
      </c>
      <c r="UC15" s="21">
        <v>5810866</v>
      </c>
      <c r="UD15" s="21">
        <v>11746381</v>
      </c>
      <c r="UE15" s="21">
        <v>21004612</v>
      </c>
      <c r="UF15" s="21">
        <v>11845580</v>
      </c>
      <c r="UG15" s="21">
        <v>12271519</v>
      </c>
      <c r="UH15" s="21">
        <v>5134862</v>
      </c>
      <c r="UI15" s="21">
        <v>3230698</v>
      </c>
      <c r="UJ15" s="21">
        <v>628587</v>
      </c>
      <c r="UK15" s="21">
        <v>300776</v>
      </c>
      <c r="UL15" s="21">
        <v>947480</v>
      </c>
      <c r="UM15" s="21">
        <v>3675267</v>
      </c>
      <c r="UN15" s="21">
        <v>4566568</v>
      </c>
      <c r="UO15" s="21">
        <v>7794519</v>
      </c>
      <c r="UP15" s="21">
        <v>5669638</v>
      </c>
      <c r="UQ15" s="21">
        <v>17366613</v>
      </c>
      <c r="UR15" s="21">
        <v>33132017</v>
      </c>
      <c r="US15" s="21">
        <v>2081470</v>
      </c>
      <c r="UT15" s="21">
        <v>84646</v>
      </c>
      <c r="UU15" s="21">
        <v>28238128</v>
      </c>
      <c r="UV15" s="21">
        <v>288562</v>
      </c>
      <c r="UW15" s="21">
        <v>1287449</v>
      </c>
      <c r="UX15" s="21">
        <v>405690</v>
      </c>
      <c r="UY15" s="21">
        <v>214447</v>
      </c>
      <c r="UZ15" s="21">
        <v>13957170</v>
      </c>
      <c r="VA15" s="21">
        <v>23998849</v>
      </c>
      <c r="VB15" s="21">
        <v>376176857</v>
      </c>
      <c r="VC15" s="21">
        <v>1534179963</v>
      </c>
      <c r="VD15" s="21">
        <v>753087</v>
      </c>
      <c r="VE15" s="21">
        <v>73497955</v>
      </c>
      <c r="VF15" s="21">
        <v>7846</v>
      </c>
      <c r="VG15" s="21" t="s">
        <v>206</v>
      </c>
      <c r="VH15" s="21">
        <v>270813546</v>
      </c>
      <c r="VI15" s="21">
        <v>1126566</v>
      </c>
      <c r="VJ15" s="21">
        <v>135930</v>
      </c>
      <c r="VK15" s="21">
        <v>196</v>
      </c>
      <c r="VL15" s="21">
        <v>49935574</v>
      </c>
      <c r="VM15" s="21">
        <v>5715975</v>
      </c>
      <c r="VN15" s="21">
        <v>3685764</v>
      </c>
      <c r="VO15" s="21" t="s">
        <v>206</v>
      </c>
      <c r="VP15" s="21">
        <v>11400352</v>
      </c>
      <c r="VQ15" s="21">
        <v>10851053</v>
      </c>
      <c r="VR15" s="21" t="s">
        <v>206</v>
      </c>
      <c r="VS15" s="21" t="s">
        <v>206</v>
      </c>
      <c r="VT15" s="21" t="s">
        <v>206</v>
      </c>
      <c r="VU15" s="21" t="s">
        <v>206</v>
      </c>
      <c r="VV15" s="21" t="s">
        <v>206</v>
      </c>
      <c r="VW15" s="21" t="s">
        <v>206</v>
      </c>
      <c r="VX15" s="21" t="s">
        <v>206</v>
      </c>
      <c r="VY15" s="21" t="s">
        <v>206</v>
      </c>
      <c r="VZ15" s="21" t="s">
        <v>206</v>
      </c>
      <c r="WA15" s="21" t="s">
        <v>206</v>
      </c>
      <c r="WB15" s="21" t="s">
        <v>206</v>
      </c>
      <c r="WC15" s="21">
        <v>116060</v>
      </c>
      <c r="WD15" s="21">
        <v>991</v>
      </c>
      <c r="WE15" s="21" t="s">
        <v>206</v>
      </c>
      <c r="WF15" s="21">
        <v>3</v>
      </c>
      <c r="WG15" s="21" t="s">
        <v>206</v>
      </c>
      <c r="WH15" s="21" t="s">
        <v>206</v>
      </c>
      <c r="WI15" s="21" t="s">
        <v>206</v>
      </c>
      <c r="WJ15" s="21">
        <v>6</v>
      </c>
      <c r="WK15" s="21" t="s">
        <v>206</v>
      </c>
      <c r="WL15" s="21">
        <v>6</v>
      </c>
      <c r="WM15" s="21">
        <v>52416</v>
      </c>
      <c r="WN15" s="21">
        <v>140000</v>
      </c>
      <c r="WO15" s="21" t="s">
        <v>206</v>
      </c>
      <c r="WP15" s="21" t="s">
        <v>206</v>
      </c>
      <c r="WQ15" s="21" t="s">
        <v>206</v>
      </c>
      <c r="WR15" s="21">
        <v>723368</v>
      </c>
      <c r="WS15" s="21">
        <v>136683</v>
      </c>
      <c r="WT15" s="21">
        <v>6163326</v>
      </c>
      <c r="WU15" s="21">
        <v>3922162</v>
      </c>
      <c r="WV15" s="21">
        <v>8083</v>
      </c>
      <c r="WW15" s="21">
        <v>232261</v>
      </c>
      <c r="WX15" s="21">
        <v>136</v>
      </c>
      <c r="WY15" s="21">
        <v>113937</v>
      </c>
      <c r="WZ15" s="21">
        <v>822643</v>
      </c>
      <c r="XA15" s="21" t="s">
        <v>206</v>
      </c>
      <c r="XB15" s="21">
        <v>13</v>
      </c>
      <c r="XC15" s="21">
        <v>12144017</v>
      </c>
      <c r="XD15" s="21">
        <v>33632762</v>
      </c>
      <c r="XE15" s="21">
        <v>760213</v>
      </c>
      <c r="XF15" s="21" t="s">
        <v>206</v>
      </c>
      <c r="XG15" s="21">
        <v>4209372</v>
      </c>
      <c r="XH15" s="21" t="s">
        <v>206</v>
      </c>
      <c r="XI15" s="21" t="s">
        <v>206</v>
      </c>
      <c r="XJ15" s="21" t="s">
        <v>206</v>
      </c>
      <c r="XK15" s="21" t="s">
        <v>206</v>
      </c>
      <c r="XL15" s="21" t="s">
        <v>206</v>
      </c>
      <c r="XM15" s="21">
        <v>14781509</v>
      </c>
      <c r="XN15" s="21">
        <v>198454</v>
      </c>
      <c r="XO15" s="21" t="s">
        <v>206</v>
      </c>
      <c r="XP15" s="21" t="s">
        <v>206</v>
      </c>
      <c r="XQ15" s="21" t="s">
        <v>206</v>
      </c>
      <c r="XR15" s="21" t="s">
        <v>206</v>
      </c>
      <c r="XS15" s="21">
        <v>1852242</v>
      </c>
      <c r="XT15" s="21">
        <v>1723488</v>
      </c>
      <c r="XU15" s="21">
        <v>400823</v>
      </c>
      <c r="XV15" s="21" t="s">
        <v>206</v>
      </c>
      <c r="XW15" s="21">
        <v>438464</v>
      </c>
      <c r="XX15" s="21">
        <v>2319339</v>
      </c>
      <c r="XY15" s="21">
        <v>442728</v>
      </c>
      <c r="XZ15" s="21">
        <v>656231</v>
      </c>
      <c r="YA15" s="21">
        <v>259219</v>
      </c>
      <c r="YB15" s="21">
        <v>140237</v>
      </c>
      <c r="YC15" s="21">
        <v>41924045</v>
      </c>
      <c r="YD15" s="21" t="s">
        <v>206</v>
      </c>
      <c r="YE15" s="21" t="s">
        <v>206</v>
      </c>
      <c r="YF15" s="21">
        <v>111283</v>
      </c>
      <c r="YG15" s="21">
        <v>1724936</v>
      </c>
      <c r="YH15" s="21">
        <v>20409</v>
      </c>
      <c r="YI15" s="21">
        <v>3789</v>
      </c>
      <c r="YJ15" s="21">
        <v>715993</v>
      </c>
      <c r="YK15" s="21">
        <v>44213336</v>
      </c>
      <c r="YL15" s="21">
        <v>14399089</v>
      </c>
      <c r="YM15" s="21">
        <v>95423</v>
      </c>
      <c r="YN15" s="21">
        <v>95</v>
      </c>
      <c r="YO15" s="21">
        <v>578752</v>
      </c>
      <c r="YP15" s="21" t="s">
        <v>206</v>
      </c>
      <c r="YQ15" s="21" t="s">
        <v>206</v>
      </c>
      <c r="YR15" s="21" t="s">
        <v>206</v>
      </c>
      <c r="YS15" s="21">
        <v>699</v>
      </c>
      <c r="YT15" s="21">
        <v>271887</v>
      </c>
      <c r="YU15" s="21">
        <v>2731856</v>
      </c>
      <c r="YV15" s="21">
        <v>485453553</v>
      </c>
      <c r="YW15" s="21">
        <v>1897852022</v>
      </c>
      <c r="YX15" s="21" t="s">
        <v>206</v>
      </c>
      <c r="YY15" s="21">
        <v>74952579</v>
      </c>
      <c r="YZ15" s="21" t="s">
        <v>206</v>
      </c>
      <c r="ZA15" s="21" t="s">
        <v>206</v>
      </c>
      <c r="ZB15" s="21">
        <v>321726923</v>
      </c>
      <c r="ZC15" s="21">
        <v>58834</v>
      </c>
      <c r="ZD15" s="21">
        <v>95680</v>
      </c>
      <c r="ZE15" s="21">
        <v>571465</v>
      </c>
      <c r="ZF15" s="21">
        <v>1230654</v>
      </c>
      <c r="ZG15" s="21">
        <v>266986</v>
      </c>
      <c r="ZH15" s="21">
        <v>43303</v>
      </c>
      <c r="ZI15" s="21" t="s">
        <v>206</v>
      </c>
      <c r="ZJ15" s="21">
        <v>9833325</v>
      </c>
      <c r="ZK15" s="21">
        <v>861450</v>
      </c>
      <c r="ZL15" s="21" t="s">
        <v>206</v>
      </c>
      <c r="ZM15" s="21">
        <v>367633</v>
      </c>
      <c r="ZN15" s="21" t="s">
        <v>206</v>
      </c>
      <c r="ZO15" s="21">
        <v>74844</v>
      </c>
      <c r="ZP15" s="21" t="s">
        <v>206</v>
      </c>
      <c r="ZQ15" s="21">
        <v>9850</v>
      </c>
      <c r="ZR15" s="21">
        <v>327</v>
      </c>
      <c r="ZS15" s="21" t="s">
        <v>206</v>
      </c>
      <c r="ZT15" s="21">
        <v>3952582</v>
      </c>
      <c r="ZU15" s="21" t="s">
        <v>206</v>
      </c>
      <c r="ZV15" s="21">
        <v>69123</v>
      </c>
      <c r="ZW15" s="21">
        <v>2747</v>
      </c>
      <c r="ZX15" s="21">
        <v>1023368</v>
      </c>
      <c r="ZY15" s="21">
        <v>479797</v>
      </c>
      <c r="ZZ15" s="21">
        <v>7510444</v>
      </c>
      <c r="AAA15" s="21">
        <v>775442</v>
      </c>
      <c r="AAB15" s="21">
        <v>148145</v>
      </c>
      <c r="AAC15" s="21">
        <v>750755</v>
      </c>
      <c r="AAD15" s="21">
        <v>514984</v>
      </c>
      <c r="AAE15" s="21">
        <v>4026022</v>
      </c>
      <c r="AAF15" s="21">
        <v>2089213</v>
      </c>
      <c r="AAG15" s="21">
        <v>11129637</v>
      </c>
      <c r="AAH15" s="21">
        <v>512250</v>
      </c>
      <c r="AAI15" s="21" t="s">
        <v>206</v>
      </c>
      <c r="AAJ15" s="21">
        <v>139719</v>
      </c>
      <c r="AAK15" s="21">
        <v>1554624</v>
      </c>
      <c r="AAL15" s="21">
        <v>996928</v>
      </c>
      <c r="AAM15" s="21">
        <v>4678436</v>
      </c>
      <c r="AAN15" s="21">
        <v>11786747</v>
      </c>
      <c r="AAO15" s="21">
        <v>4913145</v>
      </c>
      <c r="AAP15" s="21" t="s">
        <v>206</v>
      </c>
      <c r="AAQ15" s="21">
        <v>12710306</v>
      </c>
      <c r="AAR15" s="21">
        <v>11868056</v>
      </c>
      <c r="AAS15" s="21">
        <v>1583967</v>
      </c>
      <c r="AAT15" s="21">
        <v>1001823</v>
      </c>
      <c r="AAU15" s="21" t="s">
        <v>206</v>
      </c>
      <c r="AAV15" s="21" t="s">
        <v>206</v>
      </c>
      <c r="AAW15" s="21">
        <v>6173274</v>
      </c>
      <c r="AAX15" s="21">
        <v>10984729</v>
      </c>
      <c r="AAY15" s="21">
        <v>1700822</v>
      </c>
      <c r="AAZ15" s="21">
        <v>588427</v>
      </c>
      <c r="ABA15" s="21">
        <v>6152026</v>
      </c>
      <c r="ABB15" s="21">
        <v>90747</v>
      </c>
      <c r="ABC15" s="21">
        <v>258608</v>
      </c>
      <c r="ABD15" s="21">
        <v>14406</v>
      </c>
      <c r="ABE15" s="21">
        <v>13032</v>
      </c>
      <c r="ABF15" s="21" t="s">
        <v>206</v>
      </c>
      <c r="ABG15" s="21">
        <v>7348670</v>
      </c>
      <c r="ABH15" s="21">
        <v>2242810</v>
      </c>
      <c r="ABI15" s="21" t="s">
        <v>206</v>
      </c>
      <c r="ABJ15" s="21">
        <v>460</v>
      </c>
      <c r="ABK15" s="21">
        <v>2909763</v>
      </c>
      <c r="ABL15" s="21">
        <v>1152067</v>
      </c>
      <c r="ABM15" s="21">
        <v>1108997</v>
      </c>
      <c r="ABN15" s="21">
        <v>243291</v>
      </c>
      <c r="ABO15" s="21">
        <v>2892638</v>
      </c>
      <c r="ABP15" s="21">
        <v>230025</v>
      </c>
      <c r="ABQ15" s="21">
        <v>13319</v>
      </c>
      <c r="ABR15" s="21">
        <v>997548</v>
      </c>
      <c r="ABS15" s="21">
        <v>41070</v>
      </c>
      <c r="ABT15" s="21">
        <v>82056417</v>
      </c>
      <c r="ABU15" s="21">
        <v>180307245</v>
      </c>
      <c r="ABV15" s="21">
        <v>103743</v>
      </c>
      <c r="ABW15" s="21">
        <v>5681031</v>
      </c>
      <c r="ABX15" s="21">
        <v>719840</v>
      </c>
      <c r="ABY15" s="21">
        <v>362226</v>
      </c>
      <c r="ABZ15" s="21" t="s">
        <v>206</v>
      </c>
      <c r="ACA15" s="21">
        <v>1607436</v>
      </c>
      <c r="ACB15" s="21">
        <v>2194508</v>
      </c>
      <c r="ACC15" s="21">
        <v>699240</v>
      </c>
      <c r="ACD15" s="21">
        <v>3662834</v>
      </c>
      <c r="ACE15" s="21">
        <v>8354887</v>
      </c>
      <c r="ACF15" s="21">
        <v>6740430</v>
      </c>
      <c r="ACG15" s="21">
        <v>7342928</v>
      </c>
      <c r="ACH15" s="21">
        <v>74871</v>
      </c>
      <c r="ACI15" s="21">
        <v>2705177</v>
      </c>
      <c r="ACJ15" s="21" t="s">
        <v>206</v>
      </c>
      <c r="ACK15" s="21">
        <v>7270</v>
      </c>
      <c r="ACL15" s="21">
        <v>80702</v>
      </c>
      <c r="ACM15" s="21">
        <v>16428</v>
      </c>
      <c r="ACN15" s="21">
        <v>3202198</v>
      </c>
      <c r="ACO15" s="21">
        <v>9099179</v>
      </c>
      <c r="ACP15" s="21">
        <v>84999467</v>
      </c>
      <c r="ACQ15" s="21">
        <v>28241812</v>
      </c>
      <c r="ACR15" s="21">
        <v>323452</v>
      </c>
      <c r="ACS15" s="21">
        <v>13312486</v>
      </c>
      <c r="ACT15" s="21">
        <v>811364</v>
      </c>
      <c r="ACU15" s="21" t="s">
        <v>206</v>
      </c>
      <c r="ACV15" s="21">
        <v>6351363</v>
      </c>
      <c r="ACW15" s="21">
        <v>391707</v>
      </c>
      <c r="ACX15" s="21" t="s">
        <v>206</v>
      </c>
      <c r="ACY15" s="21">
        <v>644472</v>
      </c>
      <c r="ACZ15" s="21">
        <v>13011102</v>
      </c>
      <c r="ADA15" s="21">
        <v>793377</v>
      </c>
      <c r="ADB15" s="21">
        <v>2079585</v>
      </c>
      <c r="ADC15" s="21">
        <v>139923</v>
      </c>
      <c r="ADD15" s="21">
        <v>10916772</v>
      </c>
      <c r="ADE15" s="21">
        <v>3301289</v>
      </c>
      <c r="ADF15" s="21">
        <v>138263</v>
      </c>
      <c r="ADG15" s="21">
        <v>171717894</v>
      </c>
      <c r="ADH15" s="21">
        <v>289989</v>
      </c>
      <c r="ADI15" s="21">
        <v>230764644</v>
      </c>
      <c r="ADJ15" s="21">
        <v>13737509</v>
      </c>
      <c r="ADK15" s="21">
        <v>9854536</v>
      </c>
      <c r="ADL15" s="21">
        <v>35480002</v>
      </c>
      <c r="ADM15" s="21">
        <v>110456238</v>
      </c>
      <c r="ADN15" s="21">
        <v>3769332</v>
      </c>
      <c r="ADO15" s="21">
        <v>201387293</v>
      </c>
      <c r="ADP15" s="21">
        <v>33429311</v>
      </c>
      <c r="ADQ15" s="21">
        <v>102055028</v>
      </c>
      <c r="ADR15" s="21">
        <v>2289044</v>
      </c>
      <c r="ADS15" s="21">
        <v>531088</v>
      </c>
      <c r="ADT15" s="21">
        <v>199001895</v>
      </c>
      <c r="ADU15" s="21">
        <v>6589182</v>
      </c>
      <c r="ADV15" s="21">
        <v>439515108</v>
      </c>
      <c r="ADW15" s="21">
        <v>87076404</v>
      </c>
      <c r="ADX15" s="21">
        <v>21026402</v>
      </c>
      <c r="ADY15" s="21">
        <v>46599460</v>
      </c>
      <c r="ADZ15" s="21">
        <v>82727242</v>
      </c>
      <c r="AEA15" s="21">
        <v>75793263</v>
      </c>
      <c r="AEB15" s="21">
        <v>68700259</v>
      </c>
      <c r="AEC15" s="21">
        <v>24370639</v>
      </c>
      <c r="AED15" s="21">
        <v>11411196</v>
      </c>
      <c r="AEE15" s="21">
        <v>39627922</v>
      </c>
      <c r="AEF15" s="21">
        <v>319901489</v>
      </c>
      <c r="AEG15" s="21">
        <v>140370827</v>
      </c>
      <c r="AEH15" s="21">
        <v>673423387</v>
      </c>
      <c r="AEI15" s="21">
        <v>68403901</v>
      </c>
      <c r="AEJ15" s="21">
        <v>110912469</v>
      </c>
      <c r="AEK15" s="21">
        <v>143410992</v>
      </c>
      <c r="AEL15" s="21">
        <v>28079278</v>
      </c>
      <c r="AEM15" s="21">
        <v>106546902</v>
      </c>
      <c r="AEN15" s="21">
        <v>82898215</v>
      </c>
      <c r="AEO15" s="21">
        <v>58773743</v>
      </c>
      <c r="AEP15" s="21">
        <v>62112837</v>
      </c>
      <c r="AEQ15" s="21">
        <v>364608038</v>
      </c>
      <c r="AER15" s="21">
        <v>1719652742</v>
      </c>
      <c r="AES15" s="21">
        <v>481613024</v>
      </c>
      <c r="AET15" s="21">
        <v>39839444</v>
      </c>
      <c r="AEU15" s="21">
        <v>53299448</v>
      </c>
      <c r="AEV15" s="21">
        <v>5599</v>
      </c>
      <c r="AEW15" s="21">
        <v>36132728</v>
      </c>
      <c r="AEX15" s="21">
        <v>380011</v>
      </c>
      <c r="AEY15" s="21">
        <v>109346</v>
      </c>
      <c r="AEZ15" s="21">
        <v>416904826</v>
      </c>
      <c r="AFA15" s="21">
        <v>439923957</v>
      </c>
      <c r="AFB15" s="21">
        <v>46738623</v>
      </c>
      <c r="AFC15" s="21">
        <v>8707</v>
      </c>
      <c r="AFD15" s="21">
        <v>166044</v>
      </c>
      <c r="AFE15" s="21">
        <v>3469635</v>
      </c>
      <c r="AFF15" s="21">
        <v>193700</v>
      </c>
      <c r="AFG15" s="21">
        <v>25011940</v>
      </c>
      <c r="AFH15" s="21">
        <v>26618874</v>
      </c>
      <c r="AFI15" s="21">
        <v>49387058</v>
      </c>
      <c r="AFJ15" s="21">
        <v>10394845</v>
      </c>
      <c r="AFK15" s="21">
        <v>6778319</v>
      </c>
      <c r="AFL15" s="21">
        <v>158525311</v>
      </c>
      <c r="AFM15" s="21">
        <v>15871143</v>
      </c>
      <c r="AFN15" s="21">
        <v>41831752</v>
      </c>
      <c r="AFO15" s="21">
        <v>36297979</v>
      </c>
      <c r="AFP15" s="21">
        <v>33993353</v>
      </c>
      <c r="AFQ15" s="21">
        <v>26478431</v>
      </c>
      <c r="AFR15" s="21">
        <v>2648450</v>
      </c>
      <c r="AFS15" s="21">
        <v>666341</v>
      </c>
      <c r="AFT15" s="21">
        <v>794676</v>
      </c>
      <c r="AFU15" s="21">
        <v>53635584</v>
      </c>
      <c r="AFV15" s="21">
        <v>6444355</v>
      </c>
      <c r="AFW15" s="21">
        <v>45485071</v>
      </c>
      <c r="AFX15" s="21">
        <v>118505495</v>
      </c>
      <c r="AFY15" s="21">
        <v>938476124</v>
      </c>
      <c r="AFZ15" s="21">
        <v>890499296</v>
      </c>
      <c r="AGA15" s="21">
        <v>133809500</v>
      </c>
      <c r="AGB15" s="21">
        <v>11456520</v>
      </c>
      <c r="AGC15" s="21">
        <v>571375150</v>
      </c>
      <c r="AGD15" s="21">
        <v>719339</v>
      </c>
      <c r="AGE15" s="21">
        <v>1570285</v>
      </c>
      <c r="AGF15" s="21">
        <v>16225081</v>
      </c>
      <c r="AGG15" s="21">
        <v>2336809</v>
      </c>
      <c r="AGH15" s="21">
        <v>54655436</v>
      </c>
      <c r="AGI15" s="21">
        <v>60268117</v>
      </c>
      <c r="AGJ15" s="21">
        <v>3112901942</v>
      </c>
      <c r="AGK15" s="21">
        <v>8520993615</v>
      </c>
      <c r="AGL15" s="21">
        <v>81316263</v>
      </c>
      <c r="AGM15" s="21">
        <v>1628599874</v>
      </c>
      <c r="AGN15" s="21">
        <v>4197798</v>
      </c>
      <c r="AGO15" s="21">
        <v>6441</v>
      </c>
      <c r="AGP15" s="21">
        <v>486816066</v>
      </c>
      <c r="AGQ15" s="21">
        <v>4047182</v>
      </c>
      <c r="AGR15" s="21">
        <v>575133</v>
      </c>
      <c r="AGS15" s="21">
        <v>4747662</v>
      </c>
      <c r="AGT15" s="21">
        <v>194480128</v>
      </c>
      <c r="AGU15" s="21">
        <v>109032382</v>
      </c>
      <c r="AGV15" s="21">
        <v>43588358</v>
      </c>
      <c r="AGW15" s="21">
        <v>1067587</v>
      </c>
      <c r="AGX15" s="21">
        <v>365299008</v>
      </c>
      <c r="AGY15" s="21">
        <v>79164697</v>
      </c>
      <c r="AGZ15" s="21" t="s">
        <v>206</v>
      </c>
      <c r="AHA15" s="21" t="s">
        <v>206</v>
      </c>
      <c r="AHB15" s="21" t="s">
        <v>206</v>
      </c>
      <c r="AHC15" s="21" t="s">
        <v>206</v>
      </c>
      <c r="AHD15" s="21" t="s">
        <v>206</v>
      </c>
      <c r="AHE15" s="21" t="s">
        <v>206</v>
      </c>
      <c r="AHF15" s="21" t="s">
        <v>206</v>
      </c>
      <c r="AHG15" s="21" t="s">
        <v>206</v>
      </c>
      <c r="AHH15" s="21" t="s">
        <v>206</v>
      </c>
      <c r="AHI15" s="21" t="s">
        <v>206</v>
      </c>
      <c r="AHJ15" s="21" t="s">
        <v>206</v>
      </c>
      <c r="AHK15" s="21">
        <v>1317080</v>
      </c>
      <c r="AHL15" s="21" t="s">
        <v>206</v>
      </c>
      <c r="AHM15" s="21" t="s">
        <v>206</v>
      </c>
      <c r="AHN15" s="21" t="s">
        <v>206</v>
      </c>
      <c r="AHO15" s="21" t="s">
        <v>206</v>
      </c>
      <c r="AHP15" s="21" t="s">
        <v>206</v>
      </c>
      <c r="AHQ15" s="21" t="s">
        <v>206</v>
      </c>
      <c r="AHR15" s="21" t="s">
        <v>206</v>
      </c>
      <c r="AHS15" s="21" t="s">
        <v>206</v>
      </c>
      <c r="AHT15" s="21" t="s">
        <v>206</v>
      </c>
      <c r="AHU15" s="21" t="s">
        <v>206</v>
      </c>
      <c r="AHV15" s="21" t="s">
        <v>206</v>
      </c>
      <c r="AHW15" s="21" t="s">
        <v>206</v>
      </c>
      <c r="AHX15" s="21" t="s">
        <v>206</v>
      </c>
      <c r="AHY15" s="21" t="s">
        <v>206</v>
      </c>
      <c r="AHZ15" s="21" t="s">
        <v>206</v>
      </c>
      <c r="AIA15" s="21" t="s">
        <v>206</v>
      </c>
      <c r="AIB15" s="21" t="s">
        <v>206</v>
      </c>
      <c r="AIC15" s="21" t="s">
        <v>206</v>
      </c>
      <c r="AID15" s="21" t="s">
        <v>206</v>
      </c>
      <c r="AIE15" s="21" t="s">
        <v>206</v>
      </c>
      <c r="AIF15" s="21" t="s">
        <v>206</v>
      </c>
      <c r="AIG15" s="21" t="s">
        <v>206</v>
      </c>
      <c r="AIH15" s="21" t="s">
        <v>206</v>
      </c>
      <c r="AII15" s="21" t="s">
        <v>206</v>
      </c>
      <c r="AIJ15" s="21" t="s">
        <v>206</v>
      </c>
      <c r="AIK15" s="21" t="s">
        <v>206</v>
      </c>
      <c r="AIL15" s="21" t="s">
        <v>206</v>
      </c>
      <c r="AIM15" s="21" t="s">
        <v>206</v>
      </c>
      <c r="AIN15" s="21" t="s">
        <v>206</v>
      </c>
      <c r="AIO15" s="21" t="s">
        <v>206</v>
      </c>
      <c r="AIP15" s="21" t="s">
        <v>206</v>
      </c>
      <c r="AIQ15" s="21" t="s">
        <v>206</v>
      </c>
      <c r="AIR15" s="21" t="s">
        <v>206</v>
      </c>
      <c r="AIS15" s="21" t="s">
        <v>206</v>
      </c>
      <c r="AIT15" s="21" t="s">
        <v>206</v>
      </c>
      <c r="AIU15" s="21" t="s">
        <v>206</v>
      </c>
      <c r="AIV15" s="21" t="s">
        <v>206</v>
      </c>
      <c r="AIW15" s="21" t="s">
        <v>206</v>
      </c>
      <c r="AIX15" s="21" t="s">
        <v>206</v>
      </c>
      <c r="AIY15" s="21" t="s">
        <v>206</v>
      </c>
      <c r="AIZ15" s="21" t="s">
        <v>206</v>
      </c>
      <c r="AJA15" s="21" t="s">
        <v>206</v>
      </c>
      <c r="AJB15" s="21" t="s">
        <v>206</v>
      </c>
      <c r="AJC15" s="21" t="s">
        <v>206</v>
      </c>
      <c r="AJD15" s="21" t="s">
        <v>206</v>
      </c>
      <c r="AJE15" s="21" t="s">
        <v>206</v>
      </c>
      <c r="AJF15" s="21" t="s">
        <v>206</v>
      </c>
      <c r="AJG15" s="21" t="s">
        <v>206</v>
      </c>
      <c r="AJH15" s="21" t="s">
        <v>206</v>
      </c>
      <c r="AJI15" s="21" t="s">
        <v>206</v>
      </c>
      <c r="AJJ15" s="21" t="s">
        <v>206</v>
      </c>
      <c r="AJK15" s="21" t="s">
        <v>206</v>
      </c>
      <c r="AJL15" s="21" t="s">
        <v>206</v>
      </c>
      <c r="AJM15" s="21" t="s">
        <v>206</v>
      </c>
      <c r="AJN15" s="21" t="s">
        <v>206</v>
      </c>
      <c r="AJO15" s="21" t="s">
        <v>206</v>
      </c>
      <c r="AJP15" s="21" t="s">
        <v>206</v>
      </c>
      <c r="AJQ15" s="21" t="s">
        <v>206</v>
      </c>
      <c r="AJR15" s="21" t="s">
        <v>206</v>
      </c>
      <c r="AJS15" s="21" t="s">
        <v>206</v>
      </c>
      <c r="AJT15" s="21" t="s">
        <v>206</v>
      </c>
      <c r="AJU15" s="21" t="s">
        <v>206</v>
      </c>
      <c r="AJV15" s="21" t="s">
        <v>206</v>
      </c>
      <c r="AJW15" s="21" t="s">
        <v>206</v>
      </c>
      <c r="AJX15" s="21" t="s">
        <v>206</v>
      </c>
      <c r="AJY15" s="21" t="s">
        <v>206</v>
      </c>
      <c r="AJZ15" s="21" t="s">
        <v>206</v>
      </c>
      <c r="AKA15" s="21" t="s">
        <v>206</v>
      </c>
      <c r="AKB15" s="21" t="s">
        <v>206</v>
      </c>
      <c r="AKC15" s="21" t="s">
        <v>206</v>
      </c>
      <c r="AKD15" s="21" t="s">
        <v>206</v>
      </c>
      <c r="AKE15" s="21" t="s">
        <v>206</v>
      </c>
      <c r="AKF15" s="21" t="s">
        <v>206</v>
      </c>
      <c r="AKG15" s="21" t="s">
        <v>206</v>
      </c>
      <c r="AKH15" s="21" t="s">
        <v>206</v>
      </c>
      <c r="AKI15" s="21" t="s">
        <v>206</v>
      </c>
      <c r="AKJ15" s="21" t="s">
        <v>206</v>
      </c>
      <c r="AKK15" s="21" t="s">
        <v>206</v>
      </c>
      <c r="AKL15" s="21" t="s">
        <v>206</v>
      </c>
      <c r="AKM15" s="21" t="s">
        <v>206</v>
      </c>
      <c r="AKN15" s="21" t="s">
        <v>206</v>
      </c>
      <c r="AKO15" s="21" t="s">
        <v>206</v>
      </c>
      <c r="AKP15" s="21" t="s">
        <v>206</v>
      </c>
      <c r="AKQ15" s="21">
        <v>1380</v>
      </c>
      <c r="AKR15" s="21" t="s">
        <v>206</v>
      </c>
      <c r="AKS15" s="21">
        <v>85</v>
      </c>
      <c r="AKT15" s="21" t="s">
        <v>206</v>
      </c>
      <c r="AKU15" s="21" t="s">
        <v>206</v>
      </c>
      <c r="AKV15" s="21">
        <v>2</v>
      </c>
      <c r="AKW15" s="21" t="s">
        <v>206</v>
      </c>
      <c r="AKX15" s="21" t="s">
        <v>206</v>
      </c>
      <c r="AKY15" s="21" t="s">
        <v>206</v>
      </c>
      <c r="AKZ15" s="21">
        <v>101</v>
      </c>
      <c r="ALA15" s="21" t="s">
        <v>206</v>
      </c>
      <c r="ALB15" s="21">
        <v>65003</v>
      </c>
      <c r="ALC15" s="21">
        <v>38034</v>
      </c>
      <c r="ALD15" s="21">
        <v>800</v>
      </c>
      <c r="ALE15" s="21">
        <v>121</v>
      </c>
      <c r="ALF15" s="21">
        <v>705872</v>
      </c>
      <c r="ALG15" s="21" t="s">
        <v>206</v>
      </c>
      <c r="ALH15" s="21">
        <v>3483405</v>
      </c>
      <c r="ALI15" s="21" t="s">
        <v>206</v>
      </c>
      <c r="ALJ15" s="21">
        <v>5441</v>
      </c>
      <c r="ALK15" s="21">
        <v>4548131</v>
      </c>
      <c r="ALL15" s="21">
        <v>963045</v>
      </c>
      <c r="ALM15" s="21">
        <v>2059084</v>
      </c>
      <c r="ALN15" s="21">
        <v>5856</v>
      </c>
      <c r="ALO15" s="21">
        <v>9107247</v>
      </c>
      <c r="ALP15" s="21">
        <v>3295360</v>
      </c>
      <c r="ALQ15" s="21" t="s">
        <v>206</v>
      </c>
      <c r="ALR15" s="21">
        <v>64679</v>
      </c>
      <c r="ALS15" s="21" t="s">
        <v>206</v>
      </c>
      <c r="ALT15" s="21">
        <v>19956405</v>
      </c>
      <c r="ALU15" s="21">
        <v>1519917</v>
      </c>
      <c r="ALV15" s="21">
        <v>25157684</v>
      </c>
      <c r="ALW15" s="21">
        <v>14644107</v>
      </c>
      <c r="ALX15" s="21">
        <v>12268</v>
      </c>
      <c r="ALY15" s="21">
        <v>6130443</v>
      </c>
      <c r="ALZ15" s="21">
        <v>3993081</v>
      </c>
      <c r="AMA15" s="21">
        <v>1176657</v>
      </c>
      <c r="AMB15" s="21">
        <v>7468232</v>
      </c>
      <c r="AMC15" s="21" t="s">
        <v>206</v>
      </c>
      <c r="AMD15" s="21">
        <v>41</v>
      </c>
      <c r="AME15" s="21">
        <v>9121135</v>
      </c>
      <c r="AMF15" s="21">
        <v>15935191</v>
      </c>
      <c r="AMG15" s="21">
        <v>4448787</v>
      </c>
      <c r="AMH15" s="21" t="s">
        <v>206</v>
      </c>
      <c r="AMI15" s="21">
        <v>131990</v>
      </c>
      <c r="AMJ15" s="21" t="s">
        <v>206</v>
      </c>
      <c r="AMK15" s="21">
        <v>607227</v>
      </c>
      <c r="AML15" s="21">
        <v>198634</v>
      </c>
      <c r="AMM15" s="21" t="s">
        <v>206</v>
      </c>
      <c r="AMN15" s="21" t="s">
        <v>206</v>
      </c>
      <c r="AMO15" s="21">
        <v>4812367</v>
      </c>
      <c r="AMP15" s="21">
        <v>334218</v>
      </c>
      <c r="AMQ15" s="21" t="s">
        <v>206</v>
      </c>
      <c r="AMR15" s="21" t="s">
        <v>206</v>
      </c>
      <c r="AMS15" s="21">
        <v>12111</v>
      </c>
      <c r="AMT15" s="21">
        <v>1014274</v>
      </c>
      <c r="AMU15" s="21">
        <v>22531</v>
      </c>
      <c r="AMV15" s="21">
        <v>168116</v>
      </c>
      <c r="AMW15" s="21">
        <v>108193</v>
      </c>
      <c r="AMX15" s="21" t="s">
        <v>206</v>
      </c>
      <c r="AMY15" s="21">
        <v>164</v>
      </c>
      <c r="AMZ15" s="21">
        <v>113628</v>
      </c>
      <c r="ANA15" s="21" t="s">
        <v>206</v>
      </c>
      <c r="ANB15" s="21">
        <v>9569</v>
      </c>
      <c r="ANC15" s="21">
        <v>76528</v>
      </c>
      <c r="AND15" s="21">
        <v>2919</v>
      </c>
      <c r="ANE15" s="21">
        <v>15190</v>
      </c>
      <c r="ANF15" s="21">
        <v>560</v>
      </c>
      <c r="ANG15" s="21">
        <v>1</v>
      </c>
      <c r="ANH15" s="21" t="s">
        <v>206</v>
      </c>
      <c r="ANI15" s="21">
        <v>113624</v>
      </c>
      <c r="ANJ15" s="21">
        <v>62162</v>
      </c>
      <c r="ANK15" s="21">
        <v>4037713</v>
      </c>
      <c r="ANL15" s="21">
        <v>663794</v>
      </c>
      <c r="ANM15" s="21">
        <v>2636564</v>
      </c>
      <c r="ANN15" s="21">
        <v>4697671</v>
      </c>
      <c r="ANO15" s="21">
        <v>1468504</v>
      </c>
      <c r="ANP15" s="21">
        <v>1387363</v>
      </c>
      <c r="ANQ15" s="21">
        <v>709784</v>
      </c>
      <c r="ANR15" s="21">
        <v>39</v>
      </c>
      <c r="ANS15" s="21">
        <v>38194</v>
      </c>
      <c r="ANT15" s="21">
        <v>144899</v>
      </c>
      <c r="ANU15" s="21">
        <v>160558</v>
      </c>
      <c r="ANV15" s="21">
        <v>1802754</v>
      </c>
      <c r="ANW15" s="21">
        <v>1412366</v>
      </c>
      <c r="ANX15" s="21">
        <v>83712220</v>
      </c>
      <c r="ANY15" s="21">
        <v>188956848</v>
      </c>
      <c r="ANZ15" s="21">
        <v>16918591</v>
      </c>
      <c r="AOA15" s="21">
        <v>4119301</v>
      </c>
      <c r="AOB15" s="21">
        <v>286611</v>
      </c>
      <c r="AOC15" s="21" t="s">
        <v>206</v>
      </c>
      <c r="AOD15" s="21">
        <v>20814388</v>
      </c>
      <c r="AOE15" s="21">
        <v>55145</v>
      </c>
      <c r="AOF15" s="21" t="s">
        <v>206</v>
      </c>
      <c r="AOG15" s="21" t="s">
        <v>206</v>
      </c>
      <c r="AOH15" s="21">
        <v>12058867</v>
      </c>
      <c r="AOI15" s="21">
        <v>127704</v>
      </c>
      <c r="AOJ15" s="21">
        <v>31959417</v>
      </c>
      <c r="AOK15" s="21">
        <v>107276</v>
      </c>
      <c r="AOL15" s="21">
        <v>26786561</v>
      </c>
      <c r="AOM15" s="21">
        <v>648800</v>
      </c>
      <c r="AON15" s="21" t="s">
        <v>206</v>
      </c>
      <c r="AOO15" s="21" t="s">
        <v>206</v>
      </c>
      <c r="AOP15" s="21" t="s">
        <v>206</v>
      </c>
      <c r="AOQ15" s="21" t="s">
        <v>206</v>
      </c>
      <c r="AOR15" s="21" t="s">
        <v>206</v>
      </c>
      <c r="AOS15" s="21" t="s">
        <v>206</v>
      </c>
      <c r="AOT15" s="21">
        <v>14823</v>
      </c>
      <c r="AOU15" s="21" t="s">
        <v>206</v>
      </c>
      <c r="AOV15" s="21">
        <v>1972669</v>
      </c>
      <c r="AOW15" s="21">
        <v>15</v>
      </c>
      <c r="AOX15" s="21" t="s">
        <v>206</v>
      </c>
      <c r="AOY15" s="21">
        <v>6805937</v>
      </c>
      <c r="AOZ15" s="21">
        <v>155170</v>
      </c>
      <c r="APA15" s="21" t="s">
        <v>206</v>
      </c>
      <c r="APB15" s="21">
        <v>803271</v>
      </c>
      <c r="APC15" s="21" t="s">
        <v>206</v>
      </c>
      <c r="APD15" s="21" t="s">
        <v>206</v>
      </c>
      <c r="APE15" s="21">
        <v>193006</v>
      </c>
      <c r="APF15" s="21">
        <v>12</v>
      </c>
      <c r="APG15" s="21">
        <v>90434</v>
      </c>
      <c r="APH15" s="21" t="s">
        <v>206</v>
      </c>
      <c r="API15" s="21" t="s">
        <v>206</v>
      </c>
      <c r="APJ15" s="21">
        <v>256402</v>
      </c>
      <c r="APK15" s="21" t="s">
        <v>206</v>
      </c>
      <c r="APL15" s="21">
        <v>6111</v>
      </c>
      <c r="APM15" s="21">
        <v>1</v>
      </c>
      <c r="APN15" s="21">
        <v>13</v>
      </c>
      <c r="APO15" s="21">
        <v>252983</v>
      </c>
      <c r="APP15" s="21">
        <v>75578950</v>
      </c>
      <c r="APQ15" s="21">
        <v>10817241</v>
      </c>
      <c r="APR15" s="21" t="s">
        <v>206</v>
      </c>
      <c r="APS15" s="21">
        <v>9383278</v>
      </c>
      <c r="APT15" s="21">
        <v>2131275</v>
      </c>
      <c r="APU15" s="21">
        <v>42662</v>
      </c>
      <c r="APV15" s="21">
        <v>197852</v>
      </c>
      <c r="APW15" s="21" t="s">
        <v>206</v>
      </c>
      <c r="APX15" s="21" t="s">
        <v>206</v>
      </c>
      <c r="APY15" s="21">
        <v>3562047</v>
      </c>
      <c r="APZ15" s="21">
        <v>2234732</v>
      </c>
      <c r="AQA15" s="21">
        <v>5022009</v>
      </c>
      <c r="AQB15" s="21">
        <v>2089</v>
      </c>
      <c r="AQC15" s="21">
        <v>172913</v>
      </c>
      <c r="AQD15" s="21">
        <v>6869</v>
      </c>
      <c r="AQE15" s="21">
        <v>27170</v>
      </c>
      <c r="AQF15" s="21">
        <v>3</v>
      </c>
      <c r="AQG15" s="21">
        <v>625</v>
      </c>
      <c r="AQH15" s="21" t="s">
        <v>206</v>
      </c>
      <c r="AQI15" s="21">
        <v>6058</v>
      </c>
      <c r="AQJ15" s="21">
        <v>216232</v>
      </c>
      <c r="AQK15" s="21" t="s">
        <v>206</v>
      </c>
      <c r="AQL15" s="21" t="s">
        <v>206</v>
      </c>
      <c r="AQM15" s="21">
        <v>1722281</v>
      </c>
      <c r="AQN15" s="21">
        <v>978</v>
      </c>
      <c r="AQO15" s="21">
        <v>1097011</v>
      </c>
      <c r="AQP15" s="21">
        <v>2507765</v>
      </c>
      <c r="AQQ15" s="21">
        <v>11</v>
      </c>
      <c r="AQR15" s="21">
        <v>269430</v>
      </c>
      <c r="AQS15" s="21">
        <v>255</v>
      </c>
      <c r="AQT15" s="21">
        <v>800</v>
      </c>
      <c r="AQU15" s="21" t="s">
        <v>206</v>
      </c>
      <c r="AQV15" s="21">
        <v>873958</v>
      </c>
      <c r="AQW15" s="21">
        <v>1611539</v>
      </c>
      <c r="AQX15" s="21">
        <v>72056</v>
      </c>
      <c r="AQY15" s="21">
        <v>51040</v>
      </c>
      <c r="AQZ15" s="21">
        <v>23</v>
      </c>
      <c r="ARA15" s="21" t="s">
        <v>206</v>
      </c>
      <c r="ARB15" s="21" t="s">
        <v>206</v>
      </c>
      <c r="ARC15" s="21">
        <v>48991</v>
      </c>
      <c r="ARD15" s="21">
        <v>316407</v>
      </c>
      <c r="ARE15" s="21">
        <v>8195637</v>
      </c>
      <c r="ARF15" s="21">
        <v>30671</v>
      </c>
      <c r="ARG15" s="21">
        <v>25004350</v>
      </c>
      <c r="ARH15" s="21">
        <v>1910222</v>
      </c>
      <c r="ARI15" s="21">
        <v>162580</v>
      </c>
      <c r="ARJ15" s="21">
        <v>119500</v>
      </c>
      <c r="ARK15" s="21">
        <v>1148895</v>
      </c>
      <c r="ARL15" s="21" t="s">
        <v>206</v>
      </c>
      <c r="ARM15" s="21" t="s">
        <v>206</v>
      </c>
      <c r="ARN15" s="21" t="s">
        <v>206</v>
      </c>
      <c r="ARO15" s="21">
        <v>5679</v>
      </c>
      <c r="ARP15" s="21">
        <v>1074370</v>
      </c>
      <c r="ARQ15" s="21">
        <v>661331</v>
      </c>
      <c r="ARR15" s="21">
        <v>9758619</v>
      </c>
      <c r="ARS15" s="21">
        <v>10835768</v>
      </c>
      <c r="ART15" s="21" t="s">
        <v>206</v>
      </c>
      <c r="ARU15" s="21">
        <v>28708938</v>
      </c>
      <c r="ARV15" s="21" t="s">
        <v>206</v>
      </c>
      <c r="ARW15" s="21" t="s">
        <v>206</v>
      </c>
      <c r="ARX15" s="21">
        <v>2882456</v>
      </c>
      <c r="ARY15" s="21" t="s">
        <v>206</v>
      </c>
      <c r="ARZ15" s="21" t="s">
        <v>206</v>
      </c>
      <c r="ASA15" s="21" t="s">
        <v>206</v>
      </c>
      <c r="ASB15" s="21">
        <v>74211</v>
      </c>
      <c r="ASC15" s="21">
        <v>36574</v>
      </c>
      <c r="ASD15" s="21">
        <v>90937</v>
      </c>
      <c r="ASE15" s="21" t="s">
        <v>206</v>
      </c>
      <c r="ASF15" s="21">
        <v>3510808</v>
      </c>
      <c r="ASG15" s="21">
        <v>277690</v>
      </c>
      <c r="ASH15" s="21" t="s">
        <v>206</v>
      </c>
      <c r="ASI15" s="21" t="s">
        <v>206</v>
      </c>
      <c r="ASJ15" s="21" t="s">
        <v>206</v>
      </c>
      <c r="ASK15" s="21" t="s">
        <v>206</v>
      </c>
      <c r="ASL15" s="21" t="s">
        <v>206</v>
      </c>
      <c r="ASM15" s="21" t="s">
        <v>206</v>
      </c>
      <c r="ASN15" s="21" t="s">
        <v>206</v>
      </c>
      <c r="ASO15" s="21" t="s">
        <v>206</v>
      </c>
      <c r="ASP15" s="21" t="s">
        <v>206</v>
      </c>
      <c r="ASQ15" s="21" t="s">
        <v>206</v>
      </c>
      <c r="ASR15" s="21" t="s">
        <v>206</v>
      </c>
      <c r="ASS15" s="21" t="s">
        <v>206</v>
      </c>
      <c r="AST15" s="21" t="s">
        <v>206</v>
      </c>
      <c r="ASU15" s="21" t="s">
        <v>206</v>
      </c>
      <c r="ASV15" s="21">
        <v>914227</v>
      </c>
      <c r="ASW15" s="21" t="s">
        <v>206</v>
      </c>
      <c r="ASX15" s="21">
        <v>50</v>
      </c>
      <c r="ASY15" s="21" t="s">
        <v>206</v>
      </c>
      <c r="ASZ15" s="21" t="s">
        <v>206</v>
      </c>
      <c r="ATA15" s="21" t="s">
        <v>206</v>
      </c>
      <c r="ATB15" s="21" t="s">
        <v>206</v>
      </c>
      <c r="ATC15" s="21">
        <v>1216213</v>
      </c>
      <c r="ATD15" s="21">
        <v>100</v>
      </c>
      <c r="ATE15" s="21" t="s">
        <v>206</v>
      </c>
      <c r="ATF15" s="21" t="s">
        <v>206</v>
      </c>
      <c r="ATG15" s="21" t="s">
        <v>206</v>
      </c>
      <c r="ATH15" s="21">
        <v>147285</v>
      </c>
      <c r="ATI15" s="21">
        <v>1360</v>
      </c>
      <c r="ATJ15" s="21">
        <v>20241998</v>
      </c>
      <c r="ATK15" s="21">
        <v>16873229</v>
      </c>
      <c r="ATL15" s="21" t="s">
        <v>206</v>
      </c>
      <c r="ATM15" s="21">
        <v>322</v>
      </c>
      <c r="ATN15" s="21" t="s">
        <v>206</v>
      </c>
      <c r="ATO15" s="21">
        <v>17580</v>
      </c>
      <c r="ATP15" s="21">
        <v>3212129</v>
      </c>
      <c r="ATQ15" s="21" t="s">
        <v>206</v>
      </c>
      <c r="ATR15" s="21" t="s">
        <v>206</v>
      </c>
      <c r="ATS15" s="21">
        <v>3161</v>
      </c>
      <c r="ATT15" s="21">
        <v>2347490</v>
      </c>
      <c r="ATU15" s="21">
        <v>1294327</v>
      </c>
      <c r="ATV15" s="21" t="s">
        <v>206</v>
      </c>
      <c r="ATW15" s="21">
        <v>10</v>
      </c>
      <c r="ATX15" s="21" t="s">
        <v>206</v>
      </c>
      <c r="ATY15" s="21">
        <v>1434021</v>
      </c>
      <c r="ATZ15" s="21">
        <v>3852</v>
      </c>
      <c r="AUA15" s="21" t="s">
        <v>206</v>
      </c>
      <c r="AUB15" s="21" t="s">
        <v>206</v>
      </c>
      <c r="AUC15" s="21">
        <v>19229</v>
      </c>
      <c r="AUD15" s="21">
        <v>11192</v>
      </c>
      <c r="AUE15" s="21" t="s">
        <v>206</v>
      </c>
      <c r="AUF15" s="21">
        <v>23026</v>
      </c>
      <c r="AUG15" s="21" t="s">
        <v>206</v>
      </c>
      <c r="AUH15" s="21" t="s">
        <v>206</v>
      </c>
      <c r="AUI15" s="21" t="s">
        <v>206</v>
      </c>
      <c r="AUJ15" s="21">
        <v>923</v>
      </c>
      <c r="AUK15" s="21">
        <v>55308</v>
      </c>
      <c r="AUL15" s="21">
        <v>101298</v>
      </c>
      <c r="AUM15" s="21">
        <v>4628</v>
      </c>
      <c r="AUN15" s="21">
        <v>421586</v>
      </c>
      <c r="AUO15" s="21" t="s">
        <v>206</v>
      </c>
      <c r="AUP15" s="21">
        <v>185990</v>
      </c>
      <c r="AUQ15" s="21">
        <v>4517</v>
      </c>
      <c r="AUR15" s="21">
        <v>51427</v>
      </c>
      <c r="AUS15" s="21" t="s">
        <v>206</v>
      </c>
      <c r="AUT15" s="21">
        <v>2848</v>
      </c>
      <c r="AUU15" s="21">
        <v>3927</v>
      </c>
      <c r="AUV15" s="21" t="s">
        <v>206</v>
      </c>
      <c r="AUW15" s="21">
        <v>43537</v>
      </c>
      <c r="AUX15" s="21">
        <v>153</v>
      </c>
      <c r="AUY15" s="21">
        <v>57381</v>
      </c>
      <c r="AUZ15" s="21" t="s">
        <v>206</v>
      </c>
      <c r="AVA15" s="21">
        <v>836616</v>
      </c>
      <c r="AVB15" s="21">
        <v>8717225</v>
      </c>
      <c r="AVC15" s="21">
        <v>323426</v>
      </c>
      <c r="AVD15" s="21">
        <v>236292</v>
      </c>
      <c r="AVE15" s="21">
        <v>108488</v>
      </c>
      <c r="AVF15" s="21" t="s">
        <v>206</v>
      </c>
      <c r="AVG15" s="21" t="s">
        <v>206</v>
      </c>
      <c r="AVH15" s="21" t="s">
        <v>206</v>
      </c>
      <c r="AVI15" s="21">
        <v>43</v>
      </c>
      <c r="AVJ15" s="21">
        <v>16810136</v>
      </c>
      <c r="AVK15" s="21">
        <v>356873</v>
      </c>
      <c r="AVL15" s="21">
        <v>106630010</v>
      </c>
      <c r="AVM15" s="21">
        <v>68069036</v>
      </c>
      <c r="AVN15" s="21" t="s">
        <v>206</v>
      </c>
      <c r="AVO15" s="21">
        <v>4739757</v>
      </c>
      <c r="AVP15" s="21" t="s">
        <v>206</v>
      </c>
      <c r="AVQ15" s="21" t="s">
        <v>206</v>
      </c>
      <c r="AVR15" s="21">
        <v>2509548</v>
      </c>
      <c r="AVS15" s="21">
        <v>1022</v>
      </c>
      <c r="AVT15" s="21" t="s">
        <v>206</v>
      </c>
      <c r="AVU15" s="21" t="s">
        <v>206</v>
      </c>
      <c r="AVV15" s="21">
        <v>372177</v>
      </c>
      <c r="AVW15" s="21" t="s">
        <v>206</v>
      </c>
      <c r="AVX15" s="21">
        <v>5918</v>
      </c>
      <c r="AVY15" s="21" t="s">
        <v>206</v>
      </c>
      <c r="AVZ15" s="21">
        <v>75276</v>
      </c>
      <c r="AWA15" s="21">
        <v>38183</v>
      </c>
      <c r="AWB15" s="21" t="s">
        <v>206</v>
      </c>
      <c r="AWC15" s="21" t="s">
        <v>206</v>
      </c>
      <c r="AWD15" s="21" t="s">
        <v>206</v>
      </c>
      <c r="AWE15" s="21">
        <v>17832</v>
      </c>
      <c r="AWF15" s="21" t="s">
        <v>206</v>
      </c>
      <c r="AWG15" s="21">
        <v>7358</v>
      </c>
      <c r="AWH15" s="21" t="s">
        <v>206</v>
      </c>
      <c r="AWI15" s="21">
        <v>80471</v>
      </c>
      <c r="AWJ15" s="21">
        <v>101315</v>
      </c>
      <c r="AWK15" s="21">
        <v>504</v>
      </c>
      <c r="AWL15" s="21">
        <v>7480</v>
      </c>
      <c r="AWM15" s="21" t="s">
        <v>206</v>
      </c>
      <c r="AWN15" s="21">
        <v>979875</v>
      </c>
      <c r="AWO15" s="21" t="s">
        <v>206</v>
      </c>
      <c r="AWP15" s="21">
        <v>185360</v>
      </c>
      <c r="AWQ15" s="21" t="s">
        <v>206</v>
      </c>
      <c r="AWR15" s="21">
        <v>6</v>
      </c>
      <c r="AWS15" s="21">
        <v>388804</v>
      </c>
      <c r="AWT15" s="21">
        <v>702486</v>
      </c>
      <c r="AWU15" s="21">
        <v>424905</v>
      </c>
      <c r="AWV15" s="21">
        <v>477157</v>
      </c>
      <c r="AWW15" s="21">
        <v>4842629</v>
      </c>
      <c r="AWX15" s="21">
        <v>95583</v>
      </c>
      <c r="AWY15" s="21" t="s">
        <v>206</v>
      </c>
      <c r="AWZ15" s="21">
        <v>76651</v>
      </c>
      <c r="AXA15" s="21" t="s">
        <v>206</v>
      </c>
      <c r="AXB15" s="21">
        <v>24135</v>
      </c>
      <c r="AXC15" s="21">
        <v>999114</v>
      </c>
      <c r="AXD15" s="21">
        <v>7749997</v>
      </c>
      <c r="AXE15" s="21">
        <v>4973915</v>
      </c>
      <c r="AXF15" s="21">
        <v>2095</v>
      </c>
      <c r="AXG15" s="21">
        <v>1395898</v>
      </c>
      <c r="AXH15" s="21">
        <v>907673</v>
      </c>
      <c r="AXI15" s="21">
        <v>1706614</v>
      </c>
      <c r="AXJ15" s="21">
        <v>589990</v>
      </c>
      <c r="AXK15" s="21" t="s">
        <v>206</v>
      </c>
      <c r="AXL15" s="21" t="s">
        <v>206</v>
      </c>
      <c r="AXM15" s="21">
        <v>6615477</v>
      </c>
      <c r="AXN15" s="21">
        <v>15725213</v>
      </c>
      <c r="AXO15" s="21">
        <v>2921818</v>
      </c>
      <c r="AXP15" s="21">
        <v>1802021</v>
      </c>
      <c r="AXQ15" s="21">
        <v>185648</v>
      </c>
      <c r="AXR15" s="21">
        <v>2377</v>
      </c>
      <c r="AXS15" s="21">
        <v>384639</v>
      </c>
      <c r="AXT15" s="21">
        <v>327</v>
      </c>
      <c r="AXU15" s="21">
        <v>3343</v>
      </c>
      <c r="AXV15" s="21" t="s">
        <v>206</v>
      </c>
      <c r="AXW15" s="21">
        <v>5740811</v>
      </c>
      <c r="AXX15" s="21">
        <v>268613</v>
      </c>
      <c r="AXY15" s="21">
        <v>3902</v>
      </c>
      <c r="AXZ15" s="21">
        <v>2167417</v>
      </c>
      <c r="AYA15" s="21">
        <v>243383</v>
      </c>
      <c r="AYB15" s="21">
        <v>27450</v>
      </c>
      <c r="AYC15" s="21">
        <v>876221</v>
      </c>
      <c r="AYD15" s="21">
        <v>2174574</v>
      </c>
      <c r="AYE15" s="21">
        <v>3340656</v>
      </c>
      <c r="AYF15" s="21">
        <v>3323</v>
      </c>
      <c r="AYG15" s="21">
        <v>501080</v>
      </c>
      <c r="AYH15" s="21">
        <v>462566</v>
      </c>
      <c r="AYI15" s="21">
        <v>7885</v>
      </c>
      <c r="AYJ15" s="21">
        <v>2182545</v>
      </c>
      <c r="AYK15" s="21">
        <v>487255</v>
      </c>
      <c r="AYL15" s="21">
        <v>515555</v>
      </c>
      <c r="AYM15" s="21">
        <v>2920337</v>
      </c>
      <c r="AYN15" s="21">
        <v>7510</v>
      </c>
      <c r="AYO15" s="21">
        <v>3123</v>
      </c>
      <c r="AYP15" s="21">
        <v>27309</v>
      </c>
      <c r="AYQ15" s="21">
        <v>2590613</v>
      </c>
      <c r="AYR15" s="21">
        <v>2367924</v>
      </c>
      <c r="AYS15" s="21">
        <v>844431</v>
      </c>
      <c r="AYT15" s="21">
        <v>4791233</v>
      </c>
      <c r="AYU15" s="21">
        <v>2708902</v>
      </c>
      <c r="AYV15" s="21">
        <v>9800667</v>
      </c>
      <c r="AYW15" s="21">
        <v>1241352</v>
      </c>
      <c r="AYX15" s="21">
        <v>7300</v>
      </c>
      <c r="AYY15" s="21">
        <v>6643181</v>
      </c>
      <c r="AYZ15" s="21" t="s">
        <v>206</v>
      </c>
      <c r="AZA15" s="21">
        <v>522</v>
      </c>
      <c r="AZB15" s="21" t="s">
        <v>206</v>
      </c>
      <c r="AZC15" s="21">
        <v>591</v>
      </c>
      <c r="AZD15" s="21">
        <v>1717422</v>
      </c>
      <c r="AZE15" s="21">
        <v>1801234</v>
      </c>
      <c r="AZF15" s="21">
        <v>259648346</v>
      </c>
      <c r="AZG15" s="21">
        <v>44654709</v>
      </c>
      <c r="AZH15" s="21">
        <v>166544</v>
      </c>
      <c r="AZI15" s="21">
        <v>15267448</v>
      </c>
      <c r="AZJ15" s="21">
        <v>7039451</v>
      </c>
      <c r="AZK15" s="21">
        <v>10339</v>
      </c>
      <c r="AZL15" s="21">
        <v>27677006</v>
      </c>
      <c r="AZM15" s="21">
        <v>57050</v>
      </c>
      <c r="AZN15" s="21" t="s">
        <v>206</v>
      </c>
      <c r="AZO15" s="21">
        <v>3050090</v>
      </c>
      <c r="AZP15" s="21">
        <v>5509827</v>
      </c>
      <c r="AZQ15" s="21">
        <v>825795</v>
      </c>
      <c r="AZR15" s="21">
        <v>666851</v>
      </c>
      <c r="AZS15" s="21">
        <v>92712</v>
      </c>
      <c r="AZT15" s="21">
        <v>9356273</v>
      </c>
      <c r="AZU15" s="21">
        <v>1645824</v>
      </c>
      <c r="AZV15" s="21" t="s">
        <v>206</v>
      </c>
      <c r="AZW15" s="21" t="s">
        <v>206</v>
      </c>
      <c r="AZX15" s="21" t="s">
        <v>206</v>
      </c>
      <c r="AZY15" s="21" t="s">
        <v>206</v>
      </c>
      <c r="AZZ15" s="21" t="s">
        <v>206</v>
      </c>
      <c r="BAA15" s="21">
        <v>17795</v>
      </c>
      <c r="BAB15" s="21">
        <v>7419</v>
      </c>
      <c r="BAC15" s="21" t="s">
        <v>206</v>
      </c>
      <c r="BAD15" s="21">
        <v>55323</v>
      </c>
      <c r="BAE15" s="21" t="s">
        <v>206</v>
      </c>
      <c r="BAF15" s="21">
        <v>21144</v>
      </c>
      <c r="BAG15" s="21">
        <v>2663</v>
      </c>
      <c r="BAH15" s="21">
        <v>782039</v>
      </c>
      <c r="BAI15" s="21" t="s">
        <v>206</v>
      </c>
      <c r="BAJ15" s="21">
        <v>47953</v>
      </c>
      <c r="BAK15" s="21">
        <v>318688</v>
      </c>
      <c r="BAL15" s="21">
        <v>34706</v>
      </c>
      <c r="BAM15" s="21" t="s">
        <v>206</v>
      </c>
      <c r="BAN15" s="21">
        <v>526985</v>
      </c>
      <c r="BAO15" s="21">
        <v>103465</v>
      </c>
      <c r="BAP15" s="21">
        <v>1094591</v>
      </c>
      <c r="BAQ15" s="21">
        <v>198176</v>
      </c>
      <c r="BAR15" s="21" t="s">
        <v>206</v>
      </c>
      <c r="BAS15" s="21" t="s">
        <v>206</v>
      </c>
      <c r="BAT15" s="21">
        <v>28744</v>
      </c>
      <c r="BAU15" s="21" t="s">
        <v>206</v>
      </c>
      <c r="BAV15" s="21">
        <v>103468</v>
      </c>
      <c r="BAW15" s="21">
        <v>902900</v>
      </c>
      <c r="BAX15" s="21">
        <v>8840315</v>
      </c>
      <c r="BAY15" s="21">
        <v>246431</v>
      </c>
      <c r="BAZ15" s="21">
        <v>45000</v>
      </c>
      <c r="BBA15" s="21">
        <v>839228</v>
      </c>
      <c r="BBB15" s="21">
        <v>1909933</v>
      </c>
      <c r="BBC15" s="21">
        <v>208502</v>
      </c>
      <c r="BBD15" s="21">
        <v>89275</v>
      </c>
      <c r="BBE15" s="21" t="s">
        <v>206</v>
      </c>
      <c r="BBF15" s="21">
        <v>1201</v>
      </c>
      <c r="BBG15" s="21">
        <v>9185020</v>
      </c>
      <c r="BBH15" s="21">
        <v>28014734</v>
      </c>
      <c r="BBI15" s="21">
        <v>15738076</v>
      </c>
      <c r="BBJ15" s="21">
        <v>3744</v>
      </c>
      <c r="BBK15" s="21">
        <v>4650</v>
      </c>
      <c r="BBL15" s="21" t="s">
        <v>206</v>
      </c>
      <c r="BBM15" s="21">
        <v>81009</v>
      </c>
      <c r="BBN15" s="21">
        <v>915</v>
      </c>
      <c r="BBO15" s="21" t="s">
        <v>206</v>
      </c>
      <c r="BBP15" s="21" t="s">
        <v>206</v>
      </c>
      <c r="BBQ15" s="21">
        <v>1318108</v>
      </c>
      <c r="BBR15" s="21">
        <v>2050619</v>
      </c>
      <c r="BBS15" s="21" t="s">
        <v>206</v>
      </c>
      <c r="BBT15" s="21" t="s">
        <v>206</v>
      </c>
      <c r="BBU15" s="21">
        <v>19</v>
      </c>
      <c r="BBV15" s="21" t="s">
        <v>206</v>
      </c>
      <c r="BBW15" s="21">
        <v>124445</v>
      </c>
      <c r="BBX15" s="21">
        <v>3097078</v>
      </c>
      <c r="BBY15" s="21">
        <v>651706</v>
      </c>
      <c r="BBZ15" s="21">
        <v>1470</v>
      </c>
      <c r="BCA15" s="21">
        <v>140870</v>
      </c>
      <c r="BCB15" s="21">
        <v>570093</v>
      </c>
      <c r="BCC15" s="21" t="s">
        <v>206</v>
      </c>
      <c r="BCD15" s="21">
        <v>234</v>
      </c>
      <c r="BCE15" s="21">
        <v>323</v>
      </c>
      <c r="BCF15" s="21">
        <v>49974</v>
      </c>
      <c r="BCG15" s="21">
        <v>286836</v>
      </c>
      <c r="BCH15" s="21">
        <v>40</v>
      </c>
      <c r="BCI15" s="21" t="s">
        <v>206</v>
      </c>
      <c r="BCJ15" s="21" t="s">
        <v>206</v>
      </c>
      <c r="BCK15" s="21">
        <v>2707099</v>
      </c>
      <c r="BCL15" s="21">
        <v>122064</v>
      </c>
      <c r="BCM15" s="21">
        <v>694391</v>
      </c>
      <c r="BCN15" s="21">
        <v>1205659</v>
      </c>
      <c r="BCO15" s="21">
        <v>84119858</v>
      </c>
      <c r="BCP15" s="21">
        <v>55021844</v>
      </c>
      <c r="BCQ15" s="21">
        <v>2010499</v>
      </c>
      <c r="BCR15" s="21">
        <v>66789</v>
      </c>
      <c r="BCS15" s="21">
        <v>8412572</v>
      </c>
      <c r="BCT15" s="21">
        <v>12</v>
      </c>
      <c r="BCU15" s="21">
        <v>6</v>
      </c>
      <c r="BCV15" s="21">
        <v>43075</v>
      </c>
      <c r="BCW15" s="21">
        <v>41920</v>
      </c>
      <c r="BCX15" s="21">
        <v>3646448</v>
      </c>
      <c r="BCY15" s="21">
        <v>2758483</v>
      </c>
      <c r="BCZ15" s="21">
        <v>109561428</v>
      </c>
      <c r="BDA15" s="21">
        <v>120770138</v>
      </c>
      <c r="BDB15" s="21" t="s">
        <v>206</v>
      </c>
      <c r="BDC15" s="21">
        <v>224230636</v>
      </c>
      <c r="BDD15" s="21" t="s">
        <v>206</v>
      </c>
      <c r="BDE15" s="21" t="s">
        <v>206</v>
      </c>
      <c r="BDF15" s="21">
        <v>25433102</v>
      </c>
      <c r="BDG15" s="21">
        <v>1533</v>
      </c>
      <c r="BDH15" s="21" t="s">
        <v>206</v>
      </c>
      <c r="BDI15" s="21" t="s">
        <v>206</v>
      </c>
      <c r="BDJ15" s="21">
        <v>4782479</v>
      </c>
      <c r="BDK15" s="21">
        <v>1677382</v>
      </c>
      <c r="BDL15" s="21">
        <v>59397</v>
      </c>
      <c r="BDM15" s="21" t="s">
        <v>206</v>
      </c>
      <c r="BDN15" s="21">
        <v>13088355</v>
      </c>
      <c r="BDO15" s="21">
        <v>367974</v>
      </c>
      <c r="BDP15" s="21" t="s">
        <v>206</v>
      </c>
      <c r="BDQ15" s="21">
        <v>156404</v>
      </c>
      <c r="BDR15" s="21" t="s">
        <v>206</v>
      </c>
      <c r="BDS15" s="21">
        <v>3467508</v>
      </c>
      <c r="BDT15" s="21" t="s">
        <v>206</v>
      </c>
      <c r="BDU15" s="21" t="s">
        <v>206</v>
      </c>
      <c r="BDV15" s="21" t="s">
        <v>206</v>
      </c>
      <c r="BDW15" s="21" t="s">
        <v>206</v>
      </c>
      <c r="BDX15" s="21">
        <v>338</v>
      </c>
      <c r="BDY15" s="21">
        <v>795685</v>
      </c>
      <c r="BDZ15" s="21">
        <v>402015</v>
      </c>
      <c r="BEA15" s="21" t="s">
        <v>206</v>
      </c>
      <c r="BEB15" s="21" t="s">
        <v>206</v>
      </c>
      <c r="BEC15" s="21" t="s">
        <v>206</v>
      </c>
      <c r="BED15" s="21" t="s">
        <v>206</v>
      </c>
      <c r="BEE15" s="21" t="s">
        <v>206</v>
      </c>
      <c r="BEF15" s="21">
        <v>8204225</v>
      </c>
      <c r="BEG15" s="21">
        <v>5047696</v>
      </c>
      <c r="BEH15" s="21" t="s">
        <v>206</v>
      </c>
      <c r="BEI15" s="21" t="s">
        <v>206</v>
      </c>
      <c r="BEJ15" s="21">
        <v>600</v>
      </c>
      <c r="BEK15" s="21">
        <v>219993</v>
      </c>
      <c r="BEL15" s="21">
        <v>10893759</v>
      </c>
      <c r="BEM15" s="21" t="s">
        <v>206</v>
      </c>
      <c r="BEN15" s="21">
        <v>17932</v>
      </c>
      <c r="BEO15" s="21">
        <v>238982</v>
      </c>
      <c r="BEP15" s="21">
        <v>873738</v>
      </c>
      <c r="BEQ15" s="21">
        <v>977254</v>
      </c>
      <c r="BER15" s="21">
        <v>3846872</v>
      </c>
      <c r="BES15" s="21">
        <v>1258693</v>
      </c>
      <c r="BET15" s="21">
        <v>16853778</v>
      </c>
      <c r="BEU15" s="21">
        <v>7473453</v>
      </c>
      <c r="BEV15" s="21">
        <v>9851</v>
      </c>
      <c r="BEW15" s="21">
        <v>638289</v>
      </c>
      <c r="BEX15" s="21">
        <v>1771937</v>
      </c>
      <c r="BEY15" s="21">
        <v>6</v>
      </c>
      <c r="BEZ15" s="21">
        <v>372127</v>
      </c>
      <c r="BFA15" s="21">
        <v>2062460</v>
      </c>
      <c r="BFB15" s="21">
        <v>10935685</v>
      </c>
      <c r="BFC15" s="21">
        <v>10466630</v>
      </c>
      <c r="BFD15" s="21">
        <v>48659</v>
      </c>
      <c r="BFE15" s="21">
        <v>4511</v>
      </c>
      <c r="BFF15" s="21" t="s">
        <v>206</v>
      </c>
      <c r="BFG15" s="21">
        <v>75744</v>
      </c>
      <c r="BFH15" s="21">
        <v>6953</v>
      </c>
      <c r="BFI15" s="21" t="s">
        <v>206</v>
      </c>
      <c r="BFJ15" s="21">
        <v>1962468</v>
      </c>
      <c r="BFK15" s="21">
        <v>17082108</v>
      </c>
      <c r="BFL15" s="21">
        <v>192151</v>
      </c>
      <c r="BFM15" s="21" t="s">
        <v>206</v>
      </c>
      <c r="BFN15" s="21">
        <v>0</v>
      </c>
      <c r="BFO15" s="21">
        <v>3</v>
      </c>
      <c r="BFP15" s="21" t="s">
        <v>206</v>
      </c>
      <c r="BFQ15" s="21">
        <v>52371</v>
      </c>
      <c r="BFR15" s="21">
        <v>19515</v>
      </c>
      <c r="BFS15" s="21">
        <v>40557</v>
      </c>
      <c r="BFT15" s="21" t="s">
        <v>206</v>
      </c>
      <c r="BFU15" s="21">
        <v>132700</v>
      </c>
      <c r="BFV15" s="21">
        <v>908967</v>
      </c>
      <c r="BFW15" s="21">
        <v>21466</v>
      </c>
      <c r="BFX15" s="21" t="s">
        <v>206</v>
      </c>
      <c r="BFY15" s="21" t="s">
        <v>206</v>
      </c>
      <c r="BFZ15" s="21">
        <v>75280</v>
      </c>
      <c r="BGA15" s="21" t="s">
        <v>206</v>
      </c>
      <c r="BGB15" s="21" t="s">
        <v>206</v>
      </c>
      <c r="BGC15" s="21" t="s">
        <v>206</v>
      </c>
      <c r="BGD15" s="21" t="s">
        <v>206</v>
      </c>
      <c r="BGE15" s="21">
        <v>151055</v>
      </c>
      <c r="BGF15" s="21">
        <v>66903</v>
      </c>
      <c r="BGG15" s="21">
        <v>443382</v>
      </c>
      <c r="BGH15" s="21">
        <v>4529674</v>
      </c>
      <c r="BGI15" s="21">
        <v>36222867</v>
      </c>
      <c r="BGJ15" s="21">
        <v>18214465</v>
      </c>
      <c r="BGK15" s="21">
        <v>1062897</v>
      </c>
      <c r="BGL15" s="21">
        <v>20</v>
      </c>
      <c r="BGM15" s="21">
        <v>1327125</v>
      </c>
      <c r="BGN15" s="21">
        <v>51</v>
      </c>
      <c r="BGO15" s="21">
        <v>395710</v>
      </c>
      <c r="BGP15" s="21">
        <v>1302873</v>
      </c>
      <c r="BGQ15" s="21">
        <v>2544</v>
      </c>
      <c r="BGR15" s="21">
        <v>656295</v>
      </c>
      <c r="BGS15" s="21">
        <v>1402780</v>
      </c>
      <c r="BGT15" s="21">
        <v>82184647</v>
      </c>
      <c r="BGU15" s="21">
        <v>293334193</v>
      </c>
      <c r="BGV15" s="21">
        <v>344222</v>
      </c>
      <c r="BGW15" s="21">
        <v>49247083</v>
      </c>
      <c r="BGX15" s="21" t="s">
        <v>206</v>
      </c>
      <c r="BGY15" s="21" t="s">
        <v>206</v>
      </c>
      <c r="BGZ15" s="21">
        <v>46542882</v>
      </c>
      <c r="BHA15" s="21">
        <v>5560</v>
      </c>
      <c r="BHB15" s="21" t="s">
        <v>206</v>
      </c>
      <c r="BHC15" s="21" t="s">
        <v>206</v>
      </c>
      <c r="BHD15" s="21">
        <v>1599891</v>
      </c>
      <c r="BHE15" s="21">
        <v>200431</v>
      </c>
      <c r="BHF15" s="21">
        <v>157316</v>
      </c>
      <c r="BHG15" s="21" t="s">
        <v>206</v>
      </c>
      <c r="BHH15" s="21">
        <v>15980090</v>
      </c>
      <c r="BHI15" s="21">
        <v>24431</v>
      </c>
      <c r="BHJ15" s="21" t="s">
        <v>206</v>
      </c>
      <c r="BHK15" s="21">
        <v>1615202</v>
      </c>
      <c r="BHL15" s="21" t="s">
        <v>206</v>
      </c>
      <c r="BHM15" s="21">
        <v>44657789</v>
      </c>
      <c r="BHN15" s="21" t="s">
        <v>206</v>
      </c>
      <c r="BHO15" s="21" t="s">
        <v>206</v>
      </c>
      <c r="BHP15" s="21" t="s">
        <v>206</v>
      </c>
      <c r="BHQ15" s="21">
        <v>30912</v>
      </c>
      <c r="BHR15" s="21" t="s">
        <v>206</v>
      </c>
      <c r="BHS15" s="21" t="s">
        <v>206</v>
      </c>
      <c r="BHT15" s="21">
        <v>7</v>
      </c>
      <c r="BHU15" s="21" t="s">
        <v>206</v>
      </c>
      <c r="BHV15" s="21" t="s">
        <v>206</v>
      </c>
      <c r="BHW15" s="21" t="s">
        <v>206</v>
      </c>
      <c r="BHX15" s="21">
        <v>110500</v>
      </c>
      <c r="BHY15" s="21" t="s">
        <v>206</v>
      </c>
      <c r="BHZ15" s="21" t="s">
        <v>206</v>
      </c>
      <c r="BIA15" s="21" t="s">
        <v>206</v>
      </c>
      <c r="BIB15" s="21" t="s">
        <v>206</v>
      </c>
      <c r="BIC15" s="21" t="s">
        <v>206</v>
      </c>
      <c r="BID15" s="21" t="s">
        <v>206</v>
      </c>
      <c r="BIE15" s="21" t="s">
        <v>206</v>
      </c>
      <c r="BIF15" s="21" t="s">
        <v>206</v>
      </c>
      <c r="BIG15" s="21" t="s">
        <v>206</v>
      </c>
      <c r="BIH15" s="21" t="s">
        <v>206</v>
      </c>
      <c r="BII15" s="21" t="s">
        <v>206</v>
      </c>
      <c r="BIJ15" s="21" t="s">
        <v>206</v>
      </c>
      <c r="BIK15" s="21" t="s">
        <v>206</v>
      </c>
      <c r="BIL15" s="21">
        <v>163000</v>
      </c>
      <c r="BIM15" s="21">
        <v>218607</v>
      </c>
      <c r="BIN15" s="21" t="s">
        <v>206</v>
      </c>
      <c r="BIO15" s="21" t="s">
        <v>206</v>
      </c>
      <c r="BIP15" s="21">
        <v>15556</v>
      </c>
      <c r="BIQ15" s="21" t="s">
        <v>206</v>
      </c>
      <c r="BIR15" s="21">
        <v>11026965</v>
      </c>
      <c r="BIS15" s="21" t="s">
        <v>206</v>
      </c>
      <c r="BIT15" s="21" t="s">
        <v>206</v>
      </c>
      <c r="BIU15" s="21" t="s">
        <v>206</v>
      </c>
      <c r="BIV15" s="21">
        <v>67799</v>
      </c>
      <c r="BIW15" s="21">
        <v>11725</v>
      </c>
      <c r="BIX15" s="21" t="s">
        <v>206</v>
      </c>
      <c r="BIY15" s="21" t="s">
        <v>206</v>
      </c>
      <c r="BIZ15" s="21" t="s">
        <v>206</v>
      </c>
      <c r="BJA15" s="21" t="s">
        <v>206</v>
      </c>
      <c r="BJB15" s="21" t="s">
        <v>206</v>
      </c>
      <c r="BJC15" s="21" t="s">
        <v>206</v>
      </c>
      <c r="BJD15" s="21" t="s">
        <v>206</v>
      </c>
      <c r="BJE15" s="21" t="s">
        <v>206</v>
      </c>
      <c r="BJF15" s="21">
        <v>1637</v>
      </c>
      <c r="BJG15" s="21" t="s">
        <v>206</v>
      </c>
      <c r="BJH15" s="21">
        <v>703648</v>
      </c>
      <c r="BJI15" s="21" t="s">
        <v>206</v>
      </c>
      <c r="BJJ15" s="21" t="s">
        <v>206</v>
      </c>
      <c r="BJK15" s="21" t="s">
        <v>206</v>
      </c>
      <c r="BJL15" s="21" t="s">
        <v>206</v>
      </c>
      <c r="BJM15" s="21" t="s">
        <v>206</v>
      </c>
      <c r="BJN15" s="21" t="s">
        <v>206</v>
      </c>
      <c r="BJO15" s="21" t="s">
        <v>206</v>
      </c>
      <c r="BJP15" s="21" t="s">
        <v>206</v>
      </c>
      <c r="BJQ15" s="21" t="s">
        <v>206</v>
      </c>
      <c r="BJR15" s="21" t="s">
        <v>206</v>
      </c>
      <c r="BJS15" s="21" t="s">
        <v>206</v>
      </c>
      <c r="BJT15" s="21" t="s">
        <v>206</v>
      </c>
      <c r="BJU15" s="21" t="s">
        <v>206</v>
      </c>
      <c r="BJV15" s="21">
        <v>32705</v>
      </c>
      <c r="BJW15" s="21" t="s">
        <v>206</v>
      </c>
      <c r="BJX15" s="21" t="s">
        <v>206</v>
      </c>
      <c r="BJY15" s="21" t="s">
        <v>206</v>
      </c>
      <c r="BJZ15" s="21" t="s">
        <v>206</v>
      </c>
      <c r="BKA15" s="21" t="s">
        <v>206</v>
      </c>
      <c r="BKB15" s="21" t="s">
        <v>206</v>
      </c>
      <c r="BKC15" s="21" t="s">
        <v>206</v>
      </c>
      <c r="BKD15" s="21">
        <v>21774</v>
      </c>
      <c r="BKE15" s="21" t="s">
        <v>206</v>
      </c>
      <c r="BKF15" s="21" t="s">
        <v>206</v>
      </c>
      <c r="BKG15" s="21" t="s">
        <v>206</v>
      </c>
      <c r="BKH15" s="21" t="s">
        <v>206</v>
      </c>
      <c r="BKI15" s="21" t="s">
        <v>206</v>
      </c>
      <c r="BKJ15" s="21" t="s">
        <v>206</v>
      </c>
      <c r="BKK15" s="21" t="s">
        <v>206</v>
      </c>
      <c r="BKL15" s="21" t="s">
        <v>206</v>
      </c>
      <c r="BKM15" s="21">
        <v>4254</v>
      </c>
      <c r="BKN15" s="21">
        <v>670335</v>
      </c>
      <c r="BKO15" s="21">
        <v>2635801</v>
      </c>
      <c r="BKP15" s="21" t="s">
        <v>206</v>
      </c>
      <c r="BKQ15" s="21">
        <v>17000</v>
      </c>
      <c r="BKR15" s="21" t="s">
        <v>206</v>
      </c>
      <c r="BKS15" s="21" t="s">
        <v>206</v>
      </c>
      <c r="BKT15" s="21">
        <v>1796118</v>
      </c>
      <c r="BKU15" s="21" t="s">
        <v>206</v>
      </c>
      <c r="BKV15" s="21" t="s">
        <v>206</v>
      </c>
      <c r="BKW15" s="21" t="s">
        <v>206</v>
      </c>
      <c r="BKX15" s="21">
        <v>37215</v>
      </c>
      <c r="BKY15" s="21" t="s">
        <v>206</v>
      </c>
      <c r="BKZ15" s="21" t="s">
        <v>206</v>
      </c>
      <c r="BLA15" s="21" t="s">
        <v>206</v>
      </c>
      <c r="BLB15" s="21">
        <v>15</v>
      </c>
      <c r="BLC15" s="21">
        <v>58731</v>
      </c>
      <c r="BLD15" s="21" t="s">
        <v>206</v>
      </c>
      <c r="BLE15" s="21" t="s">
        <v>206</v>
      </c>
      <c r="BLF15" s="21" t="s">
        <v>206</v>
      </c>
      <c r="BLG15" s="21">
        <v>11739476</v>
      </c>
      <c r="BLH15" s="21" t="s">
        <v>206</v>
      </c>
      <c r="BLI15" s="21">
        <v>1625474</v>
      </c>
      <c r="BLJ15" s="21" t="s">
        <v>206</v>
      </c>
      <c r="BLK15" s="21" t="s">
        <v>206</v>
      </c>
      <c r="BLL15" s="21">
        <v>4440757</v>
      </c>
      <c r="BLM15" s="21" t="s">
        <v>206</v>
      </c>
      <c r="BLN15" s="21">
        <v>1295960</v>
      </c>
      <c r="BLO15" s="21">
        <v>1645858</v>
      </c>
      <c r="BLP15" s="21" t="s">
        <v>206</v>
      </c>
      <c r="BLQ15" s="21" t="s">
        <v>206</v>
      </c>
      <c r="BLR15" s="21">
        <v>94250</v>
      </c>
      <c r="BLS15" s="21" t="s">
        <v>206</v>
      </c>
      <c r="BLT15" s="21">
        <v>1547</v>
      </c>
      <c r="BLU15" s="21">
        <v>2682737</v>
      </c>
      <c r="BLV15" s="21">
        <v>20207550</v>
      </c>
      <c r="BLW15" s="21">
        <v>1484883</v>
      </c>
      <c r="BLX15" s="21">
        <v>2288735</v>
      </c>
      <c r="BLY15" s="21">
        <v>1094964</v>
      </c>
      <c r="BLZ15" s="21">
        <v>2716976</v>
      </c>
      <c r="BMA15" s="21" t="s">
        <v>206</v>
      </c>
      <c r="BMB15" s="21">
        <v>146363</v>
      </c>
      <c r="BMC15" s="21" t="s">
        <v>206</v>
      </c>
      <c r="BMD15" s="21">
        <v>3028562</v>
      </c>
      <c r="BME15" s="21">
        <v>1091384</v>
      </c>
      <c r="BMF15" s="21">
        <v>180658622</v>
      </c>
      <c r="BMG15" s="21">
        <v>3281807</v>
      </c>
      <c r="BMH15" s="21">
        <v>26081</v>
      </c>
      <c r="BMI15" s="21">
        <v>8237280</v>
      </c>
      <c r="BMJ15" s="21">
        <v>439586</v>
      </c>
      <c r="BMK15" s="21">
        <v>1171182</v>
      </c>
      <c r="BML15" s="21">
        <v>8777520</v>
      </c>
      <c r="BMM15" s="21" t="s">
        <v>206</v>
      </c>
      <c r="BMN15" s="21" t="s">
        <v>206</v>
      </c>
      <c r="BMO15" s="21">
        <v>12101478</v>
      </c>
      <c r="BMP15" s="21">
        <v>21022569</v>
      </c>
      <c r="BMQ15" s="21">
        <v>2145997</v>
      </c>
      <c r="BMR15" s="21">
        <v>270483</v>
      </c>
      <c r="BMS15" s="21">
        <v>25131</v>
      </c>
      <c r="BMT15" s="21" t="s">
        <v>206</v>
      </c>
      <c r="BMU15" s="21">
        <v>366345</v>
      </c>
      <c r="BMV15" s="21">
        <v>848</v>
      </c>
      <c r="BMW15" s="21" t="s">
        <v>206</v>
      </c>
      <c r="BMX15" s="21">
        <v>413434</v>
      </c>
      <c r="BMY15" s="21">
        <v>1382719</v>
      </c>
      <c r="BMZ15" s="21">
        <v>462543199</v>
      </c>
      <c r="BNA15" s="21" t="s">
        <v>206</v>
      </c>
      <c r="BNB15" s="21">
        <v>2760</v>
      </c>
      <c r="BNC15" s="21">
        <v>12583</v>
      </c>
      <c r="BND15" s="21">
        <v>38286</v>
      </c>
      <c r="BNE15" s="21">
        <v>357342</v>
      </c>
      <c r="BNF15" s="21">
        <v>228975</v>
      </c>
      <c r="BNG15" s="21">
        <v>68</v>
      </c>
      <c r="BNH15" s="21">
        <v>698</v>
      </c>
      <c r="BNI15" s="21" t="s">
        <v>206</v>
      </c>
      <c r="BNJ15" s="21">
        <v>3746</v>
      </c>
      <c r="BNK15" s="21" t="s">
        <v>206</v>
      </c>
      <c r="BNL15" s="21">
        <v>14515</v>
      </c>
      <c r="BNM15" s="21">
        <v>15342</v>
      </c>
      <c r="BNN15" s="21">
        <v>69907</v>
      </c>
      <c r="BNO15" s="21">
        <v>11658</v>
      </c>
      <c r="BNP15" s="21">
        <v>6241</v>
      </c>
      <c r="BNQ15" s="21" t="s">
        <v>206</v>
      </c>
      <c r="BNR15" s="21" t="s">
        <v>206</v>
      </c>
      <c r="BNS15" s="21">
        <v>662252</v>
      </c>
      <c r="BNT15" s="21">
        <v>103126</v>
      </c>
      <c r="BNU15" s="21">
        <v>205405</v>
      </c>
      <c r="BNV15" s="21">
        <v>18509</v>
      </c>
      <c r="BNW15" s="21">
        <v>7518628</v>
      </c>
      <c r="BNX15" s="21">
        <v>2538863</v>
      </c>
      <c r="BNY15" s="21">
        <v>886191</v>
      </c>
      <c r="BNZ15" s="21">
        <v>655</v>
      </c>
      <c r="BOA15" s="21">
        <v>1250956</v>
      </c>
      <c r="BOB15" s="21" t="s">
        <v>206</v>
      </c>
      <c r="BOC15" s="21" t="s">
        <v>206</v>
      </c>
      <c r="BOD15" s="21">
        <v>1351</v>
      </c>
      <c r="BOE15" s="21">
        <v>300</v>
      </c>
      <c r="BOF15" s="21">
        <v>370320</v>
      </c>
      <c r="BOG15" s="21">
        <v>3765071</v>
      </c>
      <c r="BOH15" s="21">
        <v>120333571</v>
      </c>
      <c r="BOI15" s="21">
        <v>312319740</v>
      </c>
      <c r="BOJ15" s="21">
        <v>53372</v>
      </c>
      <c r="BOK15" s="21">
        <v>395580</v>
      </c>
      <c r="BOL15" s="21" t="s">
        <v>206</v>
      </c>
      <c r="BOM15" s="21" t="s">
        <v>206</v>
      </c>
      <c r="BON15" s="21">
        <v>12139961</v>
      </c>
      <c r="BOO15" s="21">
        <v>13427</v>
      </c>
      <c r="BOP15" s="21" t="s">
        <v>206</v>
      </c>
      <c r="BOQ15" s="21" t="s">
        <v>206</v>
      </c>
      <c r="BOR15" s="21">
        <v>3759270</v>
      </c>
      <c r="BOS15" s="21">
        <v>136708</v>
      </c>
      <c r="BOT15" s="21">
        <v>654134</v>
      </c>
      <c r="BOU15" s="21">
        <v>15000</v>
      </c>
      <c r="BOV15" s="21">
        <v>31628072</v>
      </c>
      <c r="BOW15" s="21">
        <v>1137831</v>
      </c>
      <c r="BOX15" s="21" t="s">
        <v>206</v>
      </c>
      <c r="BOY15" s="21" t="s">
        <v>206</v>
      </c>
      <c r="BOZ15" s="21" t="s">
        <v>206</v>
      </c>
      <c r="BPA15" s="21" t="s">
        <v>206</v>
      </c>
      <c r="BPB15" s="21" t="s">
        <v>206</v>
      </c>
      <c r="BPC15" s="21" t="s">
        <v>206</v>
      </c>
      <c r="BPD15" s="21" t="s">
        <v>206</v>
      </c>
      <c r="BPE15" s="21" t="s">
        <v>206</v>
      </c>
      <c r="BPF15" s="21" t="s">
        <v>206</v>
      </c>
      <c r="BPG15" s="21" t="s">
        <v>206</v>
      </c>
      <c r="BPH15" s="21" t="s">
        <v>206</v>
      </c>
      <c r="BPI15" s="21" t="s">
        <v>206</v>
      </c>
      <c r="BPJ15" s="21" t="s">
        <v>206</v>
      </c>
      <c r="BPK15" s="21" t="s">
        <v>206</v>
      </c>
      <c r="BPL15" s="21" t="s">
        <v>206</v>
      </c>
      <c r="BPM15" s="21" t="s">
        <v>206</v>
      </c>
      <c r="BPN15" s="21" t="s">
        <v>206</v>
      </c>
      <c r="BPO15" s="21" t="s">
        <v>206</v>
      </c>
      <c r="BPP15" s="21" t="s">
        <v>206</v>
      </c>
      <c r="BPQ15" s="21" t="s">
        <v>206</v>
      </c>
      <c r="BPR15" s="21" t="s">
        <v>206</v>
      </c>
      <c r="BPS15" s="21" t="s">
        <v>206</v>
      </c>
      <c r="BPT15" s="21" t="s">
        <v>206</v>
      </c>
      <c r="BPU15" s="21" t="s">
        <v>206</v>
      </c>
      <c r="BPV15" s="21">
        <v>4</v>
      </c>
      <c r="BPW15" s="21" t="s">
        <v>206</v>
      </c>
      <c r="BPX15" s="21" t="s">
        <v>206</v>
      </c>
      <c r="BPY15" s="21" t="s">
        <v>206</v>
      </c>
      <c r="BPZ15" s="21" t="s">
        <v>206</v>
      </c>
      <c r="BQA15" s="21" t="s">
        <v>206</v>
      </c>
      <c r="BQB15" s="21" t="s">
        <v>206</v>
      </c>
      <c r="BQC15" s="21" t="s">
        <v>206</v>
      </c>
      <c r="BQD15" s="21" t="s">
        <v>206</v>
      </c>
      <c r="BQE15" s="21" t="s">
        <v>206</v>
      </c>
      <c r="BQF15" s="21" t="s">
        <v>206</v>
      </c>
      <c r="BQG15" s="21" t="s">
        <v>206</v>
      </c>
      <c r="BQH15" s="21" t="s">
        <v>206</v>
      </c>
      <c r="BQI15" s="21" t="s">
        <v>206</v>
      </c>
      <c r="BQJ15" s="21">
        <v>7660</v>
      </c>
      <c r="BQK15" s="21" t="s">
        <v>206</v>
      </c>
      <c r="BQL15" s="21" t="s">
        <v>206</v>
      </c>
      <c r="BQM15" s="21">
        <v>6026</v>
      </c>
      <c r="BQN15" s="21" t="s">
        <v>206</v>
      </c>
      <c r="BQO15" s="21" t="s">
        <v>206</v>
      </c>
      <c r="BQP15" s="21" t="s">
        <v>206</v>
      </c>
      <c r="BQQ15" s="21" t="s">
        <v>206</v>
      </c>
      <c r="BQR15" s="21" t="s">
        <v>206</v>
      </c>
      <c r="BQS15" s="21" t="s">
        <v>206</v>
      </c>
      <c r="BQT15" s="21">
        <v>95</v>
      </c>
      <c r="BQU15" s="21" t="s">
        <v>206</v>
      </c>
      <c r="BQV15" s="21" t="s">
        <v>206</v>
      </c>
      <c r="BQW15" s="21">
        <v>459813</v>
      </c>
      <c r="BQX15" s="21" t="s">
        <v>206</v>
      </c>
      <c r="BQY15" s="21" t="s">
        <v>206</v>
      </c>
      <c r="BQZ15" s="21">
        <v>216182</v>
      </c>
      <c r="BRA15" s="21" t="s">
        <v>206</v>
      </c>
      <c r="BRB15" s="21" t="s">
        <v>206</v>
      </c>
      <c r="BRC15" s="21">
        <v>4060</v>
      </c>
      <c r="BRD15" s="21" t="s">
        <v>206</v>
      </c>
      <c r="BRE15" s="21" t="s">
        <v>206</v>
      </c>
      <c r="BRF15" s="21">
        <v>1006453</v>
      </c>
      <c r="BRG15" s="21" t="s">
        <v>206</v>
      </c>
      <c r="BRH15" s="21">
        <v>282428</v>
      </c>
      <c r="BRI15" s="21" t="s">
        <v>206</v>
      </c>
      <c r="BRJ15" s="21" t="s">
        <v>206</v>
      </c>
      <c r="BRK15" s="21" t="s">
        <v>206</v>
      </c>
      <c r="BRL15" s="21" t="s">
        <v>206</v>
      </c>
      <c r="BRM15" s="21" t="s">
        <v>206</v>
      </c>
      <c r="BRN15" s="21" t="s">
        <v>206</v>
      </c>
      <c r="BRO15" s="21" t="s">
        <v>206</v>
      </c>
      <c r="BRP15" s="21" t="s">
        <v>206</v>
      </c>
      <c r="BRQ15" s="21" t="s">
        <v>206</v>
      </c>
      <c r="BRR15" s="21">
        <v>400</v>
      </c>
      <c r="BRS15" s="21" t="s">
        <v>206</v>
      </c>
      <c r="BRT15" s="21" t="s">
        <v>206</v>
      </c>
      <c r="BRU15" s="21" t="s">
        <v>206</v>
      </c>
      <c r="BRV15" s="21" t="s">
        <v>206</v>
      </c>
      <c r="BRW15" s="21" t="s">
        <v>206</v>
      </c>
      <c r="BRX15" s="21" t="s">
        <v>206</v>
      </c>
      <c r="BRY15" s="21" t="s">
        <v>206</v>
      </c>
      <c r="BRZ15" s="21">
        <v>229664</v>
      </c>
      <c r="BSA15" s="21" t="s">
        <v>206</v>
      </c>
      <c r="BSB15" s="21" t="s">
        <v>206</v>
      </c>
      <c r="BSC15" s="21" t="s">
        <v>206</v>
      </c>
      <c r="BSD15" s="21" t="s">
        <v>206</v>
      </c>
      <c r="BSE15" s="21" t="s">
        <v>206</v>
      </c>
      <c r="BSF15" s="21" t="s">
        <v>206</v>
      </c>
      <c r="BSG15" s="21" t="s">
        <v>206</v>
      </c>
      <c r="BSH15" s="21">
        <v>3901</v>
      </c>
      <c r="BSI15" s="21" t="s">
        <v>206</v>
      </c>
      <c r="BSJ15" s="21" t="s">
        <v>206</v>
      </c>
      <c r="BSK15" s="21" t="s">
        <v>206</v>
      </c>
      <c r="BSL15" s="21">
        <v>11767</v>
      </c>
      <c r="BSM15" s="21">
        <v>282341</v>
      </c>
      <c r="BSN15" s="21" t="s">
        <v>206</v>
      </c>
      <c r="BSO15" s="21" t="s">
        <v>206</v>
      </c>
      <c r="BSP15" s="21">
        <v>27962</v>
      </c>
      <c r="BSQ15" s="21">
        <v>19655</v>
      </c>
      <c r="BSR15" s="21" t="s">
        <v>206</v>
      </c>
      <c r="BSS15" s="21" t="s">
        <v>206</v>
      </c>
      <c r="BST15" s="21" t="s">
        <v>206</v>
      </c>
      <c r="BSU15" s="21" t="s">
        <v>206</v>
      </c>
      <c r="BSV15" s="21">
        <v>1090</v>
      </c>
      <c r="BSW15" s="21" t="s">
        <v>206</v>
      </c>
      <c r="BSX15" s="21">
        <v>1</v>
      </c>
      <c r="BSY15" s="21" t="s">
        <v>206</v>
      </c>
      <c r="BSZ15" s="21">
        <v>10</v>
      </c>
      <c r="BTA15" s="21" t="s">
        <v>206</v>
      </c>
      <c r="BTB15" s="21">
        <v>3</v>
      </c>
      <c r="BTC15" s="21" t="s">
        <v>206</v>
      </c>
      <c r="BTD15" s="21">
        <v>253</v>
      </c>
      <c r="BTE15" s="21" t="s">
        <v>206</v>
      </c>
      <c r="BTF15" s="21">
        <v>1829</v>
      </c>
      <c r="BTG15" s="21" t="s">
        <v>206</v>
      </c>
      <c r="BTH15" s="21">
        <v>339404</v>
      </c>
      <c r="BTI15" s="21">
        <v>1015</v>
      </c>
      <c r="BTJ15" s="21">
        <v>2068954</v>
      </c>
      <c r="BTK15" s="21">
        <v>15</v>
      </c>
      <c r="BTL15" s="21">
        <v>211385</v>
      </c>
      <c r="BTM15" s="21">
        <v>27791678</v>
      </c>
      <c r="BTN15" s="21">
        <v>15955</v>
      </c>
      <c r="BTO15" s="21" t="s">
        <v>206</v>
      </c>
      <c r="BTP15" s="21">
        <v>1414</v>
      </c>
      <c r="BTQ15" s="21">
        <v>6</v>
      </c>
      <c r="BTR15" s="21">
        <v>34599</v>
      </c>
      <c r="BTS15" s="21">
        <v>125841</v>
      </c>
      <c r="BTT15" s="21">
        <v>2101737</v>
      </c>
      <c r="BTU15" s="21">
        <v>1486406</v>
      </c>
      <c r="BTV15" s="21">
        <v>463532</v>
      </c>
      <c r="BTW15" s="21">
        <v>7467334</v>
      </c>
      <c r="BTX15" s="21">
        <v>101716</v>
      </c>
      <c r="BTY15" s="21">
        <v>164891</v>
      </c>
      <c r="BTZ15" s="21">
        <v>945067</v>
      </c>
      <c r="BUA15" s="21">
        <v>6</v>
      </c>
      <c r="BUB15" s="21">
        <v>1060582</v>
      </c>
      <c r="BUC15" s="21">
        <v>4459120</v>
      </c>
      <c r="BUD15" s="21">
        <v>5082601</v>
      </c>
      <c r="BUE15" s="21">
        <v>1252432</v>
      </c>
      <c r="BUF15" s="21">
        <v>683936</v>
      </c>
      <c r="BUG15" s="21">
        <v>661354</v>
      </c>
      <c r="BUH15" s="21">
        <v>3159</v>
      </c>
      <c r="BUI15" s="21">
        <v>24451</v>
      </c>
      <c r="BUJ15" s="21" t="s">
        <v>206</v>
      </c>
      <c r="BUK15" s="21" t="s">
        <v>206</v>
      </c>
      <c r="BUL15" s="21">
        <v>1583</v>
      </c>
      <c r="BUM15" s="21">
        <v>6904739</v>
      </c>
      <c r="BUN15" s="21">
        <v>12363411</v>
      </c>
      <c r="BUO15" s="21" t="s">
        <v>206</v>
      </c>
      <c r="BUP15" s="21">
        <v>101161</v>
      </c>
      <c r="BUQ15" s="21" t="s">
        <v>206</v>
      </c>
      <c r="BUR15" s="21" t="s">
        <v>206</v>
      </c>
      <c r="BUS15" s="21">
        <v>2259</v>
      </c>
      <c r="BUT15" s="21">
        <v>250387</v>
      </c>
      <c r="BUU15" s="21">
        <v>1448101</v>
      </c>
      <c r="BUV15" s="21" t="s">
        <v>206</v>
      </c>
      <c r="BUW15" s="21">
        <v>227</v>
      </c>
      <c r="BUX15" s="21">
        <v>123137</v>
      </c>
      <c r="BUY15" s="21" t="s">
        <v>206</v>
      </c>
      <c r="BUZ15" s="21">
        <v>268865</v>
      </c>
      <c r="BVA15" s="21">
        <v>8017</v>
      </c>
      <c r="BVB15" s="21">
        <v>65283</v>
      </c>
      <c r="BVC15" s="21">
        <v>878810</v>
      </c>
      <c r="BVD15" s="21">
        <v>11518</v>
      </c>
      <c r="BVE15" s="21" t="s">
        <v>206</v>
      </c>
      <c r="BVF15" s="21">
        <v>1432</v>
      </c>
      <c r="BVG15" s="21">
        <v>258198</v>
      </c>
      <c r="BVH15" s="21">
        <v>687072</v>
      </c>
      <c r="BVI15" s="21">
        <v>811946</v>
      </c>
      <c r="BVJ15" s="21">
        <v>3827</v>
      </c>
      <c r="BVK15" s="21">
        <v>35292769</v>
      </c>
      <c r="BVL15" s="21">
        <v>2899922</v>
      </c>
      <c r="BVM15" s="21">
        <v>111328</v>
      </c>
      <c r="BVN15" s="21">
        <v>9783</v>
      </c>
      <c r="BVO15" s="21">
        <v>282920</v>
      </c>
      <c r="BVP15" s="21" t="s">
        <v>206</v>
      </c>
      <c r="BVQ15" s="21">
        <v>423</v>
      </c>
      <c r="BVR15" s="21">
        <v>1176435</v>
      </c>
      <c r="BVS15" s="21">
        <v>101009</v>
      </c>
      <c r="BVT15" s="21">
        <v>483763</v>
      </c>
      <c r="BVU15" s="21">
        <v>802571</v>
      </c>
      <c r="BVV15" s="21">
        <v>43738111</v>
      </c>
      <c r="BVW15" s="21">
        <v>54683100</v>
      </c>
      <c r="BVX15" s="21">
        <v>128231</v>
      </c>
      <c r="BVY15" s="21">
        <v>1534596</v>
      </c>
      <c r="BVZ15" s="21">
        <v>274</v>
      </c>
      <c r="BWA15" s="21" t="s">
        <v>206</v>
      </c>
      <c r="BWB15" s="21">
        <v>8017661</v>
      </c>
      <c r="BWC15" s="21">
        <v>76726</v>
      </c>
      <c r="BWD15" s="21">
        <v>93899</v>
      </c>
      <c r="BWE15" s="21" t="s">
        <v>206</v>
      </c>
      <c r="BWF15" s="21">
        <v>1404963</v>
      </c>
      <c r="BWG15" s="21">
        <v>39477</v>
      </c>
      <c r="BWH15" s="21">
        <v>319379</v>
      </c>
      <c r="BWI15" s="21">
        <v>43354</v>
      </c>
      <c r="BWJ15" s="21">
        <v>12628477</v>
      </c>
      <c r="BWK15" s="21">
        <v>2605568</v>
      </c>
      <c r="BWL15" s="21">
        <v>100</v>
      </c>
      <c r="BWM15" s="21" t="s">
        <v>206</v>
      </c>
      <c r="BWN15" s="21" t="s">
        <v>206</v>
      </c>
      <c r="BWO15" s="21" t="s">
        <v>206</v>
      </c>
      <c r="BWP15" s="21" t="s">
        <v>206</v>
      </c>
      <c r="BWQ15" s="21" t="s">
        <v>206</v>
      </c>
      <c r="BWR15" s="21" t="s">
        <v>206</v>
      </c>
      <c r="BWS15" s="21" t="s">
        <v>206</v>
      </c>
      <c r="BWT15" s="21" t="s">
        <v>206</v>
      </c>
      <c r="BWU15" s="21" t="s">
        <v>206</v>
      </c>
      <c r="BWV15" s="21" t="s">
        <v>206</v>
      </c>
      <c r="BWW15" s="21" t="s">
        <v>206</v>
      </c>
      <c r="BWX15" s="21" t="s">
        <v>206</v>
      </c>
      <c r="BWY15" s="21" t="s">
        <v>206</v>
      </c>
      <c r="BWZ15" s="21" t="s">
        <v>206</v>
      </c>
      <c r="BXA15" s="21" t="s">
        <v>206</v>
      </c>
      <c r="BXB15" s="21" t="s">
        <v>206</v>
      </c>
      <c r="BXC15" s="21" t="s">
        <v>206</v>
      </c>
      <c r="BXD15" s="21" t="s">
        <v>206</v>
      </c>
      <c r="BXE15" s="21" t="s">
        <v>206</v>
      </c>
      <c r="BXF15" s="21" t="s">
        <v>206</v>
      </c>
      <c r="BXG15" s="21">
        <v>1704</v>
      </c>
      <c r="BXH15" s="21" t="s">
        <v>206</v>
      </c>
      <c r="BXI15" s="21" t="s">
        <v>206</v>
      </c>
      <c r="BXJ15" s="21">
        <v>10</v>
      </c>
      <c r="BXK15" s="21" t="s">
        <v>206</v>
      </c>
      <c r="BXL15" s="21">
        <v>32</v>
      </c>
      <c r="BXM15" s="21">
        <v>110337</v>
      </c>
      <c r="BXN15" s="21">
        <v>1384453</v>
      </c>
      <c r="BXO15" s="21">
        <v>142751</v>
      </c>
      <c r="BXP15" s="21">
        <v>845669</v>
      </c>
      <c r="BXQ15" s="21">
        <v>38658</v>
      </c>
      <c r="BXR15" s="21" t="s">
        <v>206</v>
      </c>
      <c r="BXS15" s="21">
        <v>618</v>
      </c>
      <c r="BXT15" s="21">
        <v>21</v>
      </c>
      <c r="BXU15" s="21">
        <v>851</v>
      </c>
      <c r="BXV15" s="21" t="s">
        <v>206</v>
      </c>
      <c r="BXW15" s="21">
        <v>728304</v>
      </c>
      <c r="BXX15" s="21">
        <v>1727183</v>
      </c>
      <c r="BXY15" s="21">
        <v>1209129</v>
      </c>
      <c r="BXZ15" s="21" t="s">
        <v>206</v>
      </c>
      <c r="BYA15" s="21" t="s">
        <v>206</v>
      </c>
      <c r="BYB15" s="21" t="s">
        <v>206</v>
      </c>
      <c r="BYC15" s="21" t="s">
        <v>206</v>
      </c>
      <c r="BYD15" s="21" t="s">
        <v>206</v>
      </c>
      <c r="BYE15" s="21" t="s">
        <v>206</v>
      </c>
      <c r="BYF15" s="21" t="s">
        <v>206</v>
      </c>
      <c r="BYG15" s="21">
        <v>1458221</v>
      </c>
      <c r="BYH15" s="21">
        <v>1404</v>
      </c>
      <c r="BYI15" s="21" t="s">
        <v>206</v>
      </c>
      <c r="BYJ15" s="21" t="s">
        <v>206</v>
      </c>
      <c r="BYK15" s="21" t="s">
        <v>206</v>
      </c>
      <c r="BYL15" s="21" t="s">
        <v>206</v>
      </c>
      <c r="BYM15" s="21">
        <v>574982</v>
      </c>
      <c r="BYN15" s="21" t="s">
        <v>206</v>
      </c>
      <c r="BYO15" s="21">
        <v>687</v>
      </c>
      <c r="BYP15" s="21" t="s">
        <v>206</v>
      </c>
      <c r="BYQ15" s="21" t="s">
        <v>206</v>
      </c>
      <c r="BYR15" s="21">
        <v>741</v>
      </c>
      <c r="BYS15" s="21" t="s">
        <v>206</v>
      </c>
      <c r="BYT15" s="21">
        <v>137</v>
      </c>
      <c r="BYU15" s="21">
        <v>4967</v>
      </c>
      <c r="BYV15" s="21" t="s">
        <v>206</v>
      </c>
      <c r="BYW15" s="21" t="s">
        <v>206</v>
      </c>
      <c r="BYX15" s="21" t="s">
        <v>206</v>
      </c>
      <c r="BYY15" s="21" t="s">
        <v>206</v>
      </c>
      <c r="BYZ15" s="21" t="s">
        <v>206</v>
      </c>
      <c r="BZA15" s="21">
        <v>3680</v>
      </c>
      <c r="BZB15" s="21" t="s">
        <v>206</v>
      </c>
      <c r="BZC15" s="21">
        <v>21539</v>
      </c>
      <c r="BZD15" s="21" t="s">
        <v>206</v>
      </c>
      <c r="BZE15" s="21" t="s">
        <v>206</v>
      </c>
      <c r="BZF15" s="21">
        <v>1016484</v>
      </c>
      <c r="BZG15" s="21">
        <v>1088</v>
      </c>
      <c r="BZH15" s="21">
        <v>106</v>
      </c>
      <c r="BZI15" s="21">
        <v>21</v>
      </c>
      <c r="BZJ15" s="21" t="s">
        <v>206</v>
      </c>
      <c r="BZK15" s="21" t="s">
        <v>206</v>
      </c>
      <c r="BZL15" s="21" t="s">
        <v>206</v>
      </c>
      <c r="BZM15" s="21" t="s">
        <v>206</v>
      </c>
      <c r="BZN15" s="21">
        <v>7873</v>
      </c>
      <c r="BZO15" s="21">
        <v>8928</v>
      </c>
      <c r="BZP15" s="21">
        <v>1543290</v>
      </c>
      <c r="BZQ15" s="21">
        <v>3869966</v>
      </c>
      <c r="BZR15" s="21" t="s">
        <v>206</v>
      </c>
      <c r="BZS15" s="21">
        <v>2313092</v>
      </c>
      <c r="BZT15" s="21">
        <v>10</v>
      </c>
      <c r="BZU15" s="21" t="s">
        <v>206</v>
      </c>
      <c r="BZV15" s="21">
        <v>1095671</v>
      </c>
      <c r="BZW15" s="21" t="s">
        <v>206</v>
      </c>
      <c r="BZX15" s="21" t="s">
        <v>206</v>
      </c>
      <c r="BZY15" s="21">
        <v>607005</v>
      </c>
      <c r="BZZ15" s="21">
        <v>286081</v>
      </c>
      <c r="CAA15" s="21" t="s">
        <v>206</v>
      </c>
      <c r="CAB15" s="21">
        <v>100</v>
      </c>
      <c r="CAC15" s="21" t="s">
        <v>206</v>
      </c>
      <c r="CAD15" s="21">
        <v>681917</v>
      </c>
      <c r="CAE15" s="21">
        <v>166425</v>
      </c>
      <c r="CAF15" s="21" t="s">
        <v>206</v>
      </c>
      <c r="CAG15" s="21" t="s">
        <v>206</v>
      </c>
      <c r="CAH15" s="21" t="s">
        <v>206</v>
      </c>
      <c r="CAI15" s="21" t="s">
        <v>206</v>
      </c>
      <c r="CAJ15" s="21" t="s">
        <v>206</v>
      </c>
      <c r="CAK15" s="21" t="s">
        <v>206</v>
      </c>
      <c r="CAL15" s="21" t="s">
        <v>206</v>
      </c>
      <c r="CAM15" s="21" t="s">
        <v>206</v>
      </c>
      <c r="CAN15" s="21">
        <v>90090</v>
      </c>
      <c r="CAO15" s="21" t="s">
        <v>206</v>
      </c>
      <c r="CAP15" s="21" t="s">
        <v>206</v>
      </c>
      <c r="CAQ15" s="21">
        <v>103350</v>
      </c>
      <c r="CAR15" s="21" t="s">
        <v>206</v>
      </c>
      <c r="CAS15" s="21" t="s">
        <v>206</v>
      </c>
      <c r="CAT15" s="21" t="s">
        <v>206</v>
      </c>
      <c r="CAU15" s="21" t="s">
        <v>206</v>
      </c>
      <c r="CAV15" s="21" t="s">
        <v>206</v>
      </c>
      <c r="CAW15" s="21">
        <v>758597</v>
      </c>
      <c r="CAX15" s="21">
        <v>3219353</v>
      </c>
      <c r="CAY15" s="21">
        <v>2987645</v>
      </c>
      <c r="CAZ15" s="21">
        <v>1</v>
      </c>
      <c r="CBA15" s="21">
        <v>5</v>
      </c>
      <c r="CBB15" s="21" t="s">
        <v>206</v>
      </c>
      <c r="CBC15" s="21" t="s">
        <v>206</v>
      </c>
      <c r="CBD15" s="21" t="s">
        <v>206</v>
      </c>
      <c r="CBE15" s="21">
        <v>2779619</v>
      </c>
      <c r="CBF15" s="21">
        <v>27</v>
      </c>
      <c r="CBG15" s="21">
        <v>1181</v>
      </c>
      <c r="CBH15" s="21">
        <v>5330680</v>
      </c>
      <c r="CBI15" s="21">
        <v>682911</v>
      </c>
      <c r="CBJ15" s="21">
        <v>10698875</v>
      </c>
      <c r="CBK15" s="21">
        <v>7658426</v>
      </c>
      <c r="CBL15" s="21">
        <v>2005</v>
      </c>
      <c r="CBM15" s="21">
        <v>2181337</v>
      </c>
      <c r="CBN15" s="21">
        <v>7102</v>
      </c>
      <c r="CBO15" s="21" t="s">
        <v>206</v>
      </c>
      <c r="CBP15" s="21" t="s">
        <v>206</v>
      </c>
      <c r="CBQ15" s="21">
        <v>2108528</v>
      </c>
      <c r="CBR15" s="21">
        <v>1778119</v>
      </c>
      <c r="CBS15" s="21">
        <v>26268521</v>
      </c>
      <c r="CBT15" s="21" t="s">
        <v>206</v>
      </c>
      <c r="CBU15" s="21">
        <v>217</v>
      </c>
      <c r="CBV15" s="21" t="s">
        <v>206</v>
      </c>
      <c r="CBW15" s="21">
        <v>7741</v>
      </c>
      <c r="CBX15" s="21" t="s">
        <v>206</v>
      </c>
      <c r="CBY15" s="21" t="s">
        <v>206</v>
      </c>
      <c r="CBZ15" s="21" t="s">
        <v>206</v>
      </c>
      <c r="CCA15" s="21">
        <v>2165065</v>
      </c>
      <c r="CCB15" s="21">
        <v>192904</v>
      </c>
      <c r="CCC15" s="21" t="s">
        <v>206</v>
      </c>
      <c r="CCD15" s="21" t="s">
        <v>206</v>
      </c>
      <c r="CCE15" s="21" t="s">
        <v>206</v>
      </c>
      <c r="CCF15" s="21" t="s">
        <v>206</v>
      </c>
      <c r="CCG15" s="21" t="s">
        <v>206</v>
      </c>
      <c r="CCH15" s="21">
        <v>308284</v>
      </c>
      <c r="CCI15" s="21" t="s">
        <v>206</v>
      </c>
      <c r="CCJ15" s="21" t="s">
        <v>206</v>
      </c>
      <c r="CCK15" s="21">
        <v>32</v>
      </c>
      <c r="CCL15" s="21">
        <v>1047</v>
      </c>
      <c r="CCM15" s="21" t="s">
        <v>206</v>
      </c>
      <c r="CCN15" s="21">
        <v>487020</v>
      </c>
      <c r="CCO15" s="21">
        <v>220561</v>
      </c>
      <c r="CCP15" s="21">
        <v>700800</v>
      </c>
      <c r="CCQ15" s="21">
        <v>53187</v>
      </c>
      <c r="CCR15" s="21">
        <v>7438</v>
      </c>
      <c r="CCS15" s="21" t="s">
        <v>206</v>
      </c>
      <c r="CCT15" s="21" t="s">
        <v>206</v>
      </c>
      <c r="CCU15" s="21">
        <v>20243</v>
      </c>
      <c r="CCV15" s="21">
        <v>144967</v>
      </c>
      <c r="CCW15" s="21">
        <v>1071</v>
      </c>
      <c r="CCX15" s="21">
        <v>2747129</v>
      </c>
      <c r="CCY15" s="21" t="s">
        <v>206</v>
      </c>
      <c r="CCZ15" s="21">
        <v>1746176</v>
      </c>
      <c r="CDA15" s="21">
        <v>274319</v>
      </c>
      <c r="CDB15" s="21" t="s">
        <v>206</v>
      </c>
      <c r="CDC15" s="21">
        <v>35723896</v>
      </c>
      <c r="CDD15" s="21" t="s">
        <v>206</v>
      </c>
      <c r="CDE15" s="21" t="s">
        <v>206</v>
      </c>
      <c r="CDF15" s="21" t="s">
        <v>206</v>
      </c>
      <c r="CDG15" s="21">
        <v>8850</v>
      </c>
      <c r="CDH15" s="21">
        <v>799619</v>
      </c>
      <c r="CDI15" s="21">
        <v>512836</v>
      </c>
      <c r="CDJ15" s="21">
        <v>267070937</v>
      </c>
      <c r="CDK15" s="21">
        <v>469824348</v>
      </c>
      <c r="CDL15" s="21" t="s">
        <v>206</v>
      </c>
      <c r="CDM15" s="21">
        <v>33920</v>
      </c>
      <c r="CDN15" s="21" t="s">
        <v>206</v>
      </c>
      <c r="CDO15" s="21" t="s">
        <v>206</v>
      </c>
      <c r="CDP15" s="21">
        <v>8816741</v>
      </c>
      <c r="CDQ15" s="21">
        <v>7347</v>
      </c>
      <c r="CDR15" s="21">
        <v>8259</v>
      </c>
      <c r="CDS15" s="21" t="s">
        <v>206</v>
      </c>
      <c r="CDT15" s="21">
        <v>29241</v>
      </c>
      <c r="CDU15" s="21">
        <v>14661</v>
      </c>
      <c r="CDV15" s="21">
        <v>15531</v>
      </c>
      <c r="CDW15" s="21" t="s">
        <v>206</v>
      </c>
      <c r="CDX15" s="21">
        <v>1665960</v>
      </c>
      <c r="CDY15" s="21">
        <v>1053883</v>
      </c>
      <c r="CDZ15" t="s">
        <v>206</v>
      </c>
      <c r="CEA15" t="s">
        <v>206</v>
      </c>
      <c r="CEB15" t="s">
        <v>206</v>
      </c>
      <c r="CEC15" t="s">
        <v>206</v>
      </c>
      <c r="CED15" t="s">
        <v>206</v>
      </c>
      <c r="CEE15">
        <v>143325</v>
      </c>
      <c r="CEF15" t="s">
        <v>206</v>
      </c>
      <c r="CEG15">
        <v>339520</v>
      </c>
      <c r="CEH15" t="s">
        <v>206</v>
      </c>
      <c r="CEI15">
        <v>265</v>
      </c>
      <c r="CEJ15">
        <v>122502</v>
      </c>
      <c r="CEK15" t="s">
        <v>206</v>
      </c>
      <c r="CEL15" t="s">
        <v>206</v>
      </c>
      <c r="CEM15" t="s">
        <v>206</v>
      </c>
      <c r="CEN15" t="s">
        <v>206</v>
      </c>
      <c r="CEO15" t="s">
        <v>206</v>
      </c>
      <c r="CEP15">
        <v>250</v>
      </c>
      <c r="CEQ15" t="s">
        <v>206</v>
      </c>
      <c r="CER15" t="s">
        <v>206</v>
      </c>
      <c r="CES15">
        <v>769478</v>
      </c>
      <c r="CET15">
        <v>5</v>
      </c>
      <c r="CEU15" t="s">
        <v>206</v>
      </c>
      <c r="CEV15" t="s">
        <v>206</v>
      </c>
      <c r="CEW15" t="s">
        <v>206</v>
      </c>
      <c r="CEX15" t="s">
        <v>206</v>
      </c>
      <c r="CEY15" t="s">
        <v>206</v>
      </c>
      <c r="CEZ15">
        <v>3900</v>
      </c>
      <c r="CFA15" t="s">
        <v>206</v>
      </c>
      <c r="CFB15">
        <v>502619</v>
      </c>
      <c r="CFC15">
        <v>62153</v>
      </c>
      <c r="CFD15" t="s">
        <v>206</v>
      </c>
      <c r="CFE15">
        <v>1158801</v>
      </c>
      <c r="CFF15">
        <v>16263</v>
      </c>
      <c r="CFG15">
        <v>35</v>
      </c>
      <c r="CFH15">
        <v>2378250</v>
      </c>
      <c r="CFI15" t="s">
        <v>206</v>
      </c>
      <c r="CFJ15" t="s">
        <v>206</v>
      </c>
      <c r="CFK15">
        <v>394578</v>
      </c>
      <c r="CFL15">
        <v>1254097</v>
      </c>
      <c r="CFM15">
        <v>8169213</v>
      </c>
      <c r="CFN15" t="s">
        <v>206</v>
      </c>
      <c r="CFO15">
        <v>532603</v>
      </c>
      <c r="CFP15" t="s">
        <v>206</v>
      </c>
      <c r="CFQ15">
        <v>8305</v>
      </c>
      <c r="CFR15">
        <v>56967</v>
      </c>
      <c r="CFS15">
        <v>140</v>
      </c>
      <c r="CFT15" t="s">
        <v>206</v>
      </c>
      <c r="CFU15">
        <v>155017</v>
      </c>
      <c r="CFV15">
        <v>72880</v>
      </c>
      <c r="CFW15" t="s">
        <v>206</v>
      </c>
      <c r="CFX15" t="s">
        <v>206</v>
      </c>
      <c r="CFY15" t="s">
        <v>206</v>
      </c>
      <c r="CFZ15" t="s">
        <v>206</v>
      </c>
      <c r="CGA15">
        <v>145771</v>
      </c>
      <c r="CGB15">
        <v>52249</v>
      </c>
      <c r="CGC15">
        <v>98687</v>
      </c>
      <c r="CGD15">
        <v>4640</v>
      </c>
      <c r="CGE15">
        <v>1445</v>
      </c>
      <c r="CGF15">
        <v>503786</v>
      </c>
      <c r="CGG15" t="s">
        <v>206</v>
      </c>
      <c r="CGH15">
        <v>3029490</v>
      </c>
      <c r="CGI15">
        <v>21488</v>
      </c>
      <c r="CGJ15">
        <v>7264</v>
      </c>
      <c r="CGK15" t="s">
        <v>206</v>
      </c>
      <c r="CGL15" t="s">
        <v>206</v>
      </c>
      <c r="CGM15" t="s">
        <v>206</v>
      </c>
      <c r="CGN15" t="s">
        <v>206</v>
      </c>
      <c r="CGO15">
        <v>306</v>
      </c>
      <c r="CGP15">
        <v>1242</v>
      </c>
      <c r="CGQ15">
        <v>124718</v>
      </c>
      <c r="CGR15">
        <v>13450</v>
      </c>
      <c r="CGS15" t="s">
        <v>206</v>
      </c>
      <c r="CGT15">
        <v>2653379</v>
      </c>
      <c r="CGU15">
        <v>6623</v>
      </c>
      <c r="CGV15" t="s">
        <v>206</v>
      </c>
      <c r="CGW15">
        <v>118223</v>
      </c>
      <c r="CGX15">
        <v>70</v>
      </c>
      <c r="CGY15" t="s">
        <v>206</v>
      </c>
      <c r="CGZ15" t="s">
        <v>206</v>
      </c>
      <c r="CHA15" t="s">
        <v>206</v>
      </c>
      <c r="CHB15">
        <v>13293</v>
      </c>
      <c r="CHC15">
        <v>491008</v>
      </c>
      <c r="CHD15">
        <v>168309734</v>
      </c>
      <c r="CHE15">
        <v>250483729</v>
      </c>
      <c r="CHF15" t="s">
        <v>206</v>
      </c>
      <c r="CHG15">
        <v>2965006</v>
      </c>
      <c r="CHH15" t="s">
        <v>206</v>
      </c>
      <c r="CHI15" t="s">
        <v>206</v>
      </c>
      <c r="CHJ15">
        <v>328707</v>
      </c>
      <c r="CHK15">
        <v>86</v>
      </c>
      <c r="CHL15" t="s">
        <v>206</v>
      </c>
      <c r="CHM15" t="s">
        <v>206</v>
      </c>
      <c r="CHN15">
        <v>3054255</v>
      </c>
      <c r="CHO15">
        <v>119678</v>
      </c>
      <c r="CHP15">
        <v>56</v>
      </c>
      <c r="CHQ15" t="s">
        <v>206</v>
      </c>
      <c r="CHR15">
        <v>70537</v>
      </c>
      <c r="CHS15">
        <v>55647</v>
      </c>
    </row>
    <row r="16" spans="1:2255" x14ac:dyDescent="0.25">
      <c r="A16" s="21">
        <v>2018</v>
      </c>
      <c r="B16" s="21" t="s">
        <v>206</v>
      </c>
      <c r="C16" s="21" t="s">
        <v>206</v>
      </c>
      <c r="D16" s="21" t="s">
        <v>206</v>
      </c>
      <c r="E16" s="21">
        <v>743482</v>
      </c>
      <c r="F16" s="21" t="s">
        <v>206</v>
      </c>
      <c r="G16" s="21" t="s">
        <v>206</v>
      </c>
      <c r="H16" s="21">
        <v>5959</v>
      </c>
      <c r="I16" s="21" t="s">
        <v>206</v>
      </c>
      <c r="J16" s="21" t="s">
        <v>206</v>
      </c>
      <c r="K16" s="21">
        <v>14</v>
      </c>
      <c r="L16" s="21">
        <v>859828</v>
      </c>
      <c r="M16" s="21">
        <v>13796168</v>
      </c>
      <c r="N16" s="21">
        <v>19574</v>
      </c>
      <c r="O16" s="21" t="s">
        <v>206</v>
      </c>
      <c r="P16" s="21">
        <v>1709279</v>
      </c>
      <c r="Q16" s="21" t="s">
        <v>206</v>
      </c>
      <c r="R16" s="21">
        <v>959544</v>
      </c>
      <c r="S16" s="21">
        <v>16</v>
      </c>
      <c r="T16" s="21">
        <v>22</v>
      </c>
      <c r="U16" s="21" t="s">
        <v>206</v>
      </c>
      <c r="V16" s="21">
        <v>207926</v>
      </c>
      <c r="W16" s="21">
        <v>1939138</v>
      </c>
      <c r="X16" s="21">
        <v>384028</v>
      </c>
      <c r="Y16" s="21" t="s">
        <v>206</v>
      </c>
      <c r="Z16" s="21">
        <v>352526</v>
      </c>
      <c r="AA16" s="21">
        <v>5325</v>
      </c>
      <c r="AB16" s="21">
        <v>2013896</v>
      </c>
      <c r="AC16" s="21">
        <v>7515937</v>
      </c>
      <c r="AD16" s="21">
        <v>49418645</v>
      </c>
      <c r="AE16" s="21">
        <v>73872849</v>
      </c>
      <c r="AF16" s="21">
        <v>12911421</v>
      </c>
      <c r="AG16" s="21">
        <v>19439598</v>
      </c>
      <c r="AH16" s="21">
        <v>533531</v>
      </c>
      <c r="AI16" s="21">
        <v>7566005</v>
      </c>
      <c r="AJ16" s="21">
        <v>7073858</v>
      </c>
      <c r="AK16" s="21" t="s">
        <v>206</v>
      </c>
      <c r="AL16" s="21">
        <v>17029</v>
      </c>
      <c r="AM16" s="21">
        <v>95146974</v>
      </c>
      <c r="AN16" s="21">
        <v>65328322</v>
      </c>
      <c r="AO16" s="21">
        <v>9511698</v>
      </c>
      <c r="AP16" s="21">
        <v>360158</v>
      </c>
      <c r="AQ16" s="21">
        <v>57784</v>
      </c>
      <c r="AR16" s="21" t="s">
        <v>206</v>
      </c>
      <c r="AS16" s="21">
        <v>4314848</v>
      </c>
      <c r="AT16" s="21">
        <v>14601</v>
      </c>
      <c r="AU16" s="21" t="s">
        <v>206</v>
      </c>
      <c r="AV16" s="21" t="s">
        <v>206</v>
      </c>
      <c r="AW16" s="21">
        <v>17769686</v>
      </c>
      <c r="AX16" s="21">
        <v>824475</v>
      </c>
      <c r="AY16" s="21" t="s">
        <v>206</v>
      </c>
      <c r="AZ16" s="21" t="s">
        <v>206</v>
      </c>
      <c r="BA16" s="21">
        <v>43</v>
      </c>
      <c r="BB16" s="21">
        <v>62</v>
      </c>
      <c r="BC16" s="21">
        <v>287520</v>
      </c>
      <c r="BD16" s="21">
        <v>340465</v>
      </c>
      <c r="BE16" s="21">
        <v>1573703</v>
      </c>
      <c r="BF16" s="21" t="s">
        <v>206</v>
      </c>
      <c r="BG16" s="21">
        <v>13771</v>
      </c>
      <c r="BH16" s="21">
        <v>1403776</v>
      </c>
      <c r="BI16" s="21">
        <v>747</v>
      </c>
      <c r="BJ16" s="21">
        <v>6476</v>
      </c>
      <c r="BK16" s="21">
        <v>444381</v>
      </c>
      <c r="BL16" s="21">
        <v>283327</v>
      </c>
      <c r="BM16" s="21">
        <v>57432</v>
      </c>
      <c r="BN16" s="21">
        <v>160958</v>
      </c>
      <c r="BO16" s="21">
        <v>2509</v>
      </c>
      <c r="BP16" s="21">
        <v>609</v>
      </c>
      <c r="BQ16" s="21">
        <v>854351</v>
      </c>
      <c r="BR16" s="21">
        <v>480395</v>
      </c>
      <c r="BS16" s="21">
        <v>1125280</v>
      </c>
      <c r="BT16" s="21">
        <v>261925</v>
      </c>
      <c r="BU16" s="21">
        <v>17773819</v>
      </c>
      <c r="BV16" s="21">
        <v>18113710</v>
      </c>
      <c r="BW16" s="21">
        <v>1620339</v>
      </c>
      <c r="BX16" s="21">
        <v>242499</v>
      </c>
      <c r="BY16" s="21">
        <v>6750735</v>
      </c>
      <c r="BZ16" s="21">
        <v>1354101</v>
      </c>
      <c r="CA16" s="21">
        <v>1949</v>
      </c>
      <c r="CB16" s="21">
        <v>30422</v>
      </c>
      <c r="CC16" s="21">
        <v>22759</v>
      </c>
      <c r="CD16" s="21">
        <v>3903077</v>
      </c>
      <c r="CE16" s="21">
        <v>418633</v>
      </c>
      <c r="CF16" s="21">
        <v>127432537</v>
      </c>
      <c r="CG16" s="21">
        <v>149304559</v>
      </c>
      <c r="CH16" s="21">
        <v>129179</v>
      </c>
      <c r="CI16" s="21">
        <v>22684669</v>
      </c>
      <c r="CJ16" s="21">
        <v>753321</v>
      </c>
      <c r="CK16" s="21" t="s">
        <v>206</v>
      </c>
      <c r="CL16" s="21">
        <v>59687228</v>
      </c>
      <c r="CM16" s="21">
        <v>33010</v>
      </c>
      <c r="CN16" s="21">
        <v>1917</v>
      </c>
      <c r="CO16" s="21" t="s">
        <v>206</v>
      </c>
      <c r="CP16" s="21">
        <v>1725243</v>
      </c>
      <c r="CQ16" s="21">
        <v>59274</v>
      </c>
      <c r="CR16" s="21">
        <v>69618</v>
      </c>
      <c r="CS16" s="21">
        <v>4068</v>
      </c>
      <c r="CT16" s="21">
        <v>22789477</v>
      </c>
      <c r="CU16" s="21">
        <v>1713981</v>
      </c>
      <c r="CV16" s="21">
        <v>100</v>
      </c>
      <c r="CW16" s="21" t="s">
        <v>206</v>
      </c>
      <c r="CX16" s="21" t="s">
        <v>206</v>
      </c>
      <c r="CY16" s="21">
        <v>2170068</v>
      </c>
      <c r="CZ16" s="21" t="s">
        <v>206</v>
      </c>
      <c r="DA16" s="21" t="s">
        <v>206</v>
      </c>
      <c r="DB16" s="21" t="s">
        <v>206</v>
      </c>
      <c r="DC16" s="21">
        <v>150885</v>
      </c>
      <c r="DD16" s="21">
        <v>67240</v>
      </c>
      <c r="DE16" s="21">
        <v>60</v>
      </c>
      <c r="DF16" s="21" t="s">
        <v>206</v>
      </c>
      <c r="DG16" s="21">
        <v>108314</v>
      </c>
      <c r="DH16" s="21" t="s">
        <v>206</v>
      </c>
      <c r="DI16" s="21" t="s">
        <v>206</v>
      </c>
      <c r="DJ16" s="21">
        <v>157577</v>
      </c>
      <c r="DK16" s="21" t="s">
        <v>206</v>
      </c>
      <c r="DL16" s="21" t="s">
        <v>206</v>
      </c>
      <c r="DM16" s="21" t="s">
        <v>206</v>
      </c>
      <c r="DN16" s="21">
        <v>2000499</v>
      </c>
      <c r="DO16" s="21" t="s">
        <v>206</v>
      </c>
      <c r="DP16" s="21">
        <v>15</v>
      </c>
      <c r="DQ16" s="21">
        <v>4536617</v>
      </c>
      <c r="DR16" s="21" t="s">
        <v>206</v>
      </c>
      <c r="DS16" s="21">
        <v>216082</v>
      </c>
      <c r="DT16" s="21">
        <v>19400</v>
      </c>
      <c r="DU16" s="21" t="s">
        <v>206</v>
      </c>
      <c r="DV16" s="21" t="s">
        <v>206</v>
      </c>
      <c r="DW16" s="21" t="s">
        <v>206</v>
      </c>
      <c r="DX16" s="21">
        <v>3708338</v>
      </c>
      <c r="DY16" s="21">
        <v>4272865</v>
      </c>
      <c r="DZ16" s="21">
        <v>176</v>
      </c>
      <c r="EA16" s="21">
        <v>383</v>
      </c>
      <c r="EB16" s="21">
        <v>2052</v>
      </c>
      <c r="EC16" s="21">
        <v>85</v>
      </c>
      <c r="ED16" s="21">
        <v>362</v>
      </c>
      <c r="EE16" s="21" t="s">
        <v>206</v>
      </c>
      <c r="EF16" s="21">
        <v>5858</v>
      </c>
      <c r="EG16" s="21">
        <v>1826755</v>
      </c>
      <c r="EH16" s="21">
        <v>852750</v>
      </c>
      <c r="EI16" s="21">
        <v>42502</v>
      </c>
      <c r="EJ16" s="21">
        <v>1036747</v>
      </c>
      <c r="EK16" s="21">
        <v>9932</v>
      </c>
      <c r="EL16" s="21" t="s">
        <v>206</v>
      </c>
      <c r="EM16" s="21">
        <v>558574</v>
      </c>
      <c r="EN16" s="21" t="s">
        <v>206</v>
      </c>
      <c r="EO16" s="21" t="s">
        <v>206</v>
      </c>
      <c r="EP16" s="21" t="s">
        <v>206</v>
      </c>
      <c r="EQ16" s="21">
        <v>198704</v>
      </c>
      <c r="ER16" s="21">
        <v>298645</v>
      </c>
      <c r="ES16" s="21" t="s">
        <v>206</v>
      </c>
      <c r="ET16" s="21" t="s">
        <v>206</v>
      </c>
      <c r="EU16" s="21" t="s">
        <v>206</v>
      </c>
      <c r="EV16" s="21" t="s">
        <v>206</v>
      </c>
      <c r="EW16" s="21" t="s">
        <v>206</v>
      </c>
      <c r="EX16" s="21" t="s">
        <v>206</v>
      </c>
      <c r="EY16" s="21" t="s">
        <v>206</v>
      </c>
      <c r="EZ16" s="21" t="s">
        <v>206</v>
      </c>
      <c r="FA16" s="21" t="s">
        <v>206</v>
      </c>
      <c r="FB16" s="21">
        <v>57252</v>
      </c>
      <c r="FC16" s="21" t="s">
        <v>206</v>
      </c>
      <c r="FD16" s="21" t="s">
        <v>206</v>
      </c>
      <c r="FE16" s="21">
        <v>925</v>
      </c>
      <c r="FF16" s="21" t="s">
        <v>206</v>
      </c>
      <c r="FG16" s="21" t="s">
        <v>206</v>
      </c>
      <c r="FH16" s="21" t="s">
        <v>206</v>
      </c>
      <c r="FI16" s="21" t="s">
        <v>206</v>
      </c>
      <c r="FJ16" s="21" t="s">
        <v>206</v>
      </c>
      <c r="FK16" s="21">
        <v>526</v>
      </c>
      <c r="FL16" s="21">
        <v>1026</v>
      </c>
      <c r="FM16" s="21">
        <v>9</v>
      </c>
      <c r="FN16" s="21" t="s">
        <v>206</v>
      </c>
      <c r="FO16" s="21">
        <v>3830</v>
      </c>
      <c r="FP16" s="21">
        <v>7960</v>
      </c>
      <c r="FQ16" s="21">
        <v>2994</v>
      </c>
      <c r="FR16" s="21" t="s">
        <v>206</v>
      </c>
      <c r="FS16" s="21">
        <v>202817</v>
      </c>
      <c r="FT16" s="21" t="s">
        <v>206</v>
      </c>
      <c r="FU16" s="21" t="s">
        <v>206</v>
      </c>
      <c r="FV16" s="21" t="s">
        <v>206</v>
      </c>
      <c r="FW16" s="21" t="s">
        <v>206</v>
      </c>
      <c r="FX16" s="21">
        <v>29620</v>
      </c>
      <c r="FY16" s="21">
        <v>64720</v>
      </c>
      <c r="FZ16" s="21">
        <v>2968249</v>
      </c>
      <c r="GA16" s="21">
        <v>1144198</v>
      </c>
      <c r="GB16" s="21" t="s">
        <v>206</v>
      </c>
      <c r="GC16" s="21">
        <v>1122850</v>
      </c>
      <c r="GD16" s="21">
        <v>48010</v>
      </c>
      <c r="GE16" s="21" t="s">
        <v>206</v>
      </c>
      <c r="GF16" s="21">
        <v>126950</v>
      </c>
      <c r="GG16" s="21" t="s">
        <v>206</v>
      </c>
      <c r="GH16" s="21" t="s">
        <v>206</v>
      </c>
      <c r="GI16" s="21" t="s">
        <v>206</v>
      </c>
      <c r="GJ16" s="21">
        <v>4645</v>
      </c>
      <c r="GK16" s="21">
        <v>514013</v>
      </c>
      <c r="GL16" s="21">
        <v>32410</v>
      </c>
      <c r="GM16" s="21" t="s">
        <v>206</v>
      </c>
      <c r="GN16" s="21">
        <v>99226</v>
      </c>
      <c r="GO16" s="21">
        <v>48624</v>
      </c>
      <c r="GP16" s="21">
        <v>50</v>
      </c>
      <c r="GQ16" s="21" t="s">
        <v>206</v>
      </c>
      <c r="GR16" s="21" t="s">
        <v>206</v>
      </c>
      <c r="GS16" s="21">
        <v>2060613</v>
      </c>
      <c r="GT16" s="21" t="s">
        <v>206</v>
      </c>
      <c r="GU16" s="21" t="s">
        <v>206</v>
      </c>
      <c r="GV16" s="21" t="s">
        <v>206</v>
      </c>
      <c r="GW16" s="21">
        <v>1393488</v>
      </c>
      <c r="GX16" s="21">
        <v>1446117</v>
      </c>
      <c r="GY16" s="21">
        <v>135088</v>
      </c>
      <c r="GZ16" s="21">
        <v>2</v>
      </c>
      <c r="HA16" s="21">
        <v>1790491</v>
      </c>
      <c r="HB16" s="21">
        <v>722676</v>
      </c>
      <c r="HC16" s="21" t="s">
        <v>206</v>
      </c>
      <c r="HD16" s="21">
        <v>705428</v>
      </c>
      <c r="HE16" s="21" t="s">
        <v>206</v>
      </c>
      <c r="HF16" s="21">
        <v>54130</v>
      </c>
      <c r="HG16" s="21">
        <v>935136</v>
      </c>
      <c r="HH16" s="21">
        <v>1984</v>
      </c>
      <c r="HI16" s="21">
        <v>10884</v>
      </c>
      <c r="HJ16" s="21">
        <v>93490</v>
      </c>
      <c r="HK16" s="21">
        <v>346</v>
      </c>
      <c r="HL16" s="21">
        <v>810890</v>
      </c>
      <c r="HM16" s="21">
        <v>27082</v>
      </c>
      <c r="HN16" s="21">
        <v>38381</v>
      </c>
      <c r="HO16" s="21" t="s">
        <v>206</v>
      </c>
      <c r="HP16" s="21">
        <v>207144</v>
      </c>
      <c r="HQ16" s="21">
        <v>812953</v>
      </c>
      <c r="HR16" s="21">
        <v>4985765</v>
      </c>
      <c r="HS16" s="21">
        <v>6225961</v>
      </c>
      <c r="HT16" s="21" t="s">
        <v>206</v>
      </c>
      <c r="HU16" s="21">
        <v>470500</v>
      </c>
      <c r="HV16" s="21">
        <v>189650</v>
      </c>
      <c r="HW16" s="21">
        <v>1018245</v>
      </c>
      <c r="HX16" s="21">
        <v>397798</v>
      </c>
      <c r="HY16" s="21" t="s">
        <v>206</v>
      </c>
      <c r="HZ16" s="21">
        <v>16595</v>
      </c>
      <c r="IA16" s="21">
        <v>6516049</v>
      </c>
      <c r="IB16" s="21">
        <v>5892278</v>
      </c>
      <c r="IC16" s="21">
        <v>2870942</v>
      </c>
      <c r="ID16" s="21">
        <v>727344</v>
      </c>
      <c r="IE16" s="21">
        <v>13181</v>
      </c>
      <c r="IF16" s="21" t="s">
        <v>206</v>
      </c>
      <c r="IG16" s="21">
        <v>33468838</v>
      </c>
      <c r="IH16" s="21" t="s">
        <v>206</v>
      </c>
      <c r="II16" s="21" t="s">
        <v>206</v>
      </c>
      <c r="IJ16" s="21" t="s">
        <v>206</v>
      </c>
      <c r="IK16" s="21">
        <v>3825914</v>
      </c>
      <c r="IL16" s="21">
        <v>19663</v>
      </c>
      <c r="IM16" s="21" t="s">
        <v>206</v>
      </c>
      <c r="IN16" s="21" t="s">
        <v>206</v>
      </c>
      <c r="IO16" s="21" t="s">
        <v>206</v>
      </c>
      <c r="IP16" s="21">
        <v>7345</v>
      </c>
      <c r="IQ16" s="21">
        <v>180029</v>
      </c>
      <c r="IR16" s="21" t="s">
        <v>206</v>
      </c>
      <c r="IS16" s="21">
        <v>554</v>
      </c>
      <c r="IT16" s="21">
        <v>84246</v>
      </c>
      <c r="IU16" s="21">
        <v>197561</v>
      </c>
      <c r="IV16" s="21">
        <v>369597</v>
      </c>
      <c r="IW16" s="21" t="s">
        <v>206</v>
      </c>
      <c r="IX16" s="21">
        <v>28427</v>
      </c>
      <c r="IY16" s="21" t="s">
        <v>206</v>
      </c>
      <c r="IZ16" s="21" t="s">
        <v>206</v>
      </c>
      <c r="JA16" s="21">
        <v>450194</v>
      </c>
      <c r="JB16" s="21">
        <v>1</v>
      </c>
      <c r="JC16" s="21" t="s">
        <v>206</v>
      </c>
      <c r="JD16" s="21">
        <v>1</v>
      </c>
      <c r="JE16" s="21">
        <v>1286312</v>
      </c>
      <c r="JF16" s="21">
        <v>49808</v>
      </c>
      <c r="JG16" s="21">
        <v>17800</v>
      </c>
      <c r="JH16" s="21">
        <v>125</v>
      </c>
      <c r="JI16" s="21">
        <v>11984458</v>
      </c>
      <c r="JJ16" s="21">
        <v>2063437</v>
      </c>
      <c r="JK16" s="21">
        <v>39634</v>
      </c>
      <c r="JL16" s="21" t="s">
        <v>206</v>
      </c>
      <c r="JM16" s="21">
        <v>85737</v>
      </c>
      <c r="JN16" s="21" t="s">
        <v>206</v>
      </c>
      <c r="JO16" s="21" t="s">
        <v>206</v>
      </c>
      <c r="JP16" s="21" t="s">
        <v>206</v>
      </c>
      <c r="JQ16" s="21" t="s">
        <v>206</v>
      </c>
      <c r="JR16" s="21">
        <v>61145</v>
      </c>
      <c r="JS16" s="21">
        <v>86619</v>
      </c>
      <c r="JT16" s="21">
        <v>35039053</v>
      </c>
      <c r="JU16" s="21">
        <v>9940702</v>
      </c>
      <c r="JV16" s="21" t="s">
        <v>206</v>
      </c>
      <c r="JW16" s="21">
        <v>32629103</v>
      </c>
      <c r="JX16" s="21" t="s">
        <v>206</v>
      </c>
      <c r="JY16" s="21" t="s">
        <v>206</v>
      </c>
      <c r="JZ16" s="21">
        <v>2128583</v>
      </c>
      <c r="KA16" s="21" t="s">
        <v>206</v>
      </c>
      <c r="KB16" s="21" t="s">
        <v>206</v>
      </c>
      <c r="KC16" s="21" t="s">
        <v>206</v>
      </c>
      <c r="KD16" s="21">
        <v>61563</v>
      </c>
      <c r="KE16" s="21">
        <v>130</v>
      </c>
      <c r="KF16" s="21">
        <v>76226</v>
      </c>
      <c r="KG16" s="21" t="s">
        <v>206</v>
      </c>
      <c r="KH16" s="21">
        <v>279827</v>
      </c>
      <c r="KI16" s="21">
        <v>126982</v>
      </c>
      <c r="KJ16" s="21">
        <v>145230</v>
      </c>
      <c r="KK16" s="21">
        <v>7444654</v>
      </c>
      <c r="KL16" s="21" t="s">
        <v>206</v>
      </c>
      <c r="KM16" s="21">
        <v>6526</v>
      </c>
      <c r="KN16" s="21">
        <v>187998</v>
      </c>
      <c r="KO16" s="21" t="s">
        <v>206</v>
      </c>
      <c r="KP16" s="21">
        <v>5111859</v>
      </c>
      <c r="KQ16" s="21">
        <v>840751</v>
      </c>
      <c r="KR16" s="21">
        <v>8395</v>
      </c>
      <c r="KS16" s="21">
        <v>19283326</v>
      </c>
      <c r="KT16" s="21">
        <v>4457476</v>
      </c>
      <c r="KU16" s="21">
        <v>220836938</v>
      </c>
      <c r="KV16" s="21">
        <v>549</v>
      </c>
      <c r="KW16" s="21" t="s">
        <v>206</v>
      </c>
      <c r="KX16" s="21">
        <v>1865805</v>
      </c>
      <c r="KY16" s="21" t="s">
        <v>206</v>
      </c>
      <c r="KZ16" s="21">
        <v>1001620</v>
      </c>
      <c r="LA16" s="21">
        <v>64291</v>
      </c>
      <c r="LB16" s="21">
        <v>84624</v>
      </c>
      <c r="LC16" s="21">
        <v>131193</v>
      </c>
      <c r="LD16" s="21">
        <v>38373</v>
      </c>
      <c r="LE16" s="21">
        <v>1045221</v>
      </c>
      <c r="LF16" s="21" t="s">
        <v>206</v>
      </c>
      <c r="LG16" s="21" t="s">
        <v>206</v>
      </c>
      <c r="LH16" s="21">
        <v>70451</v>
      </c>
      <c r="LI16" s="21">
        <v>4097576</v>
      </c>
      <c r="LJ16" s="21">
        <v>465987</v>
      </c>
      <c r="LK16" s="21">
        <v>234682</v>
      </c>
      <c r="LL16" s="21">
        <v>10716467</v>
      </c>
      <c r="LM16" s="21">
        <v>9563526</v>
      </c>
      <c r="LN16" s="21">
        <v>2181783</v>
      </c>
      <c r="LO16" s="21">
        <v>1472905</v>
      </c>
      <c r="LP16" s="21">
        <v>112650</v>
      </c>
      <c r="LQ16" s="21">
        <v>266225</v>
      </c>
      <c r="LR16" s="21">
        <v>57639</v>
      </c>
      <c r="LS16" s="21" t="s">
        <v>206</v>
      </c>
      <c r="LT16" s="21" t="s">
        <v>206</v>
      </c>
      <c r="LU16" s="21">
        <v>32982758</v>
      </c>
      <c r="LV16" s="21">
        <v>11518664</v>
      </c>
      <c r="LW16" s="21">
        <v>532262</v>
      </c>
      <c r="LX16" s="21">
        <v>33534</v>
      </c>
      <c r="LY16" s="21">
        <v>4687</v>
      </c>
      <c r="LZ16" s="21" t="s">
        <v>206</v>
      </c>
      <c r="MA16" s="21">
        <v>282299</v>
      </c>
      <c r="MB16" s="21">
        <v>14</v>
      </c>
      <c r="MC16" s="21" t="s">
        <v>206</v>
      </c>
      <c r="MD16" s="21">
        <v>10455662</v>
      </c>
      <c r="ME16" s="21">
        <v>16439218</v>
      </c>
      <c r="MF16" s="21">
        <v>104678</v>
      </c>
      <c r="MG16" s="21" t="s">
        <v>206</v>
      </c>
      <c r="MH16" s="21">
        <v>221970</v>
      </c>
      <c r="MI16" s="21" t="s">
        <v>206</v>
      </c>
      <c r="MJ16" s="21">
        <v>802324</v>
      </c>
      <c r="MK16" s="21">
        <v>90421</v>
      </c>
      <c r="ML16" s="21">
        <v>19638</v>
      </c>
      <c r="MM16" s="21">
        <v>85578</v>
      </c>
      <c r="MN16" s="21" t="s">
        <v>206</v>
      </c>
      <c r="MO16" s="21">
        <v>341365</v>
      </c>
      <c r="MP16" s="21">
        <v>634300</v>
      </c>
      <c r="MQ16" s="21">
        <v>6042</v>
      </c>
      <c r="MR16" s="21">
        <v>5817</v>
      </c>
      <c r="MS16" s="21">
        <v>2174</v>
      </c>
      <c r="MT16" s="21">
        <v>56168</v>
      </c>
      <c r="MU16" s="21" t="s">
        <v>206</v>
      </c>
      <c r="MV16" s="21">
        <v>8673</v>
      </c>
      <c r="MW16" s="21">
        <v>13409</v>
      </c>
      <c r="MX16" s="21" t="s">
        <v>206</v>
      </c>
      <c r="MY16" s="21">
        <v>388186</v>
      </c>
      <c r="MZ16" s="21">
        <v>45695</v>
      </c>
      <c r="NA16" s="21">
        <v>202759</v>
      </c>
      <c r="NB16" s="21">
        <v>232947</v>
      </c>
      <c r="NC16" s="21">
        <v>23056787</v>
      </c>
      <c r="ND16" s="21">
        <v>12048754</v>
      </c>
      <c r="NE16" s="21">
        <v>1373762</v>
      </c>
      <c r="NF16" s="21">
        <v>19443</v>
      </c>
      <c r="NG16" s="21">
        <v>6215407</v>
      </c>
      <c r="NH16" s="21" t="s">
        <v>206</v>
      </c>
      <c r="NI16" s="21">
        <v>27639</v>
      </c>
      <c r="NJ16" s="21" t="s">
        <v>206</v>
      </c>
      <c r="NK16" s="21">
        <v>601</v>
      </c>
      <c r="NL16" s="21">
        <v>798058</v>
      </c>
      <c r="NM16" s="21">
        <v>4632351</v>
      </c>
      <c r="NN16" s="21">
        <v>44941683</v>
      </c>
      <c r="NO16" s="21">
        <v>99385035</v>
      </c>
      <c r="NP16" s="21">
        <v>21939</v>
      </c>
      <c r="NQ16" s="21">
        <v>5485901</v>
      </c>
      <c r="NR16" s="21">
        <v>59831335</v>
      </c>
      <c r="NS16" s="21">
        <v>2345</v>
      </c>
      <c r="NT16" s="21">
        <v>8166866</v>
      </c>
      <c r="NU16" s="21">
        <v>26529</v>
      </c>
      <c r="NV16" s="21">
        <v>35</v>
      </c>
      <c r="NW16" s="21" t="s">
        <v>206</v>
      </c>
      <c r="NX16" s="21">
        <v>1972837</v>
      </c>
      <c r="NY16" s="21">
        <v>59788</v>
      </c>
      <c r="NZ16" s="21">
        <v>39286</v>
      </c>
      <c r="OA16" s="21">
        <v>176</v>
      </c>
      <c r="OB16" s="21">
        <v>1037879</v>
      </c>
      <c r="OC16" s="21">
        <v>676198</v>
      </c>
      <c r="OD16" s="21" t="s">
        <v>206</v>
      </c>
      <c r="OE16" s="21" t="s">
        <v>206</v>
      </c>
      <c r="OF16" s="21">
        <v>7978661</v>
      </c>
      <c r="OG16" s="21" t="s">
        <v>206</v>
      </c>
      <c r="OH16" s="21">
        <v>319318</v>
      </c>
      <c r="OI16" s="21">
        <v>125747</v>
      </c>
      <c r="OJ16" s="21">
        <v>829055</v>
      </c>
      <c r="OK16" s="21">
        <v>11147786</v>
      </c>
      <c r="OL16" s="21">
        <v>148995</v>
      </c>
      <c r="OM16" s="21">
        <v>527</v>
      </c>
      <c r="ON16" s="21">
        <v>426250</v>
      </c>
      <c r="OO16" s="21" t="s">
        <v>206</v>
      </c>
      <c r="OP16" s="21">
        <v>543072</v>
      </c>
      <c r="OQ16" s="21" t="s">
        <v>206</v>
      </c>
      <c r="OR16" s="21">
        <v>456724</v>
      </c>
      <c r="OS16" s="21">
        <v>60774</v>
      </c>
      <c r="OT16" s="21">
        <v>26822</v>
      </c>
      <c r="OU16" s="21">
        <v>55730</v>
      </c>
      <c r="OV16" s="21">
        <v>63207</v>
      </c>
      <c r="OW16" s="21">
        <v>8389344</v>
      </c>
      <c r="OX16" s="21" t="s">
        <v>206</v>
      </c>
      <c r="OY16" s="21">
        <v>1867943</v>
      </c>
      <c r="OZ16" s="21">
        <v>1402853</v>
      </c>
      <c r="PA16" s="21" t="s">
        <v>206</v>
      </c>
      <c r="PB16" s="21">
        <v>785526</v>
      </c>
      <c r="PC16" s="21" t="s">
        <v>206</v>
      </c>
      <c r="PD16" s="21">
        <v>30</v>
      </c>
      <c r="PE16" s="21">
        <v>3560573</v>
      </c>
      <c r="PF16" s="21">
        <v>54760</v>
      </c>
      <c r="PG16" s="21">
        <v>216628</v>
      </c>
      <c r="PH16" s="21">
        <v>60639130</v>
      </c>
      <c r="PI16" s="21">
        <v>210433</v>
      </c>
      <c r="PJ16" s="21">
        <v>16</v>
      </c>
      <c r="PK16" s="21">
        <v>1</v>
      </c>
      <c r="PL16" s="21" t="s">
        <v>206</v>
      </c>
      <c r="PM16" s="21" t="s">
        <v>206</v>
      </c>
      <c r="PN16" s="21" t="s">
        <v>206</v>
      </c>
      <c r="PO16" s="21">
        <v>796988</v>
      </c>
      <c r="PP16" s="21">
        <v>3032270</v>
      </c>
      <c r="PQ16" s="21">
        <v>10357</v>
      </c>
      <c r="PR16" s="21" t="s">
        <v>206</v>
      </c>
      <c r="PS16" s="21">
        <v>36002</v>
      </c>
      <c r="PT16" s="21" t="s">
        <v>206</v>
      </c>
      <c r="PU16" s="21">
        <v>61099685</v>
      </c>
      <c r="PV16" s="21" t="s">
        <v>206</v>
      </c>
      <c r="PW16" s="21" t="s">
        <v>206</v>
      </c>
      <c r="PX16" s="21">
        <v>612355</v>
      </c>
      <c r="PY16" s="21">
        <v>12349935</v>
      </c>
      <c r="PZ16" s="21">
        <v>17400</v>
      </c>
      <c r="QA16" s="21" t="s">
        <v>206</v>
      </c>
      <c r="QB16" s="21" t="s">
        <v>206</v>
      </c>
      <c r="QC16" s="21" t="s">
        <v>206</v>
      </c>
      <c r="QD16" s="21" t="s">
        <v>206</v>
      </c>
      <c r="QE16" s="21" t="s">
        <v>206</v>
      </c>
      <c r="QF16" s="21" t="s">
        <v>206</v>
      </c>
      <c r="QG16" s="21" t="s">
        <v>206</v>
      </c>
      <c r="QH16" s="21" t="s">
        <v>206</v>
      </c>
      <c r="QI16" s="21" t="s">
        <v>206</v>
      </c>
      <c r="QJ16" s="21" t="s">
        <v>206</v>
      </c>
      <c r="QK16" s="21">
        <v>82990</v>
      </c>
      <c r="QL16" s="21">
        <v>21903</v>
      </c>
      <c r="QM16" s="21">
        <v>16147</v>
      </c>
      <c r="QN16" s="21">
        <v>124490</v>
      </c>
      <c r="QO16" s="21">
        <v>247556</v>
      </c>
      <c r="QP16" s="21" t="s">
        <v>206</v>
      </c>
      <c r="QQ16" s="21" t="s">
        <v>206</v>
      </c>
      <c r="QR16" s="21" t="s">
        <v>206</v>
      </c>
      <c r="QS16" s="21" t="s">
        <v>206</v>
      </c>
      <c r="QT16" s="21">
        <v>90522</v>
      </c>
      <c r="QU16" s="21">
        <v>1295788</v>
      </c>
      <c r="QV16" s="21" t="s">
        <v>206</v>
      </c>
      <c r="QW16" s="21" t="s">
        <v>206</v>
      </c>
      <c r="QX16" s="21">
        <v>1676544</v>
      </c>
      <c r="QY16" s="21">
        <v>2361228</v>
      </c>
      <c r="QZ16" s="21" t="s">
        <v>206</v>
      </c>
      <c r="RA16" s="21">
        <v>40215</v>
      </c>
      <c r="RB16" s="21" t="s">
        <v>206</v>
      </c>
      <c r="RC16" s="21" t="s">
        <v>206</v>
      </c>
      <c r="RD16" s="21" t="s">
        <v>206</v>
      </c>
      <c r="RE16" s="21" t="s">
        <v>206</v>
      </c>
      <c r="RF16" s="21">
        <v>29675</v>
      </c>
      <c r="RG16" s="21">
        <v>68185</v>
      </c>
      <c r="RH16" s="21">
        <v>1291920</v>
      </c>
      <c r="RI16" s="21">
        <v>1895492</v>
      </c>
      <c r="RJ16" s="21" t="s">
        <v>206</v>
      </c>
      <c r="RK16" s="21" t="s">
        <v>206</v>
      </c>
      <c r="RL16" s="21" t="s">
        <v>206</v>
      </c>
      <c r="RM16" s="21" t="s">
        <v>206</v>
      </c>
      <c r="RN16" s="21">
        <v>70834</v>
      </c>
      <c r="RO16" s="21" t="s">
        <v>206</v>
      </c>
      <c r="RP16" s="21" t="s">
        <v>206</v>
      </c>
      <c r="RQ16" s="21" t="s">
        <v>206</v>
      </c>
      <c r="RR16" s="21">
        <v>98231</v>
      </c>
      <c r="RS16" s="21">
        <v>12786</v>
      </c>
      <c r="RT16" s="21">
        <v>18757</v>
      </c>
      <c r="RU16" s="21" t="s">
        <v>206</v>
      </c>
      <c r="RV16" s="21">
        <v>148783</v>
      </c>
      <c r="RW16" s="21">
        <v>70521</v>
      </c>
      <c r="RX16" s="21" t="s">
        <v>206</v>
      </c>
      <c r="RY16" s="21" t="s">
        <v>206</v>
      </c>
      <c r="RZ16" s="21">
        <v>1839055</v>
      </c>
      <c r="SA16" s="21" t="s">
        <v>206</v>
      </c>
      <c r="SB16" s="21">
        <v>18360</v>
      </c>
      <c r="SC16" s="21" t="s">
        <v>206</v>
      </c>
      <c r="SD16" s="21">
        <v>129636</v>
      </c>
      <c r="SE16" s="21">
        <v>56775</v>
      </c>
      <c r="SF16" s="21">
        <v>7404191</v>
      </c>
      <c r="SG16" s="21" t="s">
        <v>206</v>
      </c>
      <c r="SH16" s="21" t="s">
        <v>206</v>
      </c>
      <c r="SI16" s="21">
        <v>1406733</v>
      </c>
      <c r="SJ16" s="21">
        <v>58623</v>
      </c>
      <c r="SK16" s="21" t="s">
        <v>206</v>
      </c>
      <c r="SL16" s="21">
        <v>23358</v>
      </c>
      <c r="SM16" s="21">
        <v>335448</v>
      </c>
      <c r="SN16" s="21">
        <v>5205837</v>
      </c>
      <c r="SO16" s="21">
        <v>53827</v>
      </c>
      <c r="SP16" s="21">
        <v>1336562</v>
      </c>
      <c r="SQ16" s="21">
        <v>505075</v>
      </c>
      <c r="SR16" s="21">
        <v>2059029</v>
      </c>
      <c r="SS16" s="21" t="s">
        <v>206</v>
      </c>
      <c r="ST16" s="21">
        <v>2274790</v>
      </c>
      <c r="SU16" s="21" t="s">
        <v>206</v>
      </c>
      <c r="SV16" s="21">
        <v>112664</v>
      </c>
      <c r="SW16" s="21">
        <v>87305</v>
      </c>
      <c r="SX16" s="21">
        <v>515108</v>
      </c>
      <c r="SY16" s="21">
        <v>6987959</v>
      </c>
      <c r="SZ16" s="21">
        <v>118777789</v>
      </c>
      <c r="TA16" s="21">
        <v>9315902</v>
      </c>
      <c r="TB16" s="21">
        <v>2849051</v>
      </c>
      <c r="TC16" s="21">
        <v>14035486</v>
      </c>
      <c r="TD16" s="21">
        <v>2350367</v>
      </c>
      <c r="TE16" s="21">
        <v>3157375</v>
      </c>
      <c r="TF16" s="21">
        <v>2283610</v>
      </c>
      <c r="TG16" s="21">
        <v>372755</v>
      </c>
      <c r="TH16" s="21">
        <v>324110</v>
      </c>
      <c r="TI16" s="21">
        <v>23592126</v>
      </c>
      <c r="TJ16" s="21">
        <v>65382248</v>
      </c>
      <c r="TK16" s="21">
        <v>13210759</v>
      </c>
      <c r="TL16" s="21">
        <v>45310</v>
      </c>
      <c r="TM16" s="21">
        <v>5982872</v>
      </c>
      <c r="TN16" s="21" t="s">
        <v>206</v>
      </c>
      <c r="TO16" s="21">
        <v>5292132</v>
      </c>
      <c r="TP16" s="21">
        <v>146256</v>
      </c>
      <c r="TQ16" s="21">
        <v>2708</v>
      </c>
      <c r="TR16" s="21" t="s">
        <v>206</v>
      </c>
      <c r="TS16" s="21">
        <v>3367373</v>
      </c>
      <c r="TT16" s="21">
        <v>135326</v>
      </c>
      <c r="TU16" s="21" t="s">
        <v>206</v>
      </c>
      <c r="TV16" s="21">
        <v>5063</v>
      </c>
      <c r="TW16" s="21">
        <v>1469704</v>
      </c>
      <c r="TX16" s="21">
        <v>55127</v>
      </c>
      <c r="TY16" s="21">
        <v>22294962</v>
      </c>
      <c r="TZ16" s="21">
        <v>4170491</v>
      </c>
      <c r="UA16" s="21">
        <v>2487221</v>
      </c>
      <c r="UB16" s="21">
        <v>231288</v>
      </c>
      <c r="UC16" s="21">
        <v>4084185</v>
      </c>
      <c r="UD16" s="21">
        <v>5354801</v>
      </c>
      <c r="UE16" s="21">
        <v>14394447</v>
      </c>
      <c r="UF16" s="21">
        <v>5771815</v>
      </c>
      <c r="UG16" s="21">
        <v>6356148</v>
      </c>
      <c r="UH16" s="21">
        <v>5398321</v>
      </c>
      <c r="UI16" s="21">
        <v>6427562</v>
      </c>
      <c r="UJ16" s="21">
        <v>427993</v>
      </c>
      <c r="UK16" s="21">
        <v>53600</v>
      </c>
      <c r="UL16" s="21">
        <v>306071</v>
      </c>
      <c r="UM16" s="21">
        <v>3976713</v>
      </c>
      <c r="UN16" s="21">
        <v>2473155</v>
      </c>
      <c r="UO16" s="21">
        <v>5361554</v>
      </c>
      <c r="UP16" s="21">
        <v>2529968</v>
      </c>
      <c r="UQ16" s="21">
        <v>12119066</v>
      </c>
      <c r="UR16" s="21">
        <v>27812315</v>
      </c>
      <c r="US16" s="21">
        <v>1666826</v>
      </c>
      <c r="UT16" s="21">
        <v>70056</v>
      </c>
      <c r="UU16" s="21">
        <v>17801888</v>
      </c>
      <c r="UV16" s="21">
        <v>2600</v>
      </c>
      <c r="UW16" s="21">
        <v>866910</v>
      </c>
      <c r="UX16" s="21">
        <v>513355</v>
      </c>
      <c r="UY16" s="21">
        <v>194303</v>
      </c>
      <c r="UZ16" s="21">
        <v>9705212</v>
      </c>
      <c r="VA16" s="21">
        <v>17761763</v>
      </c>
      <c r="VB16" s="21">
        <v>244111253</v>
      </c>
      <c r="VC16" s="21">
        <v>892082336</v>
      </c>
      <c r="VD16" s="21">
        <v>490416</v>
      </c>
      <c r="VE16" s="21">
        <v>54415666</v>
      </c>
      <c r="VF16" s="21">
        <v>8899</v>
      </c>
      <c r="VG16" s="21" t="s">
        <v>206</v>
      </c>
      <c r="VH16" s="21">
        <v>121400365</v>
      </c>
      <c r="VI16" s="21">
        <v>306648</v>
      </c>
      <c r="VJ16" s="21">
        <v>1039234</v>
      </c>
      <c r="VK16" s="21">
        <v>20</v>
      </c>
      <c r="VL16" s="21">
        <v>29013229</v>
      </c>
      <c r="VM16" s="21">
        <v>1889359</v>
      </c>
      <c r="VN16" s="21">
        <v>2865760</v>
      </c>
      <c r="VO16" s="21">
        <v>5163</v>
      </c>
      <c r="VP16" s="21">
        <v>4859668</v>
      </c>
      <c r="VQ16" s="21">
        <v>8439482</v>
      </c>
      <c r="VR16" s="21" t="s">
        <v>206</v>
      </c>
      <c r="VS16" s="21" t="s">
        <v>206</v>
      </c>
      <c r="VT16" s="21" t="s">
        <v>206</v>
      </c>
      <c r="VU16" s="21" t="s">
        <v>206</v>
      </c>
      <c r="VV16" s="21" t="s">
        <v>206</v>
      </c>
      <c r="VW16" s="21" t="s">
        <v>206</v>
      </c>
      <c r="VX16" s="21" t="s">
        <v>206</v>
      </c>
      <c r="VY16" s="21" t="s">
        <v>206</v>
      </c>
      <c r="VZ16" s="21" t="s">
        <v>206</v>
      </c>
      <c r="WA16" s="21" t="s">
        <v>206</v>
      </c>
      <c r="WB16" s="21" t="s">
        <v>206</v>
      </c>
      <c r="WC16" s="21">
        <v>95060</v>
      </c>
      <c r="WD16" s="21">
        <v>537</v>
      </c>
      <c r="WE16" s="21" t="s">
        <v>206</v>
      </c>
      <c r="WF16" s="21">
        <v>4674</v>
      </c>
      <c r="WG16" s="21" t="s">
        <v>206</v>
      </c>
      <c r="WH16" s="21" t="s">
        <v>206</v>
      </c>
      <c r="WI16" s="21" t="s">
        <v>206</v>
      </c>
      <c r="WJ16" s="21">
        <v>10</v>
      </c>
      <c r="WK16" s="21" t="s">
        <v>206</v>
      </c>
      <c r="WL16" s="21" t="s">
        <v>206</v>
      </c>
      <c r="WM16" s="21" t="s">
        <v>206</v>
      </c>
      <c r="WN16" s="21">
        <v>141480</v>
      </c>
      <c r="WO16" s="21" t="s">
        <v>206</v>
      </c>
      <c r="WP16" s="21" t="s">
        <v>206</v>
      </c>
      <c r="WQ16" s="21" t="s">
        <v>206</v>
      </c>
      <c r="WR16" s="21">
        <v>89478</v>
      </c>
      <c r="WS16" s="21">
        <v>1486</v>
      </c>
      <c r="WT16" s="21">
        <v>10475570</v>
      </c>
      <c r="WU16" s="21">
        <v>753934</v>
      </c>
      <c r="WV16" s="21" t="s">
        <v>206</v>
      </c>
      <c r="WW16" s="21">
        <v>180220</v>
      </c>
      <c r="WX16" s="21">
        <v>1</v>
      </c>
      <c r="WY16" s="21">
        <v>46132</v>
      </c>
      <c r="WZ16" s="21">
        <v>278665</v>
      </c>
      <c r="XA16" s="21" t="s">
        <v>206</v>
      </c>
      <c r="XB16" s="21" t="s">
        <v>206</v>
      </c>
      <c r="XC16" s="21">
        <v>5847381</v>
      </c>
      <c r="XD16" s="21">
        <v>19657963</v>
      </c>
      <c r="XE16" s="21">
        <v>578567</v>
      </c>
      <c r="XF16" s="21" t="s">
        <v>206</v>
      </c>
      <c r="XG16" s="21">
        <v>2056096</v>
      </c>
      <c r="XH16" s="21" t="s">
        <v>206</v>
      </c>
      <c r="XI16" s="21" t="s">
        <v>206</v>
      </c>
      <c r="XJ16" s="21" t="s">
        <v>206</v>
      </c>
      <c r="XK16" s="21" t="s">
        <v>206</v>
      </c>
      <c r="XL16" s="21" t="s">
        <v>206</v>
      </c>
      <c r="XM16" s="21">
        <v>9603234</v>
      </c>
      <c r="XN16" s="21">
        <v>49265</v>
      </c>
      <c r="XO16" s="21" t="s">
        <v>206</v>
      </c>
      <c r="XP16" s="21" t="s">
        <v>206</v>
      </c>
      <c r="XQ16" s="21" t="s">
        <v>206</v>
      </c>
      <c r="XR16" s="21" t="s">
        <v>206</v>
      </c>
      <c r="XS16" s="21">
        <v>1154555</v>
      </c>
      <c r="XT16" s="21">
        <v>1262128</v>
      </c>
      <c r="XU16" s="21">
        <v>90193</v>
      </c>
      <c r="XV16" s="21" t="s">
        <v>206</v>
      </c>
      <c r="XW16" s="21">
        <v>160397</v>
      </c>
      <c r="XX16" s="21">
        <v>1960497</v>
      </c>
      <c r="XY16" s="21">
        <v>274550</v>
      </c>
      <c r="XZ16" s="21">
        <v>467781</v>
      </c>
      <c r="YA16" s="21">
        <v>139914</v>
      </c>
      <c r="YB16" s="21">
        <v>158471</v>
      </c>
      <c r="YC16" s="21">
        <v>20743568</v>
      </c>
      <c r="YD16" s="21">
        <v>16</v>
      </c>
      <c r="YE16" s="21" t="s">
        <v>206</v>
      </c>
      <c r="YF16" s="21" t="s">
        <v>206</v>
      </c>
      <c r="YG16" s="21">
        <v>860320</v>
      </c>
      <c r="YH16" s="21">
        <v>7703</v>
      </c>
      <c r="YI16" s="21">
        <v>1430</v>
      </c>
      <c r="YJ16" s="21">
        <v>408323</v>
      </c>
      <c r="YK16" s="21">
        <v>16680213</v>
      </c>
      <c r="YL16" s="21">
        <v>7356032</v>
      </c>
      <c r="YM16" s="21">
        <v>35729</v>
      </c>
      <c r="YN16" s="21" t="s">
        <v>206</v>
      </c>
      <c r="YO16" s="21">
        <v>714314</v>
      </c>
      <c r="YP16" s="21" t="s">
        <v>206</v>
      </c>
      <c r="YQ16" s="21" t="s">
        <v>206</v>
      </c>
      <c r="YR16" s="21" t="s">
        <v>206</v>
      </c>
      <c r="YS16" s="21">
        <v>6088</v>
      </c>
      <c r="YT16" s="21">
        <v>127417</v>
      </c>
      <c r="YU16" s="21">
        <v>1991739</v>
      </c>
      <c r="YV16" s="21">
        <v>347295640</v>
      </c>
      <c r="YW16" s="21">
        <v>859109467</v>
      </c>
      <c r="YX16" s="21" t="s">
        <v>206</v>
      </c>
      <c r="YY16" s="21">
        <v>34153567</v>
      </c>
      <c r="YZ16" s="21" t="s">
        <v>206</v>
      </c>
      <c r="ZA16" s="21" t="s">
        <v>206</v>
      </c>
      <c r="ZB16" s="21">
        <v>97626691</v>
      </c>
      <c r="ZC16" s="21">
        <v>9643</v>
      </c>
      <c r="ZD16" s="21">
        <v>90000</v>
      </c>
      <c r="ZE16" s="21" t="s">
        <v>206</v>
      </c>
      <c r="ZF16" s="21">
        <v>1223971</v>
      </c>
      <c r="ZG16" s="21">
        <v>49386</v>
      </c>
      <c r="ZH16" s="21">
        <v>14134</v>
      </c>
      <c r="ZI16" s="21" t="s">
        <v>206</v>
      </c>
      <c r="ZJ16" s="21">
        <v>8365236</v>
      </c>
      <c r="ZK16" s="21">
        <v>445286</v>
      </c>
      <c r="ZL16" s="21" t="s">
        <v>206</v>
      </c>
      <c r="ZM16" s="21">
        <v>169761</v>
      </c>
      <c r="ZN16" s="21">
        <v>270319</v>
      </c>
      <c r="ZO16" s="21">
        <v>37498</v>
      </c>
      <c r="ZP16" s="21" t="s">
        <v>206</v>
      </c>
      <c r="ZQ16" s="21" t="s">
        <v>206</v>
      </c>
      <c r="ZR16" s="21">
        <v>5388</v>
      </c>
      <c r="ZS16" s="21">
        <v>8884</v>
      </c>
      <c r="ZT16" s="21">
        <v>812059</v>
      </c>
      <c r="ZU16" s="21" t="s">
        <v>206</v>
      </c>
      <c r="ZV16" s="21" t="s">
        <v>206</v>
      </c>
      <c r="ZW16" s="21">
        <v>277789</v>
      </c>
      <c r="ZX16" s="21">
        <v>600155</v>
      </c>
      <c r="ZY16" s="21">
        <v>190446</v>
      </c>
      <c r="ZZ16" s="21">
        <v>6270924</v>
      </c>
      <c r="AAA16" s="21">
        <v>931339</v>
      </c>
      <c r="AAB16" s="21" t="s">
        <v>206</v>
      </c>
      <c r="AAC16" s="21">
        <v>240186</v>
      </c>
      <c r="AAD16" s="21">
        <v>282620</v>
      </c>
      <c r="AAE16" s="21">
        <v>2386779</v>
      </c>
      <c r="AAF16" s="21">
        <v>610506</v>
      </c>
      <c r="AAG16" s="21">
        <v>5177111</v>
      </c>
      <c r="AAH16" s="21">
        <v>568238</v>
      </c>
      <c r="AAI16" s="21" t="s">
        <v>206</v>
      </c>
      <c r="AAJ16" s="21">
        <v>428005</v>
      </c>
      <c r="AAK16" s="21">
        <v>1117642</v>
      </c>
      <c r="AAL16" s="21">
        <v>962054</v>
      </c>
      <c r="AAM16" s="21">
        <v>1737918</v>
      </c>
      <c r="AAN16" s="21">
        <v>11145107</v>
      </c>
      <c r="AAO16" s="21">
        <v>5322787</v>
      </c>
      <c r="AAP16" s="21">
        <v>437741</v>
      </c>
      <c r="AAQ16" s="21">
        <v>5790215</v>
      </c>
      <c r="AAR16" s="21">
        <v>6790589</v>
      </c>
      <c r="AAS16" s="21">
        <v>901302</v>
      </c>
      <c r="AAT16" s="21">
        <v>623103</v>
      </c>
      <c r="AAU16" s="21" t="s">
        <v>206</v>
      </c>
      <c r="AAV16" s="21" t="s">
        <v>206</v>
      </c>
      <c r="AAW16" s="21">
        <v>5470208</v>
      </c>
      <c r="AAX16" s="21">
        <v>7862086</v>
      </c>
      <c r="AAY16" s="21">
        <v>1376766</v>
      </c>
      <c r="AAZ16" s="21">
        <v>105560</v>
      </c>
      <c r="ABA16" s="21">
        <v>2676775</v>
      </c>
      <c r="ABB16" s="21" t="s">
        <v>206</v>
      </c>
      <c r="ABC16" s="21">
        <v>1552832</v>
      </c>
      <c r="ABD16" s="21">
        <v>34683</v>
      </c>
      <c r="ABE16" s="21">
        <v>892</v>
      </c>
      <c r="ABF16" s="21" t="s">
        <v>206</v>
      </c>
      <c r="ABG16" s="21">
        <v>3692407</v>
      </c>
      <c r="ABH16" s="21">
        <v>1562315</v>
      </c>
      <c r="ABI16" s="21" t="s">
        <v>206</v>
      </c>
      <c r="ABJ16" s="21" t="s">
        <v>206</v>
      </c>
      <c r="ABK16" s="21">
        <v>1636761</v>
      </c>
      <c r="ABL16" s="21">
        <v>1515899</v>
      </c>
      <c r="ABM16" s="21">
        <v>350701</v>
      </c>
      <c r="ABN16" s="21">
        <v>501858</v>
      </c>
      <c r="ABO16" s="21">
        <v>406960</v>
      </c>
      <c r="ABP16" s="21">
        <v>115193</v>
      </c>
      <c r="ABQ16" s="21">
        <v>26447</v>
      </c>
      <c r="ABR16" s="21">
        <v>642389</v>
      </c>
      <c r="ABS16" s="21">
        <v>13865</v>
      </c>
      <c r="ABT16" s="21">
        <v>39466424</v>
      </c>
      <c r="ABU16" s="21">
        <v>90365384</v>
      </c>
      <c r="ABV16" s="21">
        <v>41271</v>
      </c>
      <c r="ABW16" s="21">
        <v>2876864</v>
      </c>
      <c r="ABX16" s="21">
        <v>285440</v>
      </c>
      <c r="ABY16" s="21">
        <v>148205</v>
      </c>
      <c r="ABZ16" s="21" t="s">
        <v>206</v>
      </c>
      <c r="ACA16" s="21">
        <v>2378190</v>
      </c>
      <c r="ACB16" s="21">
        <v>1381170</v>
      </c>
      <c r="ACC16" s="21">
        <v>287843</v>
      </c>
      <c r="ACD16" s="21">
        <v>1968683</v>
      </c>
      <c r="ACE16" s="21">
        <v>3989965</v>
      </c>
      <c r="ACF16" s="21">
        <v>3178253</v>
      </c>
      <c r="ACG16" s="21">
        <v>8004638</v>
      </c>
      <c r="ACH16" s="21">
        <v>76851</v>
      </c>
      <c r="ACI16" s="21">
        <v>2824727</v>
      </c>
      <c r="ACJ16" s="21">
        <v>23982</v>
      </c>
      <c r="ACK16" s="21">
        <v>30173</v>
      </c>
      <c r="ACL16" s="21" t="s">
        <v>206</v>
      </c>
      <c r="ACM16" s="21">
        <v>7597</v>
      </c>
      <c r="ACN16" s="21">
        <v>1500620</v>
      </c>
      <c r="ACO16" s="21">
        <v>4129666</v>
      </c>
      <c r="ACP16" s="21">
        <v>56869149</v>
      </c>
      <c r="ACQ16" s="21">
        <v>24134126</v>
      </c>
      <c r="ACR16" s="21">
        <v>642838</v>
      </c>
      <c r="ACS16" s="21">
        <v>5952661</v>
      </c>
      <c r="ACT16" s="21">
        <v>352962</v>
      </c>
      <c r="ACU16" s="21" t="s">
        <v>206</v>
      </c>
      <c r="ACV16" s="21">
        <v>3567695</v>
      </c>
      <c r="ACW16" s="21">
        <v>89976</v>
      </c>
      <c r="ACX16" s="21" t="s">
        <v>206</v>
      </c>
      <c r="ACY16" s="21" t="s">
        <v>206</v>
      </c>
      <c r="ACZ16" s="21">
        <v>7984051</v>
      </c>
      <c r="ADA16" s="21">
        <v>144171</v>
      </c>
      <c r="ADB16" s="21">
        <v>2686273</v>
      </c>
      <c r="ADC16" s="21">
        <v>151861</v>
      </c>
      <c r="ADD16" s="21">
        <v>1023508</v>
      </c>
      <c r="ADE16" s="21">
        <v>4702448</v>
      </c>
      <c r="ADF16" s="21">
        <v>1744938</v>
      </c>
      <c r="ADG16" s="21">
        <v>112869781</v>
      </c>
      <c r="ADH16" s="21">
        <v>243164</v>
      </c>
      <c r="ADI16" s="21">
        <v>97571192</v>
      </c>
      <c r="ADJ16" s="21">
        <v>10127404</v>
      </c>
      <c r="ADK16" s="21">
        <v>4792434</v>
      </c>
      <c r="ADL16" s="21">
        <v>16074484</v>
      </c>
      <c r="ADM16" s="21">
        <v>77316966</v>
      </c>
      <c r="ADN16" s="21">
        <v>2368069</v>
      </c>
      <c r="ADO16" s="21">
        <v>216971815</v>
      </c>
      <c r="ADP16" s="21">
        <v>20954940</v>
      </c>
      <c r="ADQ16" s="21">
        <v>73159022</v>
      </c>
      <c r="ADR16" s="21">
        <v>1057672</v>
      </c>
      <c r="ADS16" s="21">
        <v>114911</v>
      </c>
      <c r="ADT16" s="21">
        <v>105456999</v>
      </c>
      <c r="ADU16" s="21">
        <v>3956717</v>
      </c>
      <c r="ADV16" s="21">
        <v>235410670</v>
      </c>
      <c r="ADW16" s="21">
        <v>39317265</v>
      </c>
      <c r="ADX16" s="21">
        <v>13546604</v>
      </c>
      <c r="ADY16" s="21">
        <v>26618587</v>
      </c>
      <c r="ADZ16" s="21">
        <v>51062226</v>
      </c>
      <c r="AEA16" s="21">
        <v>19772804</v>
      </c>
      <c r="AEB16" s="21">
        <v>177866348</v>
      </c>
      <c r="AEC16" s="21">
        <v>37366992</v>
      </c>
      <c r="AED16" s="21">
        <v>7107050</v>
      </c>
      <c r="AEE16" s="21">
        <v>44712416</v>
      </c>
      <c r="AEF16" s="21">
        <v>326307637</v>
      </c>
      <c r="AEG16" s="21">
        <v>88708679</v>
      </c>
      <c r="AEH16" s="21">
        <v>358005285</v>
      </c>
      <c r="AEI16" s="21">
        <v>47992672</v>
      </c>
      <c r="AEJ16" s="21">
        <v>72149463</v>
      </c>
      <c r="AEK16" s="21">
        <v>88998031</v>
      </c>
      <c r="AEL16" s="21">
        <v>17610526</v>
      </c>
      <c r="AEM16" s="21">
        <v>59417614</v>
      </c>
      <c r="AEN16" s="21">
        <v>43661970</v>
      </c>
      <c r="AEO16" s="21">
        <v>10014902</v>
      </c>
      <c r="AEP16" s="21">
        <v>25764896</v>
      </c>
      <c r="AEQ16" s="21">
        <v>213658011</v>
      </c>
      <c r="AER16" s="21">
        <v>1024804693</v>
      </c>
      <c r="AES16" s="21">
        <v>238222332</v>
      </c>
      <c r="AET16" s="21">
        <v>19218943</v>
      </c>
      <c r="AEU16" s="21">
        <v>54968127</v>
      </c>
      <c r="AEV16" s="21">
        <v>3153</v>
      </c>
      <c r="AEW16" s="21">
        <v>23483595</v>
      </c>
      <c r="AEX16" s="21">
        <v>184252</v>
      </c>
      <c r="AEY16" s="21">
        <v>79643</v>
      </c>
      <c r="AEZ16" s="21">
        <v>262476547</v>
      </c>
      <c r="AFA16" s="21">
        <v>240980838</v>
      </c>
      <c r="AFB16" s="21">
        <v>43380787</v>
      </c>
      <c r="AFC16" s="21">
        <v>7240</v>
      </c>
      <c r="AFD16" s="21" t="s">
        <v>206</v>
      </c>
      <c r="AFE16" s="21">
        <v>1392284</v>
      </c>
      <c r="AFF16" s="21">
        <v>59311</v>
      </c>
      <c r="AFG16" s="21">
        <v>12279085</v>
      </c>
      <c r="AFH16" s="21">
        <v>14768563</v>
      </c>
      <c r="AFI16" s="21">
        <v>28765617</v>
      </c>
      <c r="AFJ16" s="21">
        <v>6181590</v>
      </c>
      <c r="AFK16" s="21">
        <v>3357120</v>
      </c>
      <c r="AFL16" s="21">
        <v>42543070</v>
      </c>
      <c r="AFM16" s="21">
        <v>6474640</v>
      </c>
      <c r="AFN16" s="21">
        <v>20641419</v>
      </c>
      <c r="AFO16" s="21">
        <v>20829616</v>
      </c>
      <c r="AFP16" s="21">
        <v>18812685</v>
      </c>
      <c r="AFQ16" s="21">
        <v>22544327</v>
      </c>
      <c r="AFR16" s="21">
        <v>1562557</v>
      </c>
      <c r="AFS16" s="21">
        <v>308514</v>
      </c>
      <c r="AFT16" s="21">
        <v>720822</v>
      </c>
      <c r="AFU16" s="21">
        <v>33842330</v>
      </c>
      <c r="AFV16" s="21">
        <v>5519084</v>
      </c>
      <c r="AFW16" s="21">
        <v>26203888</v>
      </c>
      <c r="AFX16" s="21">
        <v>51351186</v>
      </c>
      <c r="AFY16" s="21">
        <v>542187108</v>
      </c>
      <c r="AFZ16" s="21">
        <v>214544666</v>
      </c>
      <c r="AGA16" s="21">
        <v>87253256</v>
      </c>
      <c r="AGB16" s="21">
        <v>8381377</v>
      </c>
      <c r="AGC16" s="21">
        <v>352016951</v>
      </c>
      <c r="AGD16" s="21">
        <v>523077</v>
      </c>
      <c r="AGE16" s="21">
        <v>1227024</v>
      </c>
      <c r="AGF16" s="21">
        <v>6814138</v>
      </c>
      <c r="AGG16" s="21">
        <v>1135856</v>
      </c>
      <c r="AGH16" s="21">
        <v>31927996</v>
      </c>
      <c r="AGI16" s="21">
        <v>85281340</v>
      </c>
      <c r="AGJ16" s="21">
        <v>2002088251</v>
      </c>
      <c r="AGK16" s="21">
        <v>4959428629</v>
      </c>
      <c r="AGL16" s="21">
        <v>36373836</v>
      </c>
      <c r="AGM16" s="21">
        <v>764945413</v>
      </c>
      <c r="AGN16" s="21">
        <v>6275990</v>
      </c>
      <c r="AGO16" s="21">
        <v>707961</v>
      </c>
      <c r="AGP16" s="21">
        <v>305378194</v>
      </c>
      <c r="AGQ16" s="21">
        <v>4069757</v>
      </c>
      <c r="AGR16" s="21">
        <v>252045</v>
      </c>
      <c r="AGS16" s="21">
        <v>9806</v>
      </c>
      <c r="AGT16" s="21">
        <v>75535574</v>
      </c>
      <c r="AGU16" s="21">
        <v>65410952</v>
      </c>
      <c r="AGV16" s="21">
        <v>34298435</v>
      </c>
      <c r="AGW16" s="21">
        <v>584779</v>
      </c>
      <c r="AGX16" s="21">
        <v>188605612</v>
      </c>
      <c r="AGY16" s="21">
        <v>61949493</v>
      </c>
      <c r="AGZ16" s="21" t="s">
        <v>206</v>
      </c>
      <c r="AHA16" s="21" t="s">
        <v>206</v>
      </c>
      <c r="AHB16" s="21" t="s">
        <v>206</v>
      </c>
      <c r="AHC16" s="21" t="s">
        <v>206</v>
      </c>
      <c r="AHD16" s="21" t="s">
        <v>206</v>
      </c>
      <c r="AHE16" s="21" t="s">
        <v>206</v>
      </c>
      <c r="AHF16" s="21" t="s">
        <v>206</v>
      </c>
      <c r="AHG16" s="21" t="s">
        <v>206</v>
      </c>
      <c r="AHH16" s="21" t="s">
        <v>206</v>
      </c>
      <c r="AHI16" s="21" t="s">
        <v>206</v>
      </c>
      <c r="AHJ16" s="21" t="s">
        <v>206</v>
      </c>
      <c r="AHK16" s="21">
        <v>1201940</v>
      </c>
      <c r="AHL16" s="21" t="s">
        <v>206</v>
      </c>
      <c r="AHM16" s="21" t="s">
        <v>206</v>
      </c>
      <c r="AHN16" s="21" t="s">
        <v>206</v>
      </c>
      <c r="AHO16" s="21" t="s">
        <v>206</v>
      </c>
      <c r="AHP16" s="21" t="s">
        <v>206</v>
      </c>
      <c r="AHQ16" s="21" t="s">
        <v>206</v>
      </c>
      <c r="AHR16" s="21" t="s">
        <v>206</v>
      </c>
      <c r="AHS16" s="21" t="s">
        <v>206</v>
      </c>
      <c r="AHT16" s="21" t="s">
        <v>206</v>
      </c>
      <c r="AHU16" s="21" t="s">
        <v>206</v>
      </c>
      <c r="AHV16" s="21" t="s">
        <v>206</v>
      </c>
      <c r="AHW16" s="21" t="s">
        <v>206</v>
      </c>
      <c r="AHX16" s="21" t="s">
        <v>206</v>
      </c>
      <c r="AHY16" s="21" t="s">
        <v>206</v>
      </c>
      <c r="AHZ16" s="21" t="s">
        <v>206</v>
      </c>
      <c r="AIA16" s="21" t="s">
        <v>206</v>
      </c>
      <c r="AIB16" s="21" t="s">
        <v>206</v>
      </c>
      <c r="AIC16" s="21" t="s">
        <v>206</v>
      </c>
      <c r="AID16" s="21" t="s">
        <v>206</v>
      </c>
      <c r="AIE16" s="21" t="s">
        <v>206</v>
      </c>
      <c r="AIF16" s="21" t="s">
        <v>206</v>
      </c>
      <c r="AIG16" s="21" t="s">
        <v>206</v>
      </c>
      <c r="AIH16" s="21" t="s">
        <v>206</v>
      </c>
      <c r="AII16" s="21" t="s">
        <v>206</v>
      </c>
      <c r="AIJ16" s="21" t="s">
        <v>206</v>
      </c>
      <c r="AIK16" s="21" t="s">
        <v>206</v>
      </c>
      <c r="AIL16" s="21">
        <v>15</v>
      </c>
      <c r="AIM16" s="21" t="s">
        <v>206</v>
      </c>
      <c r="AIN16" s="21" t="s">
        <v>206</v>
      </c>
      <c r="AIO16" s="21" t="s">
        <v>206</v>
      </c>
      <c r="AIP16" s="21" t="s">
        <v>206</v>
      </c>
      <c r="AIQ16" s="21" t="s">
        <v>206</v>
      </c>
      <c r="AIR16" s="21" t="s">
        <v>206</v>
      </c>
      <c r="AIS16" s="21" t="s">
        <v>206</v>
      </c>
      <c r="AIT16" s="21" t="s">
        <v>206</v>
      </c>
      <c r="AIU16" s="21" t="s">
        <v>206</v>
      </c>
      <c r="AIV16" s="21" t="s">
        <v>206</v>
      </c>
      <c r="AIW16" s="21" t="s">
        <v>206</v>
      </c>
      <c r="AIX16" s="21" t="s">
        <v>206</v>
      </c>
      <c r="AIY16" s="21" t="s">
        <v>206</v>
      </c>
      <c r="AIZ16" s="21" t="s">
        <v>206</v>
      </c>
      <c r="AJA16" s="21" t="s">
        <v>206</v>
      </c>
      <c r="AJB16" s="21" t="s">
        <v>206</v>
      </c>
      <c r="AJC16" s="21" t="s">
        <v>206</v>
      </c>
      <c r="AJD16" s="21" t="s">
        <v>206</v>
      </c>
      <c r="AJE16" s="21" t="s">
        <v>206</v>
      </c>
      <c r="AJF16" s="21" t="s">
        <v>206</v>
      </c>
      <c r="AJG16" s="21" t="s">
        <v>206</v>
      </c>
      <c r="AJH16" s="21" t="s">
        <v>206</v>
      </c>
      <c r="AJI16" s="21" t="s">
        <v>206</v>
      </c>
      <c r="AJJ16" s="21" t="s">
        <v>206</v>
      </c>
      <c r="AJK16" s="21" t="s">
        <v>206</v>
      </c>
      <c r="AJL16" s="21" t="s">
        <v>206</v>
      </c>
      <c r="AJM16" s="21" t="s">
        <v>206</v>
      </c>
      <c r="AJN16" s="21" t="s">
        <v>206</v>
      </c>
      <c r="AJO16" s="21" t="s">
        <v>206</v>
      </c>
      <c r="AJP16" s="21" t="s">
        <v>206</v>
      </c>
      <c r="AJQ16" s="21" t="s">
        <v>206</v>
      </c>
      <c r="AJR16" s="21" t="s">
        <v>206</v>
      </c>
      <c r="AJS16" s="21" t="s">
        <v>206</v>
      </c>
      <c r="AJT16" s="21" t="s">
        <v>206</v>
      </c>
      <c r="AJU16" s="21" t="s">
        <v>206</v>
      </c>
      <c r="AJV16" s="21" t="s">
        <v>206</v>
      </c>
      <c r="AJW16" s="21" t="s">
        <v>206</v>
      </c>
      <c r="AJX16" s="21" t="s">
        <v>206</v>
      </c>
      <c r="AJY16" s="21" t="s">
        <v>206</v>
      </c>
      <c r="AJZ16" s="21" t="s">
        <v>206</v>
      </c>
      <c r="AKA16" s="21" t="s">
        <v>206</v>
      </c>
      <c r="AKB16" s="21" t="s">
        <v>206</v>
      </c>
      <c r="AKC16" s="21" t="s">
        <v>206</v>
      </c>
      <c r="AKD16" s="21">
        <v>1055</v>
      </c>
      <c r="AKE16" s="21" t="s">
        <v>206</v>
      </c>
      <c r="AKF16" s="21" t="s">
        <v>206</v>
      </c>
      <c r="AKG16" s="21" t="s">
        <v>206</v>
      </c>
      <c r="AKH16" s="21" t="s">
        <v>206</v>
      </c>
      <c r="AKI16" s="21" t="s">
        <v>206</v>
      </c>
      <c r="AKJ16" s="21" t="s">
        <v>206</v>
      </c>
      <c r="AKK16" s="21" t="s">
        <v>206</v>
      </c>
      <c r="AKL16" s="21" t="s">
        <v>206</v>
      </c>
      <c r="AKM16" s="21" t="s">
        <v>206</v>
      </c>
      <c r="AKN16" s="21" t="s">
        <v>206</v>
      </c>
      <c r="AKO16" s="21" t="s">
        <v>206</v>
      </c>
      <c r="AKP16" s="21" t="s">
        <v>206</v>
      </c>
      <c r="AKQ16" s="21" t="s">
        <v>206</v>
      </c>
      <c r="AKR16" s="21" t="s">
        <v>206</v>
      </c>
      <c r="AKS16" s="21">
        <v>16</v>
      </c>
      <c r="AKT16" s="21">
        <v>250</v>
      </c>
      <c r="AKU16" s="21" t="s">
        <v>206</v>
      </c>
      <c r="AKV16" s="21" t="s">
        <v>206</v>
      </c>
      <c r="AKW16" s="21" t="s">
        <v>206</v>
      </c>
      <c r="AKX16" s="21" t="s">
        <v>206</v>
      </c>
      <c r="AKY16" s="21" t="s">
        <v>206</v>
      </c>
      <c r="AKZ16" s="21">
        <v>530</v>
      </c>
      <c r="ALA16" s="21" t="s">
        <v>206</v>
      </c>
      <c r="ALB16" s="21">
        <v>25824</v>
      </c>
      <c r="ALC16" s="21">
        <v>159727</v>
      </c>
      <c r="ALD16" s="21">
        <v>452</v>
      </c>
      <c r="ALE16" s="21">
        <v>117</v>
      </c>
      <c r="ALF16" s="21">
        <v>445066</v>
      </c>
      <c r="ALG16" s="21" t="s">
        <v>206</v>
      </c>
      <c r="ALH16" s="21">
        <v>2327071</v>
      </c>
      <c r="ALI16" s="21" t="s">
        <v>206</v>
      </c>
      <c r="ALJ16" s="21">
        <v>6314</v>
      </c>
      <c r="ALK16" s="21">
        <v>2048909</v>
      </c>
      <c r="ALL16" s="21">
        <v>308278</v>
      </c>
      <c r="ALM16" s="21">
        <v>724052</v>
      </c>
      <c r="ALN16" s="21">
        <v>16627</v>
      </c>
      <c r="ALO16" s="21">
        <v>2660535</v>
      </c>
      <c r="ALP16" s="21">
        <v>3636125</v>
      </c>
      <c r="ALQ16" s="21" t="s">
        <v>206</v>
      </c>
      <c r="ALR16" s="21">
        <v>14871</v>
      </c>
      <c r="ALS16" s="21">
        <v>24508</v>
      </c>
      <c r="ALT16" s="21">
        <v>21170807</v>
      </c>
      <c r="ALU16" s="21">
        <v>1013904</v>
      </c>
      <c r="ALV16" s="21">
        <v>19836781</v>
      </c>
      <c r="ALW16" s="21">
        <v>7850141</v>
      </c>
      <c r="ALX16" s="21">
        <v>225589</v>
      </c>
      <c r="ALY16" s="21">
        <v>4097424</v>
      </c>
      <c r="ALZ16" s="21">
        <v>2863547</v>
      </c>
      <c r="AMA16" s="21">
        <v>367901</v>
      </c>
      <c r="AMB16" s="21">
        <v>3561907</v>
      </c>
      <c r="AMC16" s="21">
        <v>81</v>
      </c>
      <c r="AMD16" s="21">
        <v>15</v>
      </c>
      <c r="AME16" s="21">
        <v>6195500</v>
      </c>
      <c r="AMF16" s="21">
        <v>9194398</v>
      </c>
      <c r="AMG16" s="21">
        <v>3174582</v>
      </c>
      <c r="AMH16" s="21" t="s">
        <v>206</v>
      </c>
      <c r="AMI16" s="21">
        <v>29617</v>
      </c>
      <c r="AMJ16" s="21" t="s">
        <v>206</v>
      </c>
      <c r="AMK16" s="21">
        <v>427610</v>
      </c>
      <c r="AML16" s="21">
        <v>111301</v>
      </c>
      <c r="AMM16" s="21">
        <v>1773</v>
      </c>
      <c r="AMN16" s="21" t="s">
        <v>206</v>
      </c>
      <c r="AMO16" s="21">
        <v>3420281</v>
      </c>
      <c r="AMP16" s="21">
        <v>72583</v>
      </c>
      <c r="AMQ16" s="21" t="s">
        <v>206</v>
      </c>
      <c r="AMR16" s="21" t="s">
        <v>206</v>
      </c>
      <c r="AMS16" s="21">
        <v>481</v>
      </c>
      <c r="AMT16" s="21">
        <v>1327876</v>
      </c>
      <c r="AMU16" s="21">
        <v>10104</v>
      </c>
      <c r="AMV16" s="21">
        <v>79363</v>
      </c>
      <c r="AMW16" s="21">
        <v>282915</v>
      </c>
      <c r="AMX16" s="21" t="s">
        <v>206</v>
      </c>
      <c r="AMY16" s="21" t="s">
        <v>206</v>
      </c>
      <c r="AMZ16" s="21">
        <v>75067</v>
      </c>
      <c r="ANA16" s="21" t="s">
        <v>206</v>
      </c>
      <c r="ANB16" s="21">
        <v>51710</v>
      </c>
      <c r="ANC16" s="21">
        <v>279</v>
      </c>
      <c r="AND16" s="21">
        <v>5751</v>
      </c>
      <c r="ANE16" s="21" t="s">
        <v>206</v>
      </c>
      <c r="ANF16" s="21">
        <v>1209</v>
      </c>
      <c r="ANG16" s="21" t="s">
        <v>206</v>
      </c>
      <c r="ANH16" s="21" t="s">
        <v>206</v>
      </c>
      <c r="ANI16" s="21">
        <v>104203</v>
      </c>
      <c r="ANJ16" s="21">
        <v>47119</v>
      </c>
      <c r="ANK16" s="21">
        <v>2872579</v>
      </c>
      <c r="ANL16" s="21">
        <v>432342</v>
      </c>
      <c r="ANM16" s="21">
        <v>1690350</v>
      </c>
      <c r="ANN16" s="21">
        <v>2723335</v>
      </c>
      <c r="ANO16" s="21">
        <v>1186216</v>
      </c>
      <c r="ANP16" s="21">
        <v>633152</v>
      </c>
      <c r="ANQ16" s="21">
        <v>1382603</v>
      </c>
      <c r="ANR16" s="21">
        <v>43</v>
      </c>
      <c r="ANS16" s="21">
        <v>132324</v>
      </c>
      <c r="ANT16" s="21">
        <v>25474</v>
      </c>
      <c r="ANU16" s="21">
        <v>87639</v>
      </c>
      <c r="ANV16" s="21">
        <v>729351</v>
      </c>
      <c r="ANW16" s="21">
        <v>646801</v>
      </c>
      <c r="ANX16" s="21">
        <v>84398161</v>
      </c>
      <c r="ANY16" s="21">
        <v>75400435</v>
      </c>
      <c r="ANZ16" s="21">
        <v>19060</v>
      </c>
      <c r="AOA16" s="21">
        <v>2317268</v>
      </c>
      <c r="AOB16" s="21">
        <v>361572</v>
      </c>
      <c r="AOC16" s="21" t="s">
        <v>206</v>
      </c>
      <c r="AOD16" s="21">
        <v>7441267</v>
      </c>
      <c r="AOE16" s="21">
        <v>24334</v>
      </c>
      <c r="AOF16" s="21">
        <v>21150</v>
      </c>
      <c r="AOG16" s="21" t="s">
        <v>206</v>
      </c>
      <c r="AOH16" s="21">
        <v>4076112</v>
      </c>
      <c r="AOI16" s="21">
        <v>2364</v>
      </c>
      <c r="AOJ16" s="21">
        <v>21682669</v>
      </c>
      <c r="AOK16" s="21" t="s">
        <v>206</v>
      </c>
      <c r="AOL16" s="21">
        <v>9038887</v>
      </c>
      <c r="AOM16" s="21">
        <v>447198</v>
      </c>
      <c r="AON16" s="21" t="s">
        <v>206</v>
      </c>
      <c r="AOO16" s="21" t="s">
        <v>206</v>
      </c>
      <c r="AOP16" s="21" t="s">
        <v>206</v>
      </c>
      <c r="AOQ16" s="21" t="s">
        <v>206</v>
      </c>
      <c r="AOR16" s="21" t="s">
        <v>206</v>
      </c>
      <c r="AOS16" s="21" t="s">
        <v>206</v>
      </c>
      <c r="AOT16" s="21" t="s">
        <v>206</v>
      </c>
      <c r="AOU16" s="21" t="s">
        <v>206</v>
      </c>
      <c r="AOV16" s="21">
        <v>835853</v>
      </c>
      <c r="AOW16" s="21">
        <v>32</v>
      </c>
      <c r="AOX16" s="21" t="s">
        <v>206</v>
      </c>
      <c r="AOY16" s="21">
        <v>3099734</v>
      </c>
      <c r="AOZ16" s="21">
        <v>276615</v>
      </c>
      <c r="APA16" s="21" t="s">
        <v>206</v>
      </c>
      <c r="APB16" s="21">
        <v>595482</v>
      </c>
      <c r="APC16" s="21" t="s">
        <v>206</v>
      </c>
      <c r="APD16" s="21">
        <v>3</v>
      </c>
      <c r="APE16" s="21">
        <v>114286</v>
      </c>
      <c r="APF16" s="21">
        <v>162</v>
      </c>
      <c r="APG16" s="21">
        <v>113200</v>
      </c>
      <c r="APH16" s="21">
        <v>21</v>
      </c>
      <c r="API16" s="21" t="s">
        <v>206</v>
      </c>
      <c r="APJ16" s="21">
        <v>192661</v>
      </c>
      <c r="APK16" s="21" t="s">
        <v>206</v>
      </c>
      <c r="APL16" s="21">
        <v>1</v>
      </c>
      <c r="APM16" s="21">
        <v>72484</v>
      </c>
      <c r="APN16" s="21" t="s">
        <v>206</v>
      </c>
      <c r="APO16" s="21">
        <v>314938</v>
      </c>
      <c r="APP16" s="21">
        <v>37816174</v>
      </c>
      <c r="APQ16" s="21">
        <v>4759695</v>
      </c>
      <c r="APR16" s="21" t="s">
        <v>206</v>
      </c>
      <c r="APS16" s="21">
        <v>5869540</v>
      </c>
      <c r="APT16" s="21">
        <v>819176</v>
      </c>
      <c r="APU16" s="21">
        <v>14218</v>
      </c>
      <c r="APV16" s="21">
        <v>14000</v>
      </c>
      <c r="APW16" s="21" t="s">
        <v>206</v>
      </c>
      <c r="APX16" s="21" t="s">
        <v>206</v>
      </c>
      <c r="APY16" s="21">
        <v>980257</v>
      </c>
      <c r="APZ16" s="21">
        <v>1290759</v>
      </c>
      <c r="AQA16" s="21">
        <v>2545548</v>
      </c>
      <c r="AQB16" s="21" t="s">
        <v>206</v>
      </c>
      <c r="AQC16" s="21">
        <v>35337</v>
      </c>
      <c r="AQD16" s="21" t="s">
        <v>206</v>
      </c>
      <c r="AQE16" s="21">
        <v>2968</v>
      </c>
      <c r="AQF16" s="21" t="s">
        <v>206</v>
      </c>
      <c r="AQG16" s="21" t="s">
        <v>206</v>
      </c>
      <c r="AQH16" s="21" t="s">
        <v>206</v>
      </c>
      <c r="AQI16" s="21">
        <v>7192</v>
      </c>
      <c r="AQJ16" s="21">
        <v>60250</v>
      </c>
      <c r="AQK16" s="21" t="s">
        <v>206</v>
      </c>
      <c r="AQL16" s="21" t="s">
        <v>206</v>
      </c>
      <c r="AQM16" s="21">
        <v>631190</v>
      </c>
      <c r="AQN16" s="21">
        <v>38437</v>
      </c>
      <c r="AQO16" s="21">
        <v>809253</v>
      </c>
      <c r="AQP16" s="21">
        <v>1491032</v>
      </c>
      <c r="AQQ16" s="21">
        <v>64843</v>
      </c>
      <c r="AQR16" s="21">
        <v>9429</v>
      </c>
      <c r="AQS16" s="21">
        <v>1</v>
      </c>
      <c r="AQT16" s="21">
        <v>15</v>
      </c>
      <c r="AQU16" s="21" t="s">
        <v>206</v>
      </c>
      <c r="AQV16" s="21">
        <v>524845</v>
      </c>
      <c r="AQW16" s="21">
        <v>1639274</v>
      </c>
      <c r="AQX16" s="21" t="s">
        <v>206</v>
      </c>
      <c r="AQY16" s="21">
        <v>31646</v>
      </c>
      <c r="AQZ16" s="21" t="s">
        <v>206</v>
      </c>
      <c r="ARA16" s="21" t="s">
        <v>206</v>
      </c>
      <c r="ARB16" s="21" t="s">
        <v>206</v>
      </c>
      <c r="ARC16" s="21">
        <v>598527</v>
      </c>
      <c r="ARD16" s="21">
        <v>3806031</v>
      </c>
      <c r="ARE16" s="21">
        <v>4910173</v>
      </c>
      <c r="ARF16" s="21">
        <v>63732</v>
      </c>
      <c r="ARG16" s="21">
        <v>8633402</v>
      </c>
      <c r="ARH16" s="21">
        <v>2554775</v>
      </c>
      <c r="ARI16" s="21">
        <v>77556</v>
      </c>
      <c r="ARJ16" s="21">
        <v>45120</v>
      </c>
      <c r="ARK16" s="21">
        <v>109753</v>
      </c>
      <c r="ARL16" s="21" t="s">
        <v>206</v>
      </c>
      <c r="ARM16" s="21" t="s">
        <v>206</v>
      </c>
      <c r="ARN16" s="21" t="s">
        <v>206</v>
      </c>
      <c r="ARO16" s="21">
        <v>58590</v>
      </c>
      <c r="ARP16" s="21">
        <v>767289</v>
      </c>
      <c r="ARQ16" s="21">
        <v>142096</v>
      </c>
      <c r="ARR16" s="21">
        <v>4198404</v>
      </c>
      <c r="ARS16" s="21">
        <v>6302585</v>
      </c>
      <c r="ART16" s="21" t="s">
        <v>206</v>
      </c>
      <c r="ARU16" s="21">
        <v>18752627</v>
      </c>
      <c r="ARV16" s="21" t="s">
        <v>206</v>
      </c>
      <c r="ARW16" s="21" t="s">
        <v>206</v>
      </c>
      <c r="ARX16" s="21">
        <v>992186</v>
      </c>
      <c r="ARY16" s="21" t="s">
        <v>206</v>
      </c>
      <c r="ARZ16" s="21">
        <v>10816</v>
      </c>
      <c r="ASA16" s="21" t="s">
        <v>206</v>
      </c>
      <c r="ASB16" s="21">
        <v>36214</v>
      </c>
      <c r="ASC16" s="21">
        <v>11940</v>
      </c>
      <c r="ASD16" s="21">
        <v>126</v>
      </c>
      <c r="ASE16" s="21" t="s">
        <v>206</v>
      </c>
      <c r="ASF16" s="21">
        <v>1413542</v>
      </c>
      <c r="ASG16" s="21">
        <v>244242</v>
      </c>
      <c r="ASH16" s="21" t="s">
        <v>206</v>
      </c>
      <c r="ASI16" s="21" t="s">
        <v>206</v>
      </c>
      <c r="ASJ16" s="21" t="s">
        <v>206</v>
      </c>
      <c r="ASK16" s="21" t="s">
        <v>206</v>
      </c>
      <c r="ASL16" s="21" t="s">
        <v>206</v>
      </c>
      <c r="ASM16" s="21" t="s">
        <v>206</v>
      </c>
      <c r="ASN16" s="21" t="s">
        <v>206</v>
      </c>
      <c r="ASO16" s="21" t="s">
        <v>206</v>
      </c>
      <c r="ASP16" s="21" t="s">
        <v>206</v>
      </c>
      <c r="ASQ16" s="21" t="s">
        <v>206</v>
      </c>
      <c r="ASR16" s="21" t="s">
        <v>206</v>
      </c>
      <c r="ASS16" s="21" t="s">
        <v>206</v>
      </c>
      <c r="AST16" s="21" t="s">
        <v>206</v>
      </c>
      <c r="ASU16" s="21" t="s">
        <v>206</v>
      </c>
      <c r="ASV16" s="21" t="s">
        <v>206</v>
      </c>
      <c r="ASW16" s="21" t="s">
        <v>206</v>
      </c>
      <c r="ASX16" s="21" t="s">
        <v>206</v>
      </c>
      <c r="ASY16" s="21" t="s">
        <v>206</v>
      </c>
      <c r="ASZ16" s="21" t="s">
        <v>206</v>
      </c>
      <c r="ATA16" s="21" t="s">
        <v>206</v>
      </c>
      <c r="ATB16" s="21" t="s">
        <v>206</v>
      </c>
      <c r="ATC16" s="21">
        <v>563637</v>
      </c>
      <c r="ATD16" s="21">
        <v>116</v>
      </c>
      <c r="ATE16" s="21" t="s">
        <v>206</v>
      </c>
      <c r="ATF16" s="21" t="s">
        <v>206</v>
      </c>
      <c r="ATG16" s="21">
        <v>287549</v>
      </c>
      <c r="ATH16" s="21">
        <v>80741</v>
      </c>
      <c r="ATI16" s="21">
        <v>990</v>
      </c>
      <c r="ATJ16" s="21">
        <v>12902819</v>
      </c>
      <c r="ATK16" s="21">
        <v>11672114</v>
      </c>
      <c r="ATL16" s="21" t="s">
        <v>206</v>
      </c>
      <c r="ATM16" s="21">
        <v>2147</v>
      </c>
      <c r="ATN16" s="21" t="s">
        <v>206</v>
      </c>
      <c r="ATO16" s="21">
        <v>177793</v>
      </c>
      <c r="ATP16" s="21">
        <v>2871250</v>
      </c>
      <c r="ATQ16" s="21" t="s">
        <v>206</v>
      </c>
      <c r="ATR16" s="21" t="s">
        <v>206</v>
      </c>
      <c r="ATS16" s="21">
        <v>15</v>
      </c>
      <c r="ATT16" s="21">
        <v>787655</v>
      </c>
      <c r="ATU16" s="21">
        <v>930956</v>
      </c>
      <c r="ATV16" s="21" t="s">
        <v>206</v>
      </c>
      <c r="ATW16" s="21">
        <v>1142</v>
      </c>
      <c r="ATX16" s="21" t="s">
        <v>206</v>
      </c>
      <c r="ATY16" s="21">
        <v>832113</v>
      </c>
      <c r="ATZ16" s="21">
        <v>2063</v>
      </c>
      <c r="AUA16" s="21" t="s">
        <v>206</v>
      </c>
      <c r="AUB16" s="21" t="s">
        <v>206</v>
      </c>
      <c r="AUC16" s="21">
        <v>12422</v>
      </c>
      <c r="AUD16" s="21">
        <v>8346</v>
      </c>
      <c r="AUE16" s="21" t="s">
        <v>206</v>
      </c>
      <c r="AUF16" s="21">
        <v>9594</v>
      </c>
      <c r="AUG16" s="21" t="s">
        <v>206</v>
      </c>
      <c r="AUH16" s="21" t="s">
        <v>206</v>
      </c>
      <c r="AUI16" s="21" t="s">
        <v>206</v>
      </c>
      <c r="AUJ16" s="21">
        <v>3216</v>
      </c>
      <c r="AUK16" s="21">
        <v>1430</v>
      </c>
      <c r="AUL16" s="21">
        <v>70500</v>
      </c>
      <c r="AUM16" s="21">
        <v>3905</v>
      </c>
      <c r="AUN16" s="21">
        <v>557871</v>
      </c>
      <c r="AUO16" s="21" t="s">
        <v>206</v>
      </c>
      <c r="AUP16" s="21">
        <v>153179</v>
      </c>
      <c r="AUQ16" s="21">
        <v>2707</v>
      </c>
      <c r="AUR16" s="21">
        <v>44081</v>
      </c>
      <c r="AUS16" s="21" t="s">
        <v>206</v>
      </c>
      <c r="AUT16" s="21">
        <v>3183</v>
      </c>
      <c r="AUU16" s="21" t="s">
        <v>206</v>
      </c>
      <c r="AUV16" s="21" t="s">
        <v>206</v>
      </c>
      <c r="AUW16" s="21">
        <v>14602</v>
      </c>
      <c r="AUX16" s="21" t="s">
        <v>206</v>
      </c>
      <c r="AUY16" s="21">
        <v>69186</v>
      </c>
      <c r="AUZ16" s="21" t="s">
        <v>206</v>
      </c>
      <c r="AVA16" s="21">
        <v>789644</v>
      </c>
      <c r="AVB16" s="21">
        <v>4401114</v>
      </c>
      <c r="AVC16" s="21">
        <v>249214</v>
      </c>
      <c r="AVD16" s="21">
        <v>85608</v>
      </c>
      <c r="AVE16" s="21">
        <v>35280</v>
      </c>
      <c r="AVF16" s="21" t="s">
        <v>206</v>
      </c>
      <c r="AVG16" s="21" t="s">
        <v>206</v>
      </c>
      <c r="AVH16" s="21" t="s">
        <v>206</v>
      </c>
      <c r="AVI16" s="21" t="s">
        <v>206</v>
      </c>
      <c r="AVJ16" s="21">
        <v>7601800</v>
      </c>
      <c r="AVK16" s="21">
        <v>218760</v>
      </c>
      <c r="AVL16" s="21">
        <v>62223148</v>
      </c>
      <c r="AVM16" s="21">
        <v>44023670</v>
      </c>
      <c r="AVN16" s="21" t="s">
        <v>206</v>
      </c>
      <c r="AVO16" s="21">
        <v>3397209</v>
      </c>
      <c r="AVP16" s="21" t="s">
        <v>206</v>
      </c>
      <c r="AVQ16" s="21" t="s">
        <v>206</v>
      </c>
      <c r="AVR16" s="21">
        <v>1581404</v>
      </c>
      <c r="AVS16" s="21">
        <v>4366</v>
      </c>
      <c r="AVT16" s="21" t="s">
        <v>206</v>
      </c>
      <c r="AVU16" s="21" t="s">
        <v>206</v>
      </c>
      <c r="AVV16" s="21">
        <v>243400</v>
      </c>
      <c r="AVW16" s="21">
        <v>5231</v>
      </c>
      <c r="AVX16" s="21">
        <v>3855</v>
      </c>
      <c r="AVY16" s="21" t="s">
        <v>206</v>
      </c>
      <c r="AVZ16" s="21">
        <v>314640</v>
      </c>
      <c r="AWA16" s="21">
        <v>29793</v>
      </c>
      <c r="AWB16" s="21" t="s">
        <v>206</v>
      </c>
      <c r="AWC16" s="21" t="s">
        <v>206</v>
      </c>
      <c r="AWD16" s="21" t="s">
        <v>206</v>
      </c>
      <c r="AWE16" s="21" t="s">
        <v>206</v>
      </c>
      <c r="AWF16" s="21" t="s">
        <v>206</v>
      </c>
      <c r="AWG16" s="21" t="s">
        <v>206</v>
      </c>
      <c r="AWH16" s="21" t="s">
        <v>206</v>
      </c>
      <c r="AWI16" s="21">
        <v>56403</v>
      </c>
      <c r="AWJ16" s="21">
        <v>2916</v>
      </c>
      <c r="AWK16" s="21">
        <v>63</v>
      </c>
      <c r="AWL16" s="21" t="s">
        <v>206</v>
      </c>
      <c r="AWM16" s="21" t="s">
        <v>206</v>
      </c>
      <c r="AWN16" s="21">
        <v>453070</v>
      </c>
      <c r="AWO16" s="21" t="s">
        <v>206</v>
      </c>
      <c r="AWP16" s="21">
        <v>22</v>
      </c>
      <c r="AWQ16" s="21" t="s">
        <v>206</v>
      </c>
      <c r="AWR16" s="21">
        <v>98</v>
      </c>
      <c r="AWS16" s="21">
        <v>85985</v>
      </c>
      <c r="AWT16" s="21">
        <v>378666</v>
      </c>
      <c r="AWU16" s="21">
        <v>21249</v>
      </c>
      <c r="AWV16" s="21">
        <v>553175</v>
      </c>
      <c r="AWW16" s="21">
        <v>3953486</v>
      </c>
      <c r="AWX16" s="21">
        <v>184442</v>
      </c>
      <c r="AWY16" s="21" t="s">
        <v>206</v>
      </c>
      <c r="AWZ16" s="21">
        <v>10042</v>
      </c>
      <c r="AXA16" s="21" t="s">
        <v>206</v>
      </c>
      <c r="AXB16" s="21">
        <v>63904</v>
      </c>
      <c r="AXC16" s="21">
        <v>1070430</v>
      </c>
      <c r="AXD16" s="21">
        <v>4549493</v>
      </c>
      <c r="AXE16" s="21">
        <v>1749482</v>
      </c>
      <c r="AXF16" s="21">
        <v>1772911</v>
      </c>
      <c r="AXG16" s="21">
        <v>1100785</v>
      </c>
      <c r="AXH16" s="21">
        <v>593703</v>
      </c>
      <c r="AXI16" s="21">
        <v>906243</v>
      </c>
      <c r="AXJ16" s="21">
        <v>610728</v>
      </c>
      <c r="AXK16" s="21" t="s">
        <v>206</v>
      </c>
      <c r="AXL16" s="21" t="s">
        <v>206</v>
      </c>
      <c r="AXM16" s="21">
        <v>5136791</v>
      </c>
      <c r="AXN16" s="21">
        <v>11132478</v>
      </c>
      <c r="AXO16" s="21">
        <v>2780073</v>
      </c>
      <c r="AXP16" s="21">
        <v>1278191</v>
      </c>
      <c r="AXQ16" s="21">
        <v>151402</v>
      </c>
      <c r="AXR16" s="21">
        <v>488</v>
      </c>
      <c r="AXS16" s="21">
        <v>549845</v>
      </c>
      <c r="AXT16" s="21">
        <v>1110</v>
      </c>
      <c r="AXU16" s="21">
        <v>1969</v>
      </c>
      <c r="AXV16" s="21" t="s">
        <v>206</v>
      </c>
      <c r="AXW16" s="21">
        <v>3692965</v>
      </c>
      <c r="AXX16" s="21">
        <v>141091</v>
      </c>
      <c r="AXY16" s="21">
        <v>11427</v>
      </c>
      <c r="AXZ16" s="21">
        <v>1494287</v>
      </c>
      <c r="AYA16" s="21">
        <v>140164</v>
      </c>
      <c r="AYB16" s="21">
        <v>8596</v>
      </c>
      <c r="AYC16" s="21">
        <v>544231</v>
      </c>
      <c r="AYD16" s="21">
        <v>1027196</v>
      </c>
      <c r="AYE16" s="21">
        <v>2450610</v>
      </c>
      <c r="AYF16" s="21">
        <v>2337</v>
      </c>
      <c r="AYG16" s="21">
        <v>285370</v>
      </c>
      <c r="AYH16" s="21">
        <v>295540</v>
      </c>
      <c r="AYI16" s="21">
        <v>8267</v>
      </c>
      <c r="AYJ16" s="21">
        <v>1952845</v>
      </c>
      <c r="AYK16" s="21">
        <v>437951</v>
      </c>
      <c r="AYL16" s="21">
        <v>363485</v>
      </c>
      <c r="AYM16" s="21">
        <v>2713582</v>
      </c>
      <c r="AYN16" s="21">
        <v>151747</v>
      </c>
      <c r="AYO16" s="21">
        <v>4329</v>
      </c>
      <c r="AYP16" s="21">
        <v>17801</v>
      </c>
      <c r="AYQ16" s="21">
        <v>2985066</v>
      </c>
      <c r="AYR16" s="21">
        <v>2350634</v>
      </c>
      <c r="AYS16" s="21">
        <v>867653</v>
      </c>
      <c r="AYT16" s="21">
        <v>2326121</v>
      </c>
      <c r="AYU16" s="21">
        <v>1612892</v>
      </c>
      <c r="AYV16" s="21">
        <v>6395201</v>
      </c>
      <c r="AYW16" s="21">
        <v>1111928</v>
      </c>
      <c r="AYX16" s="21">
        <v>9005</v>
      </c>
      <c r="AYY16" s="21">
        <v>5519970</v>
      </c>
      <c r="AYZ16" s="21" t="s">
        <v>206</v>
      </c>
      <c r="AZA16" s="21">
        <v>981</v>
      </c>
      <c r="AZB16" s="21" t="s">
        <v>206</v>
      </c>
      <c r="AZC16" s="21" t="s">
        <v>206</v>
      </c>
      <c r="AZD16" s="21">
        <v>765431</v>
      </c>
      <c r="AZE16" s="21">
        <v>1630721</v>
      </c>
      <c r="AZF16" s="21">
        <v>124082067</v>
      </c>
      <c r="AZG16" s="21">
        <v>28723825</v>
      </c>
      <c r="AZH16" s="21">
        <v>187783</v>
      </c>
      <c r="AZI16" s="21">
        <v>11547805</v>
      </c>
      <c r="AZJ16" s="21">
        <v>732315</v>
      </c>
      <c r="AZK16" s="21" t="s">
        <v>206</v>
      </c>
      <c r="AZL16" s="21">
        <v>22513829</v>
      </c>
      <c r="AZM16" s="21">
        <v>34508</v>
      </c>
      <c r="AZN16" s="21" t="s">
        <v>206</v>
      </c>
      <c r="AZO16" s="21">
        <v>1607641</v>
      </c>
      <c r="AZP16" s="21">
        <v>7686203</v>
      </c>
      <c r="AZQ16" s="21">
        <v>277898</v>
      </c>
      <c r="AZR16" s="21">
        <v>519013</v>
      </c>
      <c r="AZS16" s="21">
        <v>11921</v>
      </c>
      <c r="AZT16" s="21">
        <v>4867134</v>
      </c>
      <c r="AZU16" s="21">
        <v>1366788</v>
      </c>
      <c r="AZV16" s="21" t="s">
        <v>206</v>
      </c>
      <c r="AZW16" s="21" t="s">
        <v>206</v>
      </c>
      <c r="AZX16" s="21" t="s">
        <v>206</v>
      </c>
      <c r="AZY16" s="21" t="s">
        <v>206</v>
      </c>
      <c r="AZZ16" s="21" t="s">
        <v>206</v>
      </c>
      <c r="BAA16" s="21" t="s">
        <v>206</v>
      </c>
      <c r="BAB16" s="21">
        <v>6164</v>
      </c>
      <c r="BAC16" s="21" t="s">
        <v>206</v>
      </c>
      <c r="BAD16" s="21">
        <v>34522</v>
      </c>
      <c r="BAE16" s="21" t="s">
        <v>206</v>
      </c>
      <c r="BAF16" s="21">
        <v>13318</v>
      </c>
      <c r="BAG16" s="21">
        <v>2089</v>
      </c>
      <c r="BAH16" s="21">
        <v>445782</v>
      </c>
      <c r="BAI16" s="21" t="s">
        <v>206</v>
      </c>
      <c r="BAJ16" s="21">
        <v>63465</v>
      </c>
      <c r="BAK16" s="21">
        <v>310499</v>
      </c>
      <c r="BAL16" s="21">
        <v>23582</v>
      </c>
      <c r="BAM16" s="21" t="s">
        <v>206</v>
      </c>
      <c r="BAN16" s="21">
        <v>381685</v>
      </c>
      <c r="BAO16" s="21">
        <v>94809</v>
      </c>
      <c r="BAP16" s="21">
        <v>572810</v>
      </c>
      <c r="BAQ16" s="21">
        <v>151766</v>
      </c>
      <c r="BAR16" s="21" t="s">
        <v>206</v>
      </c>
      <c r="BAS16" s="21" t="s">
        <v>206</v>
      </c>
      <c r="BAT16" s="21">
        <v>306</v>
      </c>
      <c r="BAU16" s="21" t="s">
        <v>206</v>
      </c>
      <c r="BAV16" s="21">
        <v>56930</v>
      </c>
      <c r="BAW16" s="21">
        <v>543371</v>
      </c>
      <c r="BAX16" s="21">
        <v>4386649</v>
      </c>
      <c r="BAY16" s="21">
        <v>214399</v>
      </c>
      <c r="BAZ16" s="21">
        <v>37</v>
      </c>
      <c r="BBA16" s="21">
        <v>1179501</v>
      </c>
      <c r="BBB16" s="21">
        <v>1341588</v>
      </c>
      <c r="BBC16" s="21">
        <v>484819</v>
      </c>
      <c r="BBD16" s="21">
        <v>30976</v>
      </c>
      <c r="BBE16" s="21" t="s">
        <v>206</v>
      </c>
      <c r="BBF16" s="21">
        <v>37</v>
      </c>
      <c r="BBG16" s="21">
        <v>3620763</v>
      </c>
      <c r="BBH16" s="21">
        <v>13540371</v>
      </c>
      <c r="BBI16" s="21">
        <v>15248202</v>
      </c>
      <c r="BBJ16" s="21">
        <v>99</v>
      </c>
      <c r="BBK16" s="21">
        <v>4164</v>
      </c>
      <c r="BBL16" s="21" t="s">
        <v>206</v>
      </c>
      <c r="BBM16" s="21">
        <v>37990</v>
      </c>
      <c r="BBN16" s="21">
        <v>7</v>
      </c>
      <c r="BBO16" s="21" t="s">
        <v>206</v>
      </c>
      <c r="BBP16" s="21" t="s">
        <v>206</v>
      </c>
      <c r="BBQ16" s="21">
        <v>756802</v>
      </c>
      <c r="BBR16" s="21">
        <v>1172831</v>
      </c>
      <c r="BBS16" s="21" t="s">
        <v>206</v>
      </c>
      <c r="BBT16" s="21" t="s">
        <v>206</v>
      </c>
      <c r="BBU16" s="21">
        <v>233</v>
      </c>
      <c r="BBV16" s="21" t="s">
        <v>206</v>
      </c>
      <c r="BBW16" s="21">
        <v>69182</v>
      </c>
      <c r="BBX16" s="21">
        <v>564766</v>
      </c>
      <c r="BBY16" s="21">
        <v>461623</v>
      </c>
      <c r="BBZ16" s="21">
        <v>293</v>
      </c>
      <c r="BCA16" s="21">
        <v>48747</v>
      </c>
      <c r="BCB16" s="21">
        <v>393692</v>
      </c>
      <c r="BCC16" s="21">
        <v>712</v>
      </c>
      <c r="BCD16" s="21">
        <v>766</v>
      </c>
      <c r="BCE16" s="21">
        <v>450</v>
      </c>
      <c r="BCF16" s="21">
        <v>33788</v>
      </c>
      <c r="BCG16" s="21" t="s">
        <v>206</v>
      </c>
      <c r="BCH16" s="21">
        <v>1781</v>
      </c>
      <c r="BCI16" s="21" t="s">
        <v>206</v>
      </c>
      <c r="BCJ16" s="21" t="s">
        <v>206</v>
      </c>
      <c r="BCK16" s="21">
        <v>1498214</v>
      </c>
      <c r="BCL16" s="21">
        <v>64969</v>
      </c>
      <c r="BCM16" s="21">
        <v>152929</v>
      </c>
      <c r="BCN16" s="21">
        <v>846392</v>
      </c>
      <c r="BCO16" s="21">
        <v>59998033</v>
      </c>
      <c r="BCP16" s="21">
        <v>12557640</v>
      </c>
      <c r="BCQ16" s="21">
        <v>699148</v>
      </c>
      <c r="BCR16" s="21">
        <v>45036</v>
      </c>
      <c r="BCS16" s="21">
        <v>4536389</v>
      </c>
      <c r="BCT16" s="21">
        <v>3</v>
      </c>
      <c r="BCU16" s="21" t="s">
        <v>206</v>
      </c>
      <c r="BCV16" s="21" t="s">
        <v>206</v>
      </c>
      <c r="BCW16" s="21">
        <v>40881</v>
      </c>
      <c r="BCX16" s="21">
        <v>750548</v>
      </c>
      <c r="BCY16" s="21">
        <v>2044369</v>
      </c>
      <c r="BCZ16" s="21">
        <v>53651609</v>
      </c>
      <c r="BDA16" s="21">
        <v>127645597</v>
      </c>
      <c r="BDB16" s="21" t="s">
        <v>206</v>
      </c>
      <c r="BDC16" s="21">
        <v>146001885</v>
      </c>
      <c r="BDD16" s="21" t="s">
        <v>206</v>
      </c>
      <c r="BDE16" s="21" t="s">
        <v>206</v>
      </c>
      <c r="BDF16" s="21">
        <v>11710202</v>
      </c>
      <c r="BDG16" s="21">
        <v>2938</v>
      </c>
      <c r="BDH16" s="21" t="s">
        <v>206</v>
      </c>
      <c r="BDI16" s="21" t="s">
        <v>206</v>
      </c>
      <c r="BDJ16" s="21">
        <v>1977428</v>
      </c>
      <c r="BDK16" s="21">
        <v>1160511</v>
      </c>
      <c r="BDL16" s="21">
        <v>29138</v>
      </c>
      <c r="BDM16" s="21">
        <v>3656</v>
      </c>
      <c r="BDN16" s="21">
        <v>6602774</v>
      </c>
      <c r="BDO16" s="21">
        <v>222301</v>
      </c>
      <c r="BDP16" s="21">
        <v>50</v>
      </c>
      <c r="BDQ16" s="21" t="s">
        <v>206</v>
      </c>
      <c r="BDR16" s="21" t="s">
        <v>206</v>
      </c>
      <c r="BDS16" s="21">
        <v>1471721</v>
      </c>
      <c r="BDT16" s="21" t="s">
        <v>206</v>
      </c>
      <c r="BDU16" s="21" t="s">
        <v>206</v>
      </c>
      <c r="BDV16" s="21" t="s">
        <v>206</v>
      </c>
      <c r="BDW16" s="21" t="s">
        <v>206</v>
      </c>
      <c r="BDX16" s="21" t="s">
        <v>206</v>
      </c>
      <c r="BDY16" s="21">
        <v>295437</v>
      </c>
      <c r="BDZ16" s="21" t="s">
        <v>206</v>
      </c>
      <c r="BEA16" s="21" t="s">
        <v>206</v>
      </c>
      <c r="BEB16" s="21" t="s">
        <v>206</v>
      </c>
      <c r="BEC16" s="21" t="s">
        <v>206</v>
      </c>
      <c r="BED16" s="21">
        <v>358287</v>
      </c>
      <c r="BEE16" s="21">
        <v>24752</v>
      </c>
      <c r="BEF16" s="21">
        <v>4011057</v>
      </c>
      <c r="BEG16" s="21">
        <v>805391</v>
      </c>
      <c r="BEH16" s="21">
        <v>2549</v>
      </c>
      <c r="BEI16" s="21">
        <v>1552577</v>
      </c>
      <c r="BEJ16" s="21">
        <v>5400</v>
      </c>
      <c r="BEK16" s="21">
        <v>44934</v>
      </c>
      <c r="BEL16" s="21">
        <v>8158043</v>
      </c>
      <c r="BEM16" s="21" t="s">
        <v>206</v>
      </c>
      <c r="BEN16" s="21">
        <v>7755</v>
      </c>
      <c r="BEO16" s="21">
        <v>21608217</v>
      </c>
      <c r="BEP16" s="21">
        <v>224600</v>
      </c>
      <c r="BEQ16" s="21">
        <v>317510</v>
      </c>
      <c r="BER16" s="21">
        <v>2975991</v>
      </c>
      <c r="BES16" s="21">
        <v>5230</v>
      </c>
      <c r="BET16" s="21">
        <v>460847</v>
      </c>
      <c r="BEU16" s="21">
        <v>3325549</v>
      </c>
      <c r="BEV16" s="21">
        <v>1667</v>
      </c>
      <c r="BEW16" s="21">
        <v>415160</v>
      </c>
      <c r="BEX16" s="21">
        <v>779716</v>
      </c>
      <c r="BEY16" s="21" t="s">
        <v>206</v>
      </c>
      <c r="BEZ16" s="21">
        <v>64531</v>
      </c>
      <c r="BFA16" s="21">
        <v>1901978</v>
      </c>
      <c r="BFB16" s="21">
        <v>5494989</v>
      </c>
      <c r="BFC16" s="21">
        <v>6167317</v>
      </c>
      <c r="BFD16" s="21">
        <v>7232</v>
      </c>
      <c r="BFE16" s="21">
        <v>7490</v>
      </c>
      <c r="BFF16" s="21" t="s">
        <v>206</v>
      </c>
      <c r="BFG16" s="21">
        <v>42438</v>
      </c>
      <c r="BFH16" s="21">
        <v>37</v>
      </c>
      <c r="BFI16" s="21" t="s">
        <v>206</v>
      </c>
      <c r="BFJ16" s="21">
        <v>1390405</v>
      </c>
      <c r="BFK16" s="21">
        <v>9071084</v>
      </c>
      <c r="BFL16" s="21">
        <v>375414</v>
      </c>
      <c r="BFM16" s="21" t="s">
        <v>206</v>
      </c>
      <c r="BFN16" s="21" t="s">
        <v>206</v>
      </c>
      <c r="BFO16" s="21">
        <v>35611</v>
      </c>
      <c r="BFP16" s="21" t="s">
        <v>206</v>
      </c>
      <c r="BFQ16" s="21">
        <v>14990</v>
      </c>
      <c r="BFR16" s="21">
        <v>5182</v>
      </c>
      <c r="BFS16" s="21">
        <v>8487</v>
      </c>
      <c r="BFT16" s="21" t="s">
        <v>206</v>
      </c>
      <c r="BFU16" s="21">
        <v>60249</v>
      </c>
      <c r="BFV16" s="21">
        <v>702830</v>
      </c>
      <c r="BFW16" s="21" t="s">
        <v>206</v>
      </c>
      <c r="BFX16" s="21">
        <v>1106</v>
      </c>
      <c r="BFY16" s="21" t="s">
        <v>206</v>
      </c>
      <c r="BFZ16" s="21">
        <v>2043</v>
      </c>
      <c r="BGA16" s="21">
        <v>6170</v>
      </c>
      <c r="BGB16" s="21">
        <v>46</v>
      </c>
      <c r="BGC16" s="21" t="s">
        <v>206</v>
      </c>
      <c r="BGD16" s="21" t="s">
        <v>206</v>
      </c>
      <c r="BGE16" s="21">
        <v>162289</v>
      </c>
      <c r="BGF16" s="21">
        <v>450</v>
      </c>
      <c r="BGG16" s="21">
        <v>639958</v>
      </c>
      <c r="BGH16" s="21">
        <v>3124561</v>
      </c>
      <c r="BGI16" s="21">
        <v>28783499</v>
      </c>
      <c r="BGJ16" s="21">
        <v>6235226</v>
      </c>
      <c r="BGK16" s="21">
        <v>104043</v>
      </c>
      <c r="BGL16" s="21" t="s">
        <v>206</v>
      </c>
      <c r="BGM16" s="21">
        <v>515956</v>
      </c>
      <c r="BGN16" s="21" t="s">
        <v>206</v>
      </c>
      <c r="BGO16" s="21">
        <v>236497</v>
      </c>
      <c r="BGP16" s="21">
        <v>199</v>
      </c>
      <c r="BGQ16" s="21" t="s">
        <v>206</v>
      </c>
      <c r="BGR16" s="21">
        <v>350031</v>
      </c>
      <c r="BGS16" s="21">
        <v>892383</v>
      </c>
      <c r="BGT16" s="21">
        <v>36109896</v>
      </c>
      <c r="BGU16" s="21">
        <v>174510016</v>
      </c>
      <c r="BGV16" s="21">
        <v>93719</v>
      </c>
      <c r="BGW16" s="21">
        <v>20509360</v>
      </c>
      <c r="BGX16" s="21" t="s">
        <v>206</v>
      </c>
      <c r="BGY16" s="21" t="s">
        <v>206</v>
      </c>
      <c r="BGZ16" s="21">
        <v>11478774</v>
      </c>
      <c r="BHA16" s="21">
        <v>1799</v>
      </c>
      <c r="BHB16" s="21" t="s">
        <v>206</v>
      </c>
      <c r="BHC16" s="21" t="s">
        <v>206</v>
      </c>
      <c r="BHD16" s="21">
        <v>657020</v>
      </c>
      <c r="BHE16" s="21">
        <v>526</v>
      </c>
      <c r="BHF16" s="21">
        <v>79909</v>
      </c>
      <c r="BHG16" s="21" t="s">
        <v>206</v>
      </c>
      <c r="BHH16" s="21">
        <v>8069251</v>
      </c>
      <c r="BHI16" s="21">
        <v>9885</v>
      </c>
      <c r="BHJ16" s="21" t="s">
        <v>206</v>
      </c>
      <c r="BHK16" s="21">
        <v>1307089</v>
      </c>
      <c r="BHL16" s="21" t="s">
        <v>206</v>
      </c>
      <c r="BHM16" s="21">
        <v>17003477</v>
      </c>
      <c r="BHN16" s="21" t="s">
        <v>206</v>
      </c>
      <c r="BHO16" s="21" t="s">
        <v>206</v>
      </c>
      <c r="BHP16" s="21" t="s">
        <v>206</v>
      </c>
      <c r="BHQ16" s="21" t="s">
        <v>206</v>
      </c>
      <c r="BHR16" s="21" t="s">
        <v>206</v>
      </c>
      <c r="BHS16" s="21" t="s">
        <v>206</v>
      </c>
      <c r="BHT16" s="21" t="s">
        <v>206</v>
      </c>
      <c r="BHU16" s="21" t="s">
        <v>206</v>
      </c>
      <c r="BHV16" s="21" t="s">
        <v>206</v>
      </c>
      <c r="BHW16" s="21" t="s">
        <v>206</v>
      </c>
      <c r="BHX16" s="21" t="s">
        <v>206</v>
      </c>
      <c r="BHY16" s="21" t="s">
        <v>206</v>
      </c>
      <c r="BHZ16" s="21" t="s">
        <v>206</v>
      </c>
      <c r="BIA16" s="21" t="s">
        <v>206</v>
      </c>
      <c r="BIB16" s="21" t="s">
        <v>206</v>
      </c>
      <c r="BIC16" s="21" t="s">
        <v>206</v>
      </c>
      <c r="BID16" s="21" t="s">
        <v>206</v>
      </c>
      <c r="BIE16" s="21">
        <v>2539</v>
      </c>
      <c r="BIF16" s="21" t="s">
        <v>206</v>
      </c>
      <c r="BIG16" s="21" t="s">
        <v>206</v>
      </c>
      <c r="BIH16" s="21" t="s">
        <v>206</v>
      </c>
      <c r="BII16" s="21" t="s">
        <v>206</v>
      </c>
      <c r="BIJ16" s="21" t="s">
        <v>206</v>
      </c>
      <c r="BIK16" s="21" t="s">
        <v>206</v>
      </c>
      <c r="BIL16" s="21" t="s">
        <v>206</v>
      </c>
      <c r="BIM16" s="21">
        <v>297</v>
      </c>
      <c r="BIN16" s="21" t="s">
        <v>206</v>
      </c>
      <c r="BIO16" s="21" t="s">
        <v>206</v>
      </c>
      <c r="BIP16" s="21" t="s">
        <v>206</v>
      </c>
      <c r="BIQ16" s="21" t="s">
        <v>206</v>
      </c>
      <c r="BIR16" s="21">
        <v>4840868</v>
      </c>
      <c r="BIS16" s="21" t="s">
        <v>206</v>
      </c>
      <c r="BIT16" s="21" t="s">
        <v>206</v>
      </c>
      <c r="BIU16" s="21" t="s">
        <v>206</v>
      </c>
      <c r="BIV16" s="21">
        <v>25843</v>
      </c>
      <c r="BIW16" s="21">
        <v>5000</v>
      </c>
      <c r="BIX16" s="21" t="s">
        <v>206</v>
      </c>
      <c r="BIY16" s="21">
        <v>14</v>
      </c>
      <c r="BIZ16" s="21" t="s">
        <v>206</v>
      </c>
      <c r="BJA16" s="21" t="s">
        <v>206</v>
      </c>
      <c r="BJB16" s="21" t="s">
        <v>206</v>
      </c>
      <c r="BJC16" s="21" t="s">
        <v>206</v>
      </c>
      <c r="BJD16" s="21" t="s">
        <v>206</v>
      </c>
      <c r="BJE16" s="21">
        <v>1473</v>
      </c>
      <c r="BJF16" s="21">
        <v>60</v>
      </c>
      <c r="BJG16" s="21" t="s">
        <v>206</v>
      </c>
      <c r="BJH16" s="21">
        <v>177050</v>
      </c>
      <c r="BJI16" s="21" t="s">
        <v>206</v>
      </c>
      <c r="BJJ16" s="21" t="s">
        <v>206</v>
      </c>
      <c r="BJK16" s="21" t="s">
        <v>206</v>
      </c>
      <c r="BJL16" s="21" t="s">
        <v>206</v>
      </c>
      <c r="BJM16" s="21" t="s">
        <v>206</v>
      </c>
      <c r="BJN16" s="21" t="s">
        <v>206</v>
      </c>
      <c r="BJO16" s="21" t="s">
        <v>206</v>
      </c>
      <c r="BJP16" s="21" t="s">
        <v>206</v>
      </c>
      <c r="BJQ16" s="21" t="s">
        <v>206</v>
      </c>
      <c r="BJR16" s="21" t="s">
        <v>206</v>
      </c>
      <c r="BJS16" s="21" t="s">
        <v>206</v>
      </c>
      <c r="BJT16" s="21" t="s">
        <v>206</v>
      </c>
      <c r="BJU16" s="21" t="s">
        <v>206</v>
      </c>
      <c r="BJV16" s="21">
        <v>34862</v>
      </c>
      <c r="BJW16" s="21" t="s">
        <v>206</v>
      </c>
      <c r="BJX16" s="21" t="s">
        <v>206</v>
      </c>
      <c r="BJY16" s="21" t="s">
        <v>206</v>
      </c>
      <c r="BJZ16" s="21" t="s">
        <v>206</v>
      </c>
      <c r="BKA16" s="21" t="s">
        <v>206</v>
      </c>
      <c r="BKB16" s="21" t="s">
        <v>206</v>
      </c>
      <c r="BKC16" s="21" t="s">
        <v>206</v>
      </c>
      <c r="BKD16" s="21">
        <v>26487</v>
      </c>
      <c r="BKE16" s="21" t="s">
        <v>206</v>
      </c>
      <c r="BKF16" s="21" t="s">
        <v>206</v>
      </c>
      <c r="BKG16" s="21" t="s">
        <v>206</v>
      </c>
      <c r="BKH16" s="21" t="s">
        <v>206</v>
      </c>
      <c r="BKI16" s="21" t="s">
        <v>206</v>
      </c>
      <c r="BKJ16" s="21" t="s">
        <v>206</v>
      </c>
      <c r="BKK16" s="21" t="s">
        <v>206</v>
      </c>
      <c r="BKL16" s="21" t="s">
        <v>206</v>
      </c>
      <c r="BKM16" s="21">
        <v>6248</v>
      </c>
      <c r="BKN16" s="21">
        <v>308066</v>
      </c>
      <c r="BKO16" s="21">
        <v>1718101</v>
      </c>
      <c r="BKP16" s="21" t="s">
        <v>206</v>
      </c>
      <c r="BKQ16" s="21" t="s">
        <v>206</v>
      </c>
      <c r="BKR16" s="21" t="s">
        <v>206</v>
      </c>
      <c r="BKS16" s="21" t="s">
        <v>206</v>
      </c>
      <c r="BKT16" s="21">
        <v>1497853</v>
      </c>
      <c r="BKU16" s="21" t="s">
        <v>206</v>
      </c>
      <c r="BKV16" s="21" t="s">
        <v>206</v>
      </c>
      <c r="BKW16" s="21" t="s">
        <v>206</v>
      </c>
      <c r="BKX16" s="21">
        <v>14343</v>
      </c>
      <c r="BKY16" s="21" t="s">
        <v>206</v>
      </c>
      <c r="BKZ16" s="21">
        <v>1903</v>
      </c>
      <c r="BLA16" s="21" t="s">
        <v>206</v>
      </c>
      <c r="BLB16" s="21" t="s">
        <v>206</v>
      </c>
      <c r="BLC16" s="21">
        <v>22661</v>
      </c>
      <c r="BLD16" s="21" t="s">
        <v>206</v>
      </c>
      <c r="BLE16" s="21">
        <v>15606</v>
      </c>
      <c r="BLF16" s="21" t="s">
        <v>206</v>
      </c>
      <c r="BLG16" s="21">
        <v>5748685</v>
      </c>
      <c r="BLH16" s="21">
        <v>8355</v>
      </c>
      <c r="BLI16" s="21">
        <v>866877</v>
      </c>
      <c r="BLJ16" s="21" t="s">
        <v>206</v>
      </c>
      <c r="BLK16" s="21" t="s">
        <v>206</v>
      </c>
      <c r="BLL16" s="21">
        <v>120838</v>
      </c>
      <c r="BLM16" s="21">
        <v>24152</v>
      </c>
      <c r="BLN16" s="21">
        <v>974546</v>
      </c>
      <c r="BLO16" s="21">
        <v>1362219</v>
      </c>
      <c r="BLP16" s="21">
        <v>397</v>
      </c>
      <c r="BLQ16" s="21" t="s">
        <v>206</v>
      </c>
      <c r="BLR16" s="21">
        <v>36105819</v>
      </c>
      <c r="BLS16" s="21" t="s">
        <v>206</v>
      </c>
      <c r="BLT16" s="21">
        <v>381937</v>
      </c>
      <c r="BLU16" s="21">
        <v>167267</v>
      </c>
      <c r="BLV16" s="21">
        <v>12367292</v>
      </c>
      <c r="BLW16" s="21">
        <v>690559</v>
      </c>
      <c r="BLX16" s="21">
        <v>1151107</v>
      </c>
      <c r="BLY16" s="21">
        <v>413247</v>
      </c>
      <c r="BLZ16" s="21">
        <v>2989759</v>
      </c>
      <c r="BMA16" s="21" t="s">
        <v>206</v>
      </c>
      <c r="BMB16" s="21">
        <v>166256</v>
      </c>
      <c r="BMC16" s="21" t="s">
        <v>206</v>
      </c>
      <c r="BMD16" s="21">
        <v>4813118</v>
      </c>
      <c r="BME16" s="21">
        <v>495675</v>
      </c>
      <c r="BMF16" s="21">
        <v>47906748</v>
      </c>
      <c r="BMG16" s="21">
        <v>6872719</v>
      </c>
      <c r="BMH16" s="21">
        <v>13706</v>
      </c>
      <c r="BMI16" s="21">
        <v>10438630</v>
      </c>
      <c r="BMJ16" s="21">
        <v>191402</v>
      </c>
      <c r="BMK16" s="21">
        <v>1545567</v>
      </c>
      <c r="BML16" s="21">
        <v>4966634</v>
      </c>
      <c r="BMM16" s="21" t="s">
        <v>206</v>
      </c>
      <c r="BMN16" s="21" t="s">
        <v>206</v>
      </c>
      <c r="BMO16" s="21">
        <v>9700823</v>
      </c>
      <c r="BMP16" s="21">
        <v>11936425</v>
      </c>
      <c r="BMQ16" s="21">
        <v>568240</v>
      </c>
      <c r="BMR16" s="21">
        <v>244514</v>
      </c>
      <c r="BMS16" s="21">
        <v>4391</v>
      </c>
      <c r="BMT16" s="21" t="s">
        <v>206</v>
      </c>
      <c r="BMU16" s="21">
        <v>573669</v>
      </c>
      <c r="BMV16" s="21">
        <v>1559</v>
      </c>
      <c r="BMW16" s="21">
        <v>97</v>
      </c>
      <c r="BMX16" s="21">
        <v>501260</v>
      </c>
      <c r="BMY16" s="21">
        <v>646098</v>
      </c>
      <c r="BMZ16" s="21">
        <v>54710</v>
      </c>
      <c r="BNA16" s="21" t="s">
        <v>206</v>
      </c>
      <c r="BNB16" s="21" t="s">
        <v>206</v>
      </c>
      <c r="BNC16" s="21" t="s">
        <v>206</v>
      </c>
      <c r="BND16" s="21" t="s">
        <v>206</v>
      </c>
      <c r="BNE16" s="21" t="s">
        <v>206</v>
      </c>
      <c r="BNF16" s="21">
        <v>43574</v>
      </c>
      <c r="BNG16" s="21">
        <v>432814</v>
      </c>
      <c r="BNH16" s="21">
        <v>17119</v>
      </c>
      <c r="BNI16" s="21" t="s">
        <v>206</v>
      </c>
      <c r="BNJ16" s="21">
        <v>130709</v>
      </c>
      <c r="BNK16" s="21">
        <v>207</v>
      </c>
      <c r="BNL16" s="21">
        <v>2774</v>
      </c>
      <c r="BNM16" s="21">
        <v>5</v>
      </c>
      <c r="BNN16" s="21">
        <v>9504</v>
      </c>
      <c r="BNO16" s="21" t="s">
        <v>206</v>
      </c>
      <c r="BNP16" s="21">
        <v>10</v>
      </c>
      <c r="BNQ16" s="21" t="s">
        <v>206</v>
      </c>
      <c r="BNR16" s="21" t="s">
        <v>206</v>
      </c>
      <c r="BNS16" s="21">
        <v>403538</v>
      </c>
      <c r="BNT16" s="21">
        <v>56752</v>
      </c>
      <c r="BNU16" s="21">
        <v>112620</v>
      </c>
      <c r="BNV16" s="21" t="s">
        <v>206</v>
      </c>
      <c r="BNW16" s="21">
        <v>2284374</v>
      </c>
      <c r="BNX16" s="21">
        <v>1310126</v>
      </c>
      <c r="BNY16" s="21">
        <v>394728</v>
      </c>
      <c r="BNZ16" s="21" t="s">
        <v>206</v>
      </c>
      <c r="BOA16" s="21">
        <v>748148</v>
      </c>
      <c r="BOB16" s="21" t="s">
        <v>206</v>
      </c>
      <c r="BOC16" s="21" t="s">
        <v>206</v>
      </c>
      <c r="BOD16" s="21" t="s">
        <v>206</v>
      </c>
      <c r="BOE16" s="21" t="s">
        <v>206</v>
      </c>
      <c r="BOF16" s="21">
        <v>304305</v>
      </c>
      <c r="BOG16" s="21">
        <v>1027819</v>
      </c>
      <c r="BOH16" s="21">
        <v>8288385</v>
      </c>
      <c r="BOI16" s="21">
        <v>35106737</v>
      </c>
      <c r="BOJ16" s="21">
        <v>28152</v>
      </c>
      <c r="BOK16" s="21">
        <v>88399</v>
      </c>
      <c r="BOL16" s="21" t="s">
        <v>206</v>
      </c>
      <c r="BOM16" s="21" t="s">
        <v>206</v>
      </c>
      <c r="BON16" s="21">
        <v>9061860</v>
      </c>
      <c r="BOO16" s="21" t="s">
        <v>206</v>
      </c>
      <c r="BOP16" s="21" t="s">
        <v>206</v>
      </c>
      <c r="BOQ16" s="21" t="s">
        <v>206</v>
      </c>
      <c r="BOR16" s="21">
        <v>3032812</v>
      </c>
      <c r="BOS16" s="21" t="s">
        <v>206</v>
      </c>
      <c r="BOT16" s="21">
        <v>601515</v>
      </c>
      <c r="BOU16" s="21">
        <v>22987</v>
      </c>
      <c r="BOV16" s="21">
        <v>5217286</v>
      </c>
      <c r="BOW16" s="21">
        <v>632524</v>
      </c>
      <c r="BOX16" s="21" t="s">
        <v>206</v>
      </c>
      <c r="BOY16" s="21" t="s">
        <v>206</v>
      </c>
      <c r="BOZ16" s="21" t="s">
        <v>206</v>
      </c>
      <c r="BPA16" s="21" t="s">
        <v>206</v>
      </c>
      <c r="BPB16" s="21" t="s">
        <v>206</v>
      </c>
      <c r="BPC16" s="21" t="s">
        <v>206</v>
      </c>
      <c r="BPD16" s="21" t="s">
        <v>206</v>
      </c>
      <c r="BPE16" s="21" t="s">
        <v>206</v>
      </c>
      <c r="BPF16" s="21" t="s">
        <v>206</v>
      </c>
      <c r="BPG16" s="21" t="s">
        <v>206</v>
      </c>
      <c r="BPH16" s="21" t="s">
        <v>206</v>
      </c>
      <c r="BPI16" s="21" t="s">
        <v>206</v>
      </c>
      <c r="BPJ16" s="21" t="s">
        <v>206</v>
      </c>
      <c r="BPK16" s="21" t="s">
        <v>206</v>
      </c>
      <c r="BPL16" s="21" t="s">
        <v>206</v>
      </c>
      <c r="BPM16" s="21" t="s">
        <v>206</v>
      </c>
      <c r="BPN16" s="21" t="s">
        <v>206</v>
      </c>
      <c r="BPO16" s="21" t="s">
        <v>206</v>
      </c>
      <c r="BPP16" s="21" t="s">
        <v>206</v>
      </c>
      <c r="BPQ16" s="21" t="s">
        <v>206</v>
      </c>
      <c r="BPR16" s="21" t="s">
        <v>206</v>
      </c>
      <c r="BPS16" s="21" t="s">
        <v>206</v>
      </c>
      <c r="BPT16" s="21" t="s">
        <v>206</v>
      </c>
      <c r="BPU16" s="21" t="s">
        <v>206</v>
      </c>
      <c r="BPV16" s="21">
        <v>2026</v>
      </c>
      <c r="BPW16" s="21" t="s">
        <v>206</v>
      </c>
      <c r="BPX16" s="21" t="s">
        <v>206</v>
      </c>
      <c r="BPY16" s="21" t="s">
        <v>206</v>
      </c>
      <c r="BPZ16" s="21">
        <v>1</v>
      </c>
      <c r="BQA16" s="21" t="s">
        <v>206</v>
      </c>
      <c r="BQB16" s="21" t="s">
        <v>206</v>
      </c>
      <c r="BQC16" s="21" t="s">
        <v>206</v>
      </c>
      <c r="BQD16" s="21" t="s">
        <v>206</v>
      </c>
      <c r="BQE16" s="21" t="s">
        <v>206</v>
      </c>
      <c r="BQF16" s="21" t="s">
        <v>206</v>
      </c>
      <c r="BQG16" s="21" t="s">
        <v>206</v>
      </c>
      <c r="BQH16" s="21" t="s">
        <v>206</v>
      </c>
      <c r="BQI16" s="21" t="s">
        <v>206</v>
      </c>
      <c r="BQJ16" s="21">
        <v>8327</v>
      </c>
      <c r="BQK16" s="21" t="s">
        <v>206</v>
      </c>
      <c r="BQL16" s="21" t="s">
        <v>206</v>
      </c>
      <c r="BQM16" s="21" t="s">
        <v>206</v>
      </c>
      <c r="BQN16" s="21" t="s">
        <v>206</v>
      </c>
      <c r="BQO16" s="21" t="s">
        <v>206</v>
      </c>
      <c r="BQP16" s="21" t="s">
        <v>206</v>
      </c>
      <c r="BQQ16" s="21" t="s">
        <v>206</v>
      </c>
      <c r="BQR16" s="21" t="s">
        <v>206</v>
      </c>
      <c r="BQS16" s="21" t="s">
        <v>206</v>
      </c>
      <c r="BQT16" s="21" t="s">
        <v>206</v>
      </c>
      <c r="BQU16" s="21" t="s">
        <v>206</v>
      </c>
      <c r="BQV16" s="21" t="s">
        <v>206</v>
      </c>
      <c r="BQW16" s="21">
        <v>196850</v>
      </c>
      <c r="BQX16" s="21" t="s">
        <v>206</v>
      </c>
      <c r="BQY16" s="21" t="s">
        <v>206</v>
      </c>
      <c r="BQZ16" s="21">
        <v>643513</v>
      </c>
      <c r="BRA16" s="21" t="s">
        <v>206</v>
      </c>
      <c r="BRB16" s="21" t="s">
        <v>206</v>
      </c>
      <c r="BRC16" s="21" t="s">
        <v>206</v>
      </c>
      <c r="BRD16" s="21" t="s">
        <v>206</v>
      </c>
      <c r="BRE16" s="21" t="s">
        <v>206</v>
      </c>
      <c r="BRF16" s="21">
        <v>551998</v>
      </c>
      <c r="BRG16" s="21">
        <v>717</v>
      </c>
      <c r="BRH16" s="21">
        <v>168095</v>
      </c>
      <c r="BRI16" s="21" t="s">
        <v>206</v>
      </c>
      <c r="BRJ16" s="21" t="s">
        <v>206</v>
      </c>
      <c r="BRK16" s="21" t="s">
        <v>206</v>
      </c>
      <c r="BRL16" s="21" t="s">
        <v>206</v>
      </c>
      <c r="BRM16" s="21" t="s">
        <v>206</v>
      </c>
      <c r="BRN16" s="21" t="s">
        <v>206</v>
      </c>
      <c r="BRO16" s="21" t="s">
        <v>206</v>
      </c>
      <c r="BRP16" s="21" t="s">
        <v>206</v>
      </c>
      <c r="BRQ16" s="21" t="s">
        <v>206</v>
      </c>
      <c r="BRR16" s="21">
        <v>32660</v>
      </c>
      <c r="BRS16" s="21" t="s">
        <v>206</v>
      </c>
      <c r="BRT16" s="21" t="s">
        <v>206</v>
      </c>
      <c r="BRU16" s="21" t="s">
        <v>206</v>
      </c>
      <c r="BRV16" s="21" t="s">
        <v>206</v>
      </c>
      <c r="BRW16" s="21" t="s">
        <v>206</v>
      </c>
      <c r="BRX16" s="21" t="s">
        <v>206</v>
      </c>
      <c r="BRY16" s="21" t="s">
        <v>206</v>
      </c>
      <c r="BRZ16" s="21">
        <v>144255</v>
      </c>
      <c r="BSA16" s="21" t="s">
        <v>206</v>
      </c>
      <c r="BSB16" s="21" t="s">
        <v>206</v>
      </c>
      <c r="BSC16" s="21" t="s">
        <v>206</v>
      </c>
      <c r="BSD16" s="21" t="s">
        <v>206</v>
      </c>
      <c r="BSE16" s="21" t="s">
        <v>206</v>
      </c>
      <c r="BSF16" s="21" t="s">
        <v>206</v>
      </c>
      <c r="BSG16" s="21" t="s">
        <v>206</v>
      </c>
      <c r="BSH16" s="21">
        <v>9920</v>
      </c>
      <c r="BSI16" s="21" t="s">
        <v>206</v>
      </c>
      <c r="BSJ16" s="21" t="s">
        <v>206</v>
      </c>
      <c r="BSK16" s="21" t="s">
        <v>206</v>
      </c>
      <c r="BSL16" s="21">
        <v>11600</v>
      </c>
      <c r="BSM16" s="21">
        <v>94380</v>
      </c>
      <c r="BSN16" s="21" t="s">
        <v>206</v>
      </c>
      <c r="BSO16" s="21" t="s">
        <v>206</v>
      </c>
      <c r="BSP16" s="21">
        <v>885</v>
      </c>
      <c r="BSQ16" s="21">
        <v>19160</v>
      </c>
      <c r="BSR16" s="21" t="s">
        <v>206</v>
      </c>
      <c r="BSS16" s="21" t="s">
        <v>206</v>
      </c>
      <c r="BST16" s="21" t="s">
        <v>206</v>
      </c>
      <c r="BSU16" s="21" t="s">
        <v>206</v>
      </c>
      <c r="BSV16" s="21" t="s">
        <v>206</v>
      </c>
      <c r="BSW16" s="21">
        <v>5957</v>
      </c>
      <c r="BSX16" s="21" t="s">
        <v>206</v>
      </c>
      <c r="BSY16" s="21" t="s">
        <v>206</v>
      </c>
      <c r="BSZ16" s="21" t="s">
        <v>206</v>
      </c>
      <c r="BTA16" s="21" t="s">
        <v>206</v>
      </c>
      <c r="BTB16" s="21" t="s">
        <v>206</v>
      </c>
      <c r="BTC16" s="21">
        <v>671770</v>
      </c>
      <c r="BTD16" s="21" t="s">
        <v>206</v>
      </c>
      <c r="BTE16" s="21">
        <v>7</v>
      </c>
      <c r="BTF16" s="21">
        <v>1174</v>
      </c>
      <c r="BTG16" s="21" t="s">
        <v>206</v>
      </c>
      <c r="BTH16" s="21">
        <v>160</v>
      </c>
      <c r="BTI16" s="21">
        <v>450</v>
      </c>
      <c r="BTJ16" s="21">
        <v>867834</v>
      </c>
      <c r="BTK16" s="21" t="s">
        <v>206</v>
      </c>
      <c r="BTL16" s="21">
        <v>300</v>
      </c>
      <c r="BTM16" s="21">
        <v>9837340</v>
      </c>
      <c r="BTN16" s="21" t="s">
        <v>206</v>
      </c>
      <c r="BTO16" s="21" t="s">
        <v>206</v>
      </c>
      <c r="BTP16" s="21">
        <v>6652</v>
      </c>
      <c r="BTQ16" s="21" t="s">
        <v>206</v>
      </c>
      <c r="BTR16" s="21">
        <v>12771</v>
      </c>
      <c r="BTS16" s="21">
        <v>258471</v>
      </c>
      <c r="BTT16" s="21">
        <v>1139101</v>
      </c>
      <c r="BTU16" s="21">
        <v>652318</v>
      </c>
      <c r="BTV16" s="21">
        <v>373300</v>
      </c>
      <c r="BTW16" s="21">
        <v>4013956</v>
      </c>
      <c r="BTX16" s="21">
        <v>129201</v>
      </c>
      <c r="BTY16" s="21">
        <v>117124</v>
      </c>
      <c r="BTZ16" s="21">
        <v>430954</v>
      </c>
      <c r="BUA16" s="21">
        <v>24395</v>
      </c>
      <c r="BUB16" s="21">
        <v>850158</v>
      </c>
      <c r="BUC16" s="21">
        <v>2102024</v>
      </c>
      <c r="BUD16" s="21">
        <v>3102473</v>
      </c>
      <c r="BUE16" s="21">
        <v>10210638</v>
      </c>
      <c r="BUF16" s="21">
        <v>32321</v>
      </c>
      <c r="BUG16" s="21">
        <v>487061</v>
      </c>
      <c r="BUH16" s="21">
        <v>5436</v>
      </c>
      <c r="BUI16" s="21">
        <v>224024</v>
      </c>
      <c r="BUJ16" s="21">
        <v>93</v>
      </c>
      <c r="BUK16" s="21" t="s">
        <v>206</v>
      </c>
      <c r="BUL16" s="21">
        <v>19</v>
      </c>
      <c r="BUM16" s="21">
        <v>3490852</v>
      </c>
      <c r="BUN16" s="21">
        <v>6959357</v>
      </c>
      <c r="BUO16" s="21" t="s">
        <v>206</v>
      </c>
      <c r="BUP16" s="21" t="s">
        <v>206</v>
      </c>
      <c r="BUQ16" s="21" t="s">
        <v>206</v>
      </c>
      <c r="BUR16" s="21" t="s">
        <v>206</v>
      </c>
      <c r="BUS16" s="21">
        <v>2662</v>
      </c>
      <c r="BUT16" s="21" t="s">
        <v>206</v>
      </c>
      <c r="BUU16" s="21">
        <v>660941</v>
      </c>
      <c r="BUV16" s="21" t="s">
        <v>206</v>
      </c>
      <c r="BUW16" s="21">
        <v>12</v>
      </c>
      <c r="BUX16" s="21">
        <v>54748</v>
      </c>
      <c r="BUY16" s="21" t="s">
        <v>206</v>
      </c>
      <c r="BUZ16" s="21">
        <v>354323</v>
      </c>
      <c r="BVA16" s="21">
        <v>109320</v>
      </c>
      <c r="BVB16" s="21">
        <v>4425</v>
      </c>
      <c r="BVC16" s="21">
        <v>459466</v>
      </c>
      <c r="BVD16" s="21">
        <v>744</v>
      </c>
      <c r="BVE16" s="21">
        <v>660</v>
      </c>
      <c r="BVF16" s="21" t="s">
        <v>206</v>
      </c>
      <c r="BVG16" s="21">
        <v>133510</v>
      </c>
      <c r="BVH16" s="21">
        <v>433412</v>
      </c>
      <c r="BVI16" s="21">
        <v>656960</v>
      </c>
      <c r="BVJ16" s="21">
        <v>101</v>
      </c>
      <c r="BVK16" s="21">
        <v>22860791</v>
      </c>
      <c r="BVL16" s="21">
        <v>1980812</v>
      </c>
      <c r="BVM16" s="21">
        <v>70060</v>
      </c>
      <c r="BVN16" s="21">
        <v>6926</v>
      </c>
      <c r="BVO16" s="21">
        <v>485631</v>
      </c>
      <c r="BVP16" s="21" t="s">
        <v>206</v>
      </c>
      <c r="BVQ16" s="21" t="s">
        <v>206</v>
      </c>
      <c r="BVR16" s="21">
        <v>972930</v>
      </c>
      <c r="BVS16" s="21">
        <v>32000</v>
      </c>
      <c r="BVT16" s="21">
        <v>439883</v>
      </c>
      <c r="BVU16" s="21">
        <v>691032</v>
      </c>
      <c r="BVV16" s="21">
        <v>15223460</v>
      </c>
      <c r="BVW16" s="21">
        <v>53247297</v>
      </c>
      <c r="BVX16" s="21">
        <v>27312</v>
      </c>
      <c r="BVY16" s="21">
        <v>964336</v>
      </c>
      <c r="BVZ16" s="21">
        <v>4336</v>
      </c>
      <c r="BWA16" s="21" t="s">
        <v>206</v>
      </c>
      <c r="BWB16" s="21">
        <v>3423932</v>
      </c>
      <c r="BWC16" s="21">
        <v>41718</v>
      </c>
      <c r="BWD16" s="21">
        <v>71638</v>
      </c>
      <c r="BWE16" s="21" t="s">
        <v>206</v>
      </c>
      <c r="BWF16" s="21">
        <v>593994</v>
      </c>
      <c r="BWG16" s="21">
        <v>50720</v>
      </c>
      <c r="BWH16" s="21">
        <v>176185</v>
      </c>
      <c r="BWI16" s="21">
        <v>579978</v>
      </c>
      <c r="BWJ16" s="21">
        <v>11315938</v>
      </c>
      <c r="BWK16" s="21">
        <v>1809955</v>
      </c>
      <c r="BWL16" s="21" t="s">
        <v>206</v>
      </c>
      <c r="BWM16" s="21" t="s">
        <v>206</v>
      </c>
      <c r="BWN16" s="21" t="s">
        <v>206</v>
      </c>
      <c r="BWO16" s="21" t="s">
        <v>206</v>
      </c>
      <c r="BWP16" s="21" t="s">
        <v>206</v>
      </c>
      <c r="BWQ16" s="21" t="s">
        <v>206</v>
      </c>
      <c r="BWR16" s="21" t="s">
        <v>206</v>
      </c>
      <c r="BWS16" s="21" t="s">
        <v>206</v>
      </c>
      <c r="BWT16" s="21" t="s">
        <v>206</v>
      </c>
      <c r="BWU16" s="21" t="s">
        <v>206</v>
      </c>
      <c r="BWV16" s="21" t="s">
        <v>206</v>
      </c>
      <c r="BWW16" s="21" t="s">
        <v>206</v>
      </c>
      <c r="BWX16" s="21" t="s">
        <v>206</v>
      </c>
      <c r="BWY16" s="21" t="s">
        <v>206</v>
      </c>
      <c r="BWZ16" s="21" t="s">
        <v>206</v>
      </c>
      <c r="BXA16" s="21" t="s">
        <v>206</v>
      </c>
      <c r="BXB16" s="21" t="s">
        <v>206</v>
      </c>
      <c r="BXC16" s="21" t="s">
        <v>206</v>
      </c>
      <c r="BXD16" s="21" t="s">
        <v>206</v>
      </c>
      <c r="BXE16" s="21" t="s">
        <v>206</v>
      </c>
      <c r="BXF16" s="21" t="s">
        <v>206</v>
      </c>
      <c r="BXG16" s="21" t="s">
        <v>206</v>
      </c>
      <c r="BXH16" s="21" t="s">
        <v>206</v>
      </c>
      <c r="BXI16" s="21" t="s">
        <v>206</v>
      </c>
      <c r="BXJ16" s="21" t="s">
        <v>206</v>
      </c>
      <c r="BXK16" s="21" t="s">
        <v>206</v>
      </c>
      <c r="BXL16" s="21" t="s">
        <v>206</v>
      </c>
      <c r="BXM16" s="21">
        <v>113315</v>
      </c>
      <c r="BXN16" s="21">
        <v>616079</v>
      </c>
      <c r="BXO16" s="21">
        <v>80693</v>
      </c>
      <c r="BXP16" s="21">
        <v>105423</v>
      </c>
      <c r="BXQ16" s="21">
        <v>54</v>
      </c>
      <c r="BXR16" s="21" t="s">
        <v>206</v>
      </c>
      <c r="BXS16" s="21">
        <v>1489</v>
      </c>
      <c r="BXT16" s="21">
        <v>195</v>
      </c>
      <c r="BXU16" s="21" t="s">
        <v>206</v>
      </c>
      <c r="BXV16" s="21" t="s">
        <v>206</v>
      </c>
      <c r="BXW16" s="21">
        <v>946077</v>
      </c>
      <c r="BXX16" s="21">
        <v>1228218</v>
      </c>
      <c r="BXY16" s="21">
        <v>940326</v>
      </c>
      <c r="BXZ16" s="21" t="s">
        <v>206</v>
      </c>
      <c r="BYA16" s="21" t="s">
        <v>206</v>
      </c>
      <c r="BYB16" s="21" t="s">
        <v>206</v>
      </c>
      <c r="BYC16" s="21" t="s">
        <v>206</v>
      </c>
      <c r="BYD16" s="21" t="s">
        <v>206</v>
      </c>
      <c r="BYE16" s="21" t="s">
        <v>206</v>
      </c>
      <c r="BYF16" s="21" t="s">
        <v>206</v>
      </c>
      <c r="BYG16" s="21">
        <v>625274</v>
      </c>
      <c r="BYH16" s="21">
        <v>3599</v>
      </c>
      <c r="BYI16" s="21" t="s">
        <v>206</v>
      </c>
      <c r="BYJ16" s="21" t="s">
        <v>206</v>
      </c>
      <c r="BYK16" s="21" t="s">
        <v>206</v>
      </c>
      <c r="BYL16" s="21" t="s">
        <v>206</v>
      </c>
      <c r="BYM16" s="21">
        <v>666275</v>
      </c>
      <c r="BYN16" s="21" t="s">
        <v>206</v>
      </c>
      <c r="BYO16" s="21" t="s">
        <v>206</v>
      </c>
      <c r="BYP16" s="21" t="s">
        <v>206</v>
      </c>
      <c r="BYQ16" s="21" t="s">
        <v>206</v>
      </c>
      <c r="BYR16" s="21" t="s">
        <v>206</v>
      </c>
      <c r="BYS16" s="21" t="s">
        <v>206</v>
      </c>
      <c r="BYT16" s="21" t="s">
        <v>206</v>
      </c>
      <c r="BYU16" s="21" t="s">
        <v>206</v>
      </c>
      <c r="BYV16" s="21">
        <v>190</v>
      </c>
      <c r="BYW16" s="21" t="s">
        <v>206</v>
      </c>
      <c r="BYX16" s="21" t="s">
        <v>206</v>
      </c>
      <c r="BYY16" s="21" t="s">
        <v>206</v>
      </c>
      <c r="BYZ16" s="21" t="s">
        <v>206</v>
      </c>
      <c r="BZA16" s="21">
        <v>2997</v>
      </c>
      <c r="BZB16" s="21" t="s">
        <v>206</v>
      </c>
      <c r="BZC16" s="21">
        <v>13368</v>
      </c>
      <c r="BZD16" s="21" t="s">
        <v>206</v>
      </c>
      <c r="BZE16" s="21" t="s">
        <v>206</v>
      </c>
      <c r="BZF16" s="21">
        <v>539629</v>
      </c>
      <c r="BZG16" s="21">
        <v>533</v>
      </c>
      <c r="BZH16" s="21" t="s">
        <v>206</v>
      </c>
      <c r="BZI16" s="21">
        <v>22516</v>
      </c>
      <c r="BZJ16" s="21" t="s">
        <v>206</v>
      </c>
      <c r="BZK16" s="21">
        <v>0</v>
      </c>
      <c r="BZL16" s="21" t="s">
        <v>206</v>
      </c>
      <c r="BZM16" s="21" t="s">
        <v>206</v>
      </c>
      <c r="BZN16" s="21">
        <v>2090</v>
      </c>
      <c r="BZO16" s="21">
        <v>21420</v>
      </c>
      <c r="BZP16" s="21">
        <v>7720599</v>
      </c>
      <c r="BZQ16" s="21">
        <v>3037344</v>
      </c>
      <c r="BZR16" s="21" t="s">
        <v>206</v>
      </c>
      <c r="BZS16" s="21">
        <v>832902</v>
      </c>
      <c r="BZT16" s="21" t="s">
        <v>206</v>
      </c>
      <c r="BZU16" s="21" t="s">
        <v>206</v>
      </c>
      <c r="BZV16" s="21">
        <v>1158798</v>
      </c>
      <c r="BZW16" s="21" t="s">
        <v>206</v>
      </c>
      <c r="BZX16" s="21">
        <v>5666</v>
      </c>
      <c r="BZY16" s="21">
        <v>378296</v>
      </c>
      <c r="BZZ16" s="21">
        <v>317408</v>
      </c>
      <c r="CAA16" s="21" t="s">
        <v>206</v>
      </c>
      <c r="CAB16" s="21">
        <v>534</v>
      </c>
      <c r="CAC16" s="21" t="s">
        <v>206</v>
      </c>
      <c r="CAD16" s="21">
        <v>289621</v>
      </c>
      <c r="CAE16" s="21">
        <v>126190</v>
      </c>
      <c r="CAF16" s="21" t="s">
        <v>206</v>
      </c>
      <c r="CAG16" s="21" t="s">
        <v>206</v>
      </c>
      <c r="CAH16" s="21" t="s">
        <v>206</v>
      </c>
      <c r="CAI16" s="21" t="s">
        <v>206</v>
      </c>
      <c r="CAJ16" s="21" t="s">
        <v>206</v>
      </c>
      <c r="CAK16" s="21" t="s">
        <v>206</v>
      </c>
      <c r="CAL16" s="21" t="s">
        <v>206</v>
      </c>
      <c r="CAM16" s="21" t="s">
        <v>206</v>
      </c>
      <c r="CAN16" s="21">
        <v>180880</v>
      </c>
      <c r="CAO16" s="21" t="s">
        <v>206</v>
      </c>
      <c r="CAP16" s="21" t="s">
        <v>206</v>
      </c>
      <c r="CAQ16" s="21" t="s">
        <v>206</v>
      </c>
      <c r="CAR16" s="21">
        <v>360</v>
      </c>
      <c r="CAS16" s="21" t="s">
        <v>206</v>
      </c>
      <c r="CAT16" s="21" t="s">
        <v>206</v>
      </c>
      <c r="CAU16" s="21" t="s">
        <v>206</v>
      </c>
      <c r="CAV16" s="21" t="s">
        <v>206</v>
      </c>
      <c r="CAW16" s="21">
        <v>293595</v>
      </c>
      <c r="CAX16" s="21" t="s">
        <v>206</v>
      </c>
      <c r="CAY16" s="21">
        <v>247625</v>
      </c>
      <c r="CAZ16" s="21" t="s">
        <v>206</v>
      </c>
      <c r="CBA16" s="21" t="s">
        <v>206</v>
      </c>
      <c r="CBB16" s="21" t="s">
        <v>206</v>
      </c>
      <c r="CBC16" s="21" t="s">
        <v>206</v>
      </c>
      <c r="CBD16" s="21" t="s">
        <v>206</v>
      </c>
      <c r="CBE16" s="21" t="s">
        <v>206</v>
      </c>
      <c r="CBF16" s="21">
        <v>5872</v>
      </c>
      <c r="CBG16" s="21" t="s">
        <v>206</v>
      </c>
      <c r="CBH16" s="21">
        <v>4645992</v>
      </c>
      <c r="CBI16" s="21">
        <v>153314</v>
      </c>
      <c r="CBJ16" s="21">
        <v>4187700</v>
      </c>
      <c r="CBK16" s="21">
        <v>2697537</v>
      </c>
      <c r="CBL16" s="21">
        <v>6291</v>
      </c>
      <c r="CBM16" s="21">
        <v>86914</v>
      </c>
      <c r="CBN16" s="21">
        <v>3</v>
      </c>
      <c r="CBO16" s="21" t="s">
        <v>206</v>
      </c>
      <c r="CBP16" s="21" t="s">
        <v>206</v>
      </c>
      <c r="CBQ16" s="21">
        <v>1969106</v>
      </c>
      <c r="CBR16" s="21">
        <v>1560008</v>
      </c>
      <c r="CBS16" s="21">
        <v>8685497</v>
      </c>
      <c r="CBT16" s="21" t="s">
        <v>206</v>
      </c>
      <c r="CBU16" s="21">
        <v>820</v>
      </c>
      <c r="CBV16" s="21" t="s">
        <v>206</v>
      </c>
      <c r="CBW16" s="21">
        <v>992831</v>
      </c>
      <c r="CBX16" s="21" t="s">
        <v>206</v>
      </c>
      <c r="CBY16" s="21" t="s">
        <v>206</v>
      </c>
      <c r="CBZ16" s="21" t="s">
        <v>206</v>
      </c>
      <c r="CCA16" s="21">
        <v>2601756</v>
      </c>
      <c r="CCB16" s="21">
        <v>113711</v>
      </c>
      <c r="CCC16" s="21" t="s">
        <v>206</v>
      </c>
      <c r="CCD16" s="21" t="s">
        <v>206</v>
      </c>
      <c r="CCE16" s="21" t="s">
        <v>206</v>
      </c>
      <c r="CCF16" s="21" t="s">
        <v>206</v>
      </c>
      <c r="CCG16" s="21" t="s">
        <v>206</v>
      </c>
      <c r="CCH16" s="21">
        <v>242166</v>
      </c>
      <c r="CCI16" s="21">
        <v>18207</v>
      </c>
      <c r="CCJ16" s="21" t="s">
        <v>206</v>
      </c>
      <c r="CCK16" s="21" t="s">
        <v>206</v>
      </c>
      <c r="CCL16" s="21" t="s">
        <v>206</v>
      </c>
      <c r="CCM16" s="21" t="s">
        <v>206</v>
      </c>
      <c r="CCN16" s="21">
        <v>524779</v>
      </c>
      <c r="CCO16" s="21">
        <v>1597349</v>
      </c>
      <c r="CCP16" s="21">
        <v>619613</v>
      </c>
      <c r="CCQ16" s="21">
        <v>1140</v>
      </c>
      <c r="CCR16" s="21" t="s">
        <v>206</v>
      </c>
      <c r="CCS16" s="21" t="s">
        <v>206</v>
      </c>
      <c r="CCT16" s="21" t="s">
        <v>206</v>
      </c>
      <c r="CCU16" s="21" t="s">
        <v>206</v>
      </c>
      <c r="CCV16" s="21">
        <v>100355</v>
      </c>
      <c r="CCW16" s="21">
        <v>26547</v>
      </c>
      <c r="CCX16" s="21">
        <v>1068574</v>
      </c>
      <c r="CCY16" s="21">
        <v>8923</v>
      </c>
      <c r="CCZ16" s="21">
        <v>1022718</v>
      </c>
      <c r="CDA16" s="21">
        <v>70374</v>
      </c>
      <c r="CDB16" s="21" t="s">
        <v>206</v>
      </c>
      <c r="CDC16" s="21">
        <v>7590722</v>
      </c>
      <c r="CDD16" s="21" t="s">
        <v>206</v>
      </c>
      <c r="CDE16" s="21" t="s">
        <v>206</v>
      </c>
      <c r="CDF16" s="21" t="s">
        <v>206</v>
      </c>
      <c r="CDG16" s="21" t="s">
        <v>206</v>
      </c>
      <c r="CDH16" s="21">
        <v>1054681</v>
      </c>
      <c r="CDI16" s="21">
        <v>250150</v>
      </c>
      <c r="CDJ16" s="21">
        <v>98776921</v>
      </c>
      <c r="CDK16" s="21">
        <v>317849210</v>
      </c>
      <c r="CDL16" s="21" t="s">
        <v>206</v>
      </c>
      <c r="CDM16" s="21">
        <v>9498</v>
      </c>
      <c r="CDN16" s="21" t="s">
        <v>206</v>
      </c>
      <c r="CDO16" s="21" t="s">
        <v>206</v>
      </c>
      <c r="CDP16" s="21">
        <v>4843331</v>
      </c>
      <c r="CDQ16" s="21">
        <v>3029</v>
      </c>
      <c r="CDR16" s="21" t="s">
        <v>206</v>
      </c>
      <c r="CDS16" s="21" t="s">
        <v>206</v>
      </c>
      <c r="CDT16" s="21">
        <v>17279</v>
      </c>
      <c r="CDU16" s="21" t="s">
        <v>206</v>
      </c>
      <c r="CDV16" s="21">
        <v>499</v>
      </c>
      <c r="CDW16" s="21" t="s">
        <v>206</v>
      </c>
      <c r="CDX16" s="21">
        <v>3205525</v>
      </c>
      <c r="CDY16" s="21">
        <v>158385</v>
      </c>
      <c r="CDZ16" t="s">
        <v>206</v>
      </c>
      <c r="CEA16" t="s">
        <v>206</v>
      </c>
      <c r="CEB16" t="s">
        <v>206</v>
      </c>
      <c r="CEC16" t="s">
        <v>206</v>
      </c>
      <c r="CED16" t="s">
        <v>206</v>
      </c>
      <c r="CEE16">
        <v>33925</v>
      </c>
      <c r="CEF16" t="s">
        <v>206</v>
      </c>
      <c r="CEG16">
        <v>251528</v>
      </c>
      <c r="CEH16" t="s">
        <v>206</v>
      </c>
      <c r="CEI16" t="s">
        <v>206</v>
      </c>
      <c r="CEJ16">
        <v>71844</v>
      </c>
      <c r="CEK16" t="s">
        <v>206</v>
      </c>
      <c r="CEL16" t="s">
        <v>206</v>
      </c>
      <c r="CEM16" t="s">
        <v>206</v>
      </c>
      <c r="CEN16" t="s">
        <v>206</v>
      </c>
      <c r="CEO16" t="s">
        <v>206</v>
      </c>
      <c r="CEP16" t="s">
        <v>206</v>
      </c>
      <c r="CEQ16" t="s">
        <v>206</v>
      </c>
      <c r="CER16" t="s">
        <v>206</v>
      </c>
      <c r="CES16">
        <v>580372</v>
      </c>
      <c r="CET16">
        <v>5</v>
      </c>
      <c r="CEU16" t="s">
        <v>206</v>
      </c>
      <c r="CEV16" t="s">
        <v>206</v>
      </c>
      <c r="CEW16" t="s">
        <v>206</v>
      </c>
      <c r="CEX16" t="s">
        <v>206</v>
      </c>
      <c r="CEY16" t="s">
        <v>206</v>
      </c>
      <c r="CEZ16">
        <v>560</v>
      </c>
      <c r="CFA16" t="s">
        <v>206</v>
      </c>
      <c r="CFB16" t="s">
        <v>206</v>
      </c>
      <c r="CFC16" t="s">
        <v>206</v>
      </c>
      <c r="CFD16" t="s">
        <v>206</v>
      </c>
      <c r="CFE16">
        <v>493688</v>
      </c>
      <c r="CFF16" t="s">
        <v>206</v>
      </c>
      <c r="CFG16">
        <v>6755</v>
      </c>
      <c r="CFH16">
        <v>1536269</v>
      </c>
      <c r="CFI16" t="s">
        <v>206</v>
      </c>
      <c r="CFJ16" t="s">
        <v>206</v>
      </c>
      <c r="CFK16">
        <v>336571</v>
      </c>
      <c r="CFL16">
        <v>599678</v>
      </c>
      <c r="CFM16">
        <v>2957646</v>
      </c>
      <c r="CFN16" t="s">
        <v>206</v>
      </c>
      <c r="CFO16">
        <v>195116</v>
      </c>
      <c r="CFP16" t="s">
        <v>206</v>
      </c>
      <c r="CFQ16">
        <v>1226</v>
      </c>
      <c r="CFR16">
        <v>47178</v>
      </c>
      <c r="CFS16" t="s">
        <v>206</v>
      </c>
      <c r="CFT16" t="s">
        <v>206</v>
      </c>
      <c r="CFU16">
        <v>147767</v>
      </c>
      <c r="CFV16">
        <v>30176</v>
      </c>
      <c r="CFW16" t="s">
        <v>206</v>
      </c>
      <c r="CFX16" t="s">
        <v>206</v>
      </c>
      <c r="CFY16" t="s">
        <v>206</v>
      </c>
      <c r="CFZ16" t="s">
        <v>206</v>
      </c>
      <c r="CGA16">
        <v>76574</v>
      </c>
      <c r="CGB16">
        <v>52870</v>
      </c>
      <c r="CGC16">
        <v>246494</v>
      </c>
      <c r="CGD16">
        <v>1385</v>
      </c>
      <c r="CGE16" t="s">
        <v>206</v>
      </c>
      <c r="CGF16">
        <v>173643</v>
      </c>
      <c r="CGG16" t="s">
        <v>206</v>
      </c>
      <c r="CGH16">
        <v>1457630</v>
      </c>
      <c r="CGI16">
        <v>32306</v>
      </c>
      <c r="CGJ16">
        <v>845</v>
      </c>
      <c r="CGK16" t="s">
        <v>206</v>
      </c>
      <c r="CGL16" t="s">
        <v>206</v>
      </c>
      <c r="CGM16" t="s">
        <v>206</v>
      </c>
      <c r="CGN16" t="s">
        <v>206</v>
      </c>
      <c r="CGO16" t="s">
        <v>206</v>
      </c>
      <c r="CGP16" t="s">
        <v>206</v>
      </c>
      <c r="CGQ16">
        <v>100747</v>
      </c>
      <c r="CGR16">
        <v>1170</v>
      </c>
      <c r="CGS16">
        <v>140108</v>
      </c>
      <c r="CGT16">
        <v>983309</v>
      </c>
      <c r="CGU16">
        <v>1613</v>
      </c>
      <c r="CGV16" t="s">
        <v>206</v>
      </c>
      <c r="CGW16">
        <v>32056</v>
      </c>
      <c r="CGX16" t="s">
        <v>206</v>
      </c>
      <c r="CGY16" t="s">
        <v>206</v>
      </c>
      <c r="CGZ16" t="s">
        <v>206</v>
      </c>
      <c r="CHA16" t="s">
        <v>206</v>
      </c>
      <c r="CHB16">
        <v>1642</v>
      </c>
      <c r="CHC16">
        <v>112348</v>
      </c>
      <c r="CHD16">
        <v>73821561</v>
      </c>
      <c r="CHE16">
        <v>77259786</v>
      </c>
      <c r="CHF16" t="s">
        <v>206</v>
      </c>
      <c r="CHG16">
        <v>13746298</v>
      </c>
      <c r="CHH16">
        <v>3000</v>
      </c>
      <c r="CHI16" t="s">
        <v>206</v>
      </c>
      <c r="CHJ16">
        <v>489663</v>
      </c>
      <c r="CHK16">
        <v>124</v>
      </c>
      <c r="CHL16" t="s">
        <v>206</v>
      </c>
      <c r="CHM16" t="s">
        <v>206</v>
      </c>
      <c r="CHN16">
        <v>1867311</v>
      </c>
      <c r="CHO16" t="s">
        <v>206</v>
      </c>
      <c r="CHP16">
        <v>42</v>
      </c>
      <c r="CHQ16" t="s">
        <v>206</v>
      </c>
      <c r="CHR16">
        <v>10685</v>
      </c>
      <c r="CHS16">
        <v>39135</v>
      </c>
    </row>
    <row r="17" spans="1:2255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</row>
    <row r="18" spans="1:2255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</row>
    <row r="19" spans="1:2255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</row>
    <row r="21" spans="1:2255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</row>
    <row r="22" spans="1:2255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</row>
    <row r="23" spans="1:2255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</row>
    <row r="24" spans="1:2255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</row>
    <row r="25" spans="1:2255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</row>
    <row r="26" spans="1:2255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</row>
    <row r="27" spans="1:2255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>
        <v>174622</v>
      </c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</row>
    <row r="28" spans="1:2255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</row>
    <row r="29" spans="1:2255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</row>
    <row r="30" spans="1:2255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</row>
    <row r="31" spans="1:2255" x14ac:dyDescent="0.25"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</row>
    <row r="32" spans="1:2255" x14ac:dyDescent="0.25"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</row>
    <row r="33" spans="25:2255" x14ac:dyDescent="0.25"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</row>
    <row r="34" spans="25:2255" x14ac:dyDescent="0.25"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</row>
    <row r="35" spans="25:2255" x14ac:dyDescent="0.25"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</row>
    <row r="36" spans="25:2255" x14ac:dyDescent="0.25"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79998168889431442"/>
  </sheetPr>
  <dimension ref="A1:X211"/>
  <sheetViews>
    <sheetView workbookViewId="0">
      <selection activeCell="DM13" sqref="DM3:DO13"/>
    </sheetView>
  </sheetViews>
  <sheetFormatPr baseColWidth="10" defaultRowHeight="15" x14ac:dyDescent="0.25"/>
  <cols>
    <col min="1" max="1" width="16.42578125" bestFit="1" customWidth="1"/>
  </cols>
  <sheetData>
    <row r="1" spans="1:24" x14ac:dyDescent="0.25">
      <c r="A1" s="21" t="s">
        <v>88</v>
      </c>
      <c r="B1" s="21" t="s">
        <v>96</v>
      </c>
      <c r="C1" s="21" t="s">
        <v>97</v>
      </c>
      <c r="D1" s="21" t="s">
        <v>98</v>
      </c>
      <c r="E1" s="21" t="s">
        <v>0</v>
      </c>
      <c r="F1" s="21" t="s">
        <v>87</v>
      </c>
      <c r="G1" s="21" t="s">
        <v>102</v>
      </c>
      <c r="H1" s="21" t="s">
        <v>1</v>
      </c>
      <c r="I1" s="21" t="s">
        <v>104</v>
      </c>
      <c r="J1" s="21" t="s">
        <v>105</v>
      </c>
      <c r="K1" s="21" t="s">
        <v>106</v>
      </c>
      <c r="L1" s="21" t="s">
        <v>99</v>
      </c>
      <c r="M1" s="21" t="s">
        <v>95</v>
      </c>
      <c r="N1" s="21" t="s">
        <v>18</v>
      </c>
      <c r="O1" s="21" t="s">
        <v>100</v>
      </c>
      <c r="P1" s="21" t="s">
        <v>10</v>
      </c>
      <c r="Q1" s="21" t="s">
        <v>107</v>
      </c>
      <c r="R1" s="21" t="s">
        <v>103</v>
      </c>
      <c r="S1" s="21" t="s">
        <v>13</v>
      </c>
      <c r="T1" s="21" t="s">
        <v>76</v>
      </c>
      <c r="U1" s="21" t="s">
        <v>480</v>
      </c>
      <c r="V1" s="21" t="s">
        <v>14</v>
      </c>
      <c r="W1" s="21" t="s">
        <v>5</v>
      </c>
      <c r="X1" t="s">
        <v>101</v>
      </c>
    </row>
    <row r="2" spans="1:24" x14ac:dyDescent="0.25">
      <c r="A2" s="21" t="s">
        <v>213</v>
      </c>
      <c r="B2" s="21">
        <v>1038114</v>
      </c>
      <c r="C2" s="21">
        <v>3499542</v>
      </c>
      <c r="D2" s="21">
        <v>4166020</v>
      </c>
      <c r="E2" s="21">
        <v>3836575</v>
      </c>
      <c r="F2" s="21">
        <v>364505</v>
      </c>
      <c r="G2" s="21">
        <v>126798</v>
      </c>
      <c r="H2" s="21">
        <v>6945320</v>
      </c>
      <c r="I2" s="21">
        <v>14865</v>
      </c>
      <c r="J2" s="21">
        <v>6320496</v>
      </c>
      <c r="K2" s="21">
        <v>165078</v>
      </c>
      <c r="L2" s="21">
        <v>24308081</v>
      </c>
      <c r="M2" s="21">
        <v>14120692</v>
      </c>
      <c r="N2" s="21">
        <v>330092</v>
      </c>
      <c r="O2" s="21">
        <v>1352649</v>
      </c>
      <c r="P2" s="21">
        <v>238597</v>
      </c>
      <c r="Q2" s="21">
        <v>2094615</v>
      </c>
      <c r="R2" s="21">
        <v>1899125</v>
      </c>
      <c r="S2" s="21">
        <v>627392</v>
      </c>
      <c r="T2" s="21">
        <v>5355121</v>
      </c>
      <c r="U2" s="21" t="s">
        <v>206</v>
      </c>
      <c r="V2" s="21">
        <v>19900</v>
      </c>
      <c r="W2" s="21">
        <v>24363640</v>
      </c>
      <c r="X2" s="21">
        <v>864204909</v>
      </c>
    </row>
    <row r="3" spans="1:24" x14ac:dyDescent="0.25">
      <c r="A3" s="21" t="s">
        <v>214</v>
      </c>
      <c r="B3" s="21">
        <v>1320048</v>
      </c>
      <c r="C3" s="21">
        <v>2696156</v>
      </c>
      <c r="D3" s="21">
        <v>4388513</v>
      </c>
      <c r="E3" s="21">
        <v>11024604</v>
      </c>
      <c r="F3" s="21">
        <v>241154</v>
      </c>
      <c r="G3" s="21">
        <v>61926</v>
      </c>
      <c r="H3" s="21">
        <v>5712562</v>
      </c>
      <c r="I3" s="21">
        <v>110765</v>
      </c>
      <c r="J3" s="21">
        <v>3106784</v>
      </c>
      <c r="K3" s="21">
        <v>216031</v>
      </c>
      <c r="L3" s="21">
        <v>22582969</v>
      </c>
      <c r="M3" s="21">
        <v>11240558</v>
      </c>
      <c r="N3" s="21">
        <v>59349</v>
      </c>
      <c r="O3" s="21">
        <v>1839154</v>
      </c>
      <c r="P3" s="21">
        <v>830786</v>
      </c>
      <c r="Q3" s="21">
        <v>1841176</v>
      </c>
      <c r="R3" s="21">
        <v>1955869</v>
      </c>
      <c r="S3" s="21">
        <v>386802</v>
      </c>
      <c r="T3" s="21">
        <v>6321900</v>
      </c>
      <c r="U3" s="21" t="s">
        <v>206</v>
      </c>
      <c r="V3" s="21">
        <v>79528</v>
      </c>
      <c r="W3" s="21">
        <v>22013479</v>
      </c>
      <c r="X3" s="21">
        <v>942683285</v>
      </c>
    </row>
    <row r="4" spans="1:24" x14ac:dyDescent="0.25">
      <c r="A4" s="21" t="s">
        <v>215</v>
      </c>
      <c r="B4" s="21">
        <v>2972231</v>
      </c>
      <c r="C4" s="21">
        <v>4600155</v>
      </c>
      <c r="D4" s="21">
        <v>3445998</v>
      </c>
      <c r="E4" s="21">
        <v>1633334</v>
      </c>
      <c r="F4" s="21">
        <v>338521</v>
      </c>
      <c r="G4" s="21">
        <v>20637</v>
      </c>
      <c r="H4" s="21">
        <v>9060042</v>
      </c>
      <c r="I4" s="21">
        <v>232248</v>
      </c>
      <c r="J4" s="21">
        <v>5616313</v>
      </c>
      <c r="K4" s="21">
        <v>128249</v>
      </c>
      <c r="L4" s="21">
        <v>25445876</v>
      </c>
      <c r="M4" s="21">
        <v>13013100</v>
      </c>
      <c r="N4" s="21">
        <v>147384</v>
      </c>
      <c r="O4" s="21">
        <v>1338900</v>
      </c>
      <c r="P4" s="21">
        <v>874615</v>
      </c>
      <c r="Q4" s="21">
        <v>2605652</v>
      </c>
      <c r="R4" s="21">
        <v>2120188</v>
      </c>
      <c r="S4" s="21">
        <v>922152</v>
      </c>
      <c r="T4" s="21">
        <v>8028081</v>
      </c>
      <c r="U4" s="21" t="s">
        <v>206</v>
      </c>
      <c r="V4" s="21">
        <v>68945</v>
      </c>
      <c r="W4" s="21">
        <v>43023984</v>
      </c>
      <c r="X4" s="21">
        <v>1242953513</v>
      </c>
    </row>
    <row r="5" spans="1:24" x14ac:dyDescent="0.25">
      <c r="A5" s="21" t="s">
        <v>216</v>
      </c>
      <c r="B5" s="21">
        <v>2140268</v>
      </c>
      <c r="C5" s="21">
        <v>7436152</v>
      </c>
      <c r="D5" s="21">
        <v>4224165</v>
      </c>
      <c r="E5" s="21">
        <v>2272158</v>
      </c>
      <c r="F5" s="21">
        <v>375401</v>
      </c>
      <c r="G5" s="21">
        <v>101030</v>
      </c>
      <c r="H5" s="21">
        <v>7584441</v>
      </c>
      <c r="I5" s="21">
        <v>112200</v>
      </c>
      <c r="J5" s="21">
        <v>4008790</v>
      </c>
      <c r="K5" s="21">
        <v>139336</v>
      </c>
      <c r="L5" s="21">
        <v>21616198</v>
      </c>
      <c r="M5" s="21">
        <v>9752451</v>
      </c>
      <c r="N5" s="21">
        <v>96697</v>
      </c>
      <c r="O5" s="21">
        <v>1487510</v>
      </c>
      <c r="P5" s="21">
        <v>467220</v>
      </c>
      <c r="Q5" s="21">
        <v>1947411</v>
      </c>
      <c r="R5" s="21">
        <v>4132023</v>
      </c>
      <c r="S5" s="21">
        <v>1892216</v>
      </c>
      <c r="T5" s="21">
        <v>3550461</v>
      </c>
      <c r="U5" s="21" t="s">
        <v>206</v>
      </c>
      <c r="V5" s="21">
        <v>160794</v>
      </c>
      <c r="W5" s="21">
        <v>29625181</v>
      </c>
      <c r="X5" s="21">
        <v>977767322</v>
      </c>
    </row>
    <row r="6" spans="1:24" x14ac:dyDescent="0.25">
      <c r="A6" s="21" t="s">
        <v>217</v>
      </c>
      <c r="B6" s="21">
        <v>2430625</v>
      </c>
      <c r="C6" s="21">
        <v>2597665</v>
      </c>
      <c r="D6" s="21">
        <v>4232967</v>
      </c>
      <c r="E6" s="21">
        <v>8575301</v>
      </c>
      <c r="F6" s="21">
        <v>330666</v>
      </c>
      <c r="G6" s="21">
        <v>388874</v>
      </c>
      <c r="H6" s="21">
        <v>7410340</v>
      </c>
      <c r="I6" s="21">
        <v>419518</v>
      </c>
      <c r="J6" s="21">
        <v>2586540</v>
      </c>
      <c r="K6" s="21">
        <v>291312</v>
      </c>
      <c r="L6" s="21">
        <v>26885775</v>
      </c>
      <c r="M6" s="21">
        <v>5365890</v>
      </c>
      <c r="N6" s="21">
        <v>82504</v>
      </c>
      <c r="O6" s="21">
        <v>2043413</v>
      </c>
      <c r="P6" s="21">
        <v>677356</v>
      </c>
      <c r="Q6" s="21">
        <v>3812310</v>
      </c>
      <c r="R6" s="21">
        <v>4177019</v>
      </c>
      <c r="S6" s="21">
        <v>1626158</v>
      </c>
      <c r="T6" s="21">
        <v>3766558</v>
      </c>
      <c r="U6" s="21" t="s">
        <v>206</v>
      </c>
      <c r="V6" s="21">
        <v>140305</v>
      </c>
      <c r="W6" s="21">
        <v>33411172</v>
      </c>
      <c r="X6" s="21">
        <v>1071802966</v>
      </c>
    </row>
    <row r="7" spans="1:24" x14ac:dyDescent="0.25">
      <c r="A7" s="21" t="s">
        <v>218</v>
      </c>
      <c r="B7" s="21">
        <v>3931794</v>
      </c>
      <c r="C7" s="21">
        <v>4775763</v>
      </c>
      <c r="D7" s="21">
        <v>6544843</v>
      </c>
      <c r="E7" s="21">
        <v>656860</v>
      </c>
      <c r="F7" s="21">
        <v>599063</v>
      </c>
      <c r="G7" s="21">
        <v>276621</v>
      </c>
      <c r="H7" s="21">
        <v>12593596</v>
      </c>
      <c r="I7" s="21">
        <v>24041</v>
      </c>
      <c r="J7" s="21">
        <v>9767391</v>
      </c>
      <c r="K7" s="21">
        <v>176763</v>
      </c>
      <c r="L7" s="21">
        <v>20367625</v>
      </c>
      <c r="M7" s="21">
        <v>6084530</v>
      </c>
      <c r="N7" s="21">
        <v>169424</v>
      </c>
      <c r="O7" s="21">
        <v>2200329</v>
      </c>
      <c r="P7" s="21">
        <v>8841114</v>
      </c>
      <c r="Q7" s="21">
        <v>2717643</v>
      </c>
      <c r="R7" s="21">
        <v>4612244</v>
      </c>
      <c r="S7" s="21">
        <v>807739</v>
      </c>
      <c r="T7" s="21">
        <v>12323522</v>
      </c>
      <c r="U7" s="21" t="s">
        <v>206</v>
      </c>
      <c r="V7" s="21">
        <v>155161</v>
      </c>
      <c r="W7" s="21">
        <v>44031729</v>
      </c>
      <c r="X7" s="21">
        <v>1261262339</v>
      </c>
    </row>
    <row r="8" spans="1:24" x14ac:dyDescent="0.25">
      <c r="A8" s="21" t="s">
        <v>219</v>
      </c>
      <c r="B8" s="21">
        <v>5775282</v>
      </c>
      <c r="C8" s="21">
        <v>3439054</v>
      </c>
      <c r="D8" s="21">
        <v>3404033</v>
      </c>
      <c r="E8" s="21">
        <v>450973</v>
      </c>
      <c r="F8" s="21">
        <v>5489746</v>
      </c>
      <c r="G8" s="21">
        <v>166300</v>
      </c>
      <c r="H8" s="21">
        <v>9591891</v>
      </c>
      <c r="I8" s="21">
        <v>2558</v>
      </c>
      <c r="J8" s="21">
        <v>16888194</v>
      </c>
      <c r="K8" s="21">
        <v>347677</v>
      </c>
      <c r="L8" s="21">
        <v>21314527</v>
      </c>
      <c r="M8" s="21">
        <v>13617734</v>
      </c>
      <c r="N8" s="21">
        <v>223739</v>
      </c>
      <c r="O8" s="21">
        <v>1691124</v>
      </c>
      <c r="P8" s="21">
        <v>7454537</v>
      </c>
      <c r="Q8" s="21">
        <v>1818187</v>
      </c>
      <c r="R8" s="21">
        <v>3687020</v>
      </c>
      <c r="S8" s="21">
        <v>1486780</v>
      </c>
      <c r="T8" s="21">
        <v>4229672</v>
      </c>
      <c r="U8" s="21" t="s">
        <v>206</v>
      </c>
      <c r="V8" s="21">
        <v>182287</v>
      </c>
      <c r="W8" s="21">
        <v>34074525</v>
      </c>
      <c r="X8" s="21">
        <v>985277258</v>
      </c>
    </row>
    <row r="9" spans="1:24" x14ac:dyDescent="0.25">
      <c r="A9" s="21" t="s">
        <v>220</v>
      </c>
      <c r="B9" s="21">
        <v>5966328</v>
      </c>
      <c r="C9" s="21">
        <v>4258172</v>
      </c>
      <c r="D9" s="21">
        <v>4301653</v>
      </c>
      <c r="E9" s="21">
        <v>4522634</v>
      </c>
      <c r="F9" s="21">
        <v>2548337</v>
      </c>
      <c r="G9" s="21">
        <v>81021</v>
      </c>
      <c r="H9" s="21">
        <v>13538080</v>
      </c>
      <c r="I9" s="21">
        <v>51899</v>
      </c>
      <c r="J9" s="21">
        <v>16184757</v>
      </c>
      <c r="K9" s="21">
        <v>87369</v>
      </c>
      <c r="L9" s="21">
        <v>25229835</v>
      </c>
      <c r="M9" s="21">
        <v>8330444</v>
      </c>
      <c r="N9" s="21">
        <v>523714</v>
      </c>
      <c r="O9" s="21">
        <v>4698092</v>
      </c>
      <c r="P9" s="21">
        <v>10975663</v>
      </c>
      <c r="Q9" s="21">
        <v>2366686</v>
      </c>
      <c r="R9" s="21">
        <v>5295295</v>
      </c>
      <c r="S9" s="21">
        <v>367533</v>
      </c>
      <c r="T9" s="21">
        <v>7600873</v>
      </c>
      <c r="U9" s="21" t="s">
        <v>206</v>
      </c>
      <c r="V9" s="21">
        <v>303739</v>
      </c>
      <c r="W9" s="21">
        <v>25925928</v>
      </c>
      <c r="X9" s="21">
        <v>1001363257</v>
      </c>
    </row>
    <row r="10" spans="1:24" x14ac:dyDescent="0.25">
      <c r="A10" s="21" t="s">
        <v>221</v>
      </c>
      <c r="B10" s="21">
        <v>2221563</v>
      </c>
      <c r="C10" s="21">
        <v>5534103</v>
      </c>
      <c r="D10" s="21">
        <v>3271721</v>
      </c>
      <c r="E10" s="21">
        <v>679078</v>
      </c>
      <c r="F10" s="21">
        <v>4285885</v>
      </c>
      <c r="G10" s="21">
        <v>297128</v>
      </c>
      <c r="H10" s="21">
        <v>13955183</v>
      </c>
      <c r="I10" s="21">
        <v>187252</v>
      </c>
      <c r="J10" s="21">
        <v>9852520</v>
      </c>
      <c r="K10" s="21">
        <v>776362</v>
      </c>
      <c r="L10" s="21">
        <v>28991762</v>
      </c>
      <c r="M10" s="21">
        <v>10967166</v>
      </c>
      <c r="N10" s="21">
        <v>497440</v>
      </c>
      <c r="O10" s="21">
        <v>2516097</v>
      </c>
      <c r="P10" s="21">
        <v>4349763</v>
      </c>
      <c r="Q10" s="21">
        <v>9222811</v>
      </c>
      <c r="R10" s="21">
        <v>2514932</v>
      </c>
      <c r="S10" s="21">
        <v>1695024</v>
      </c>
      <c r="T10" s="21">
        <v>9687157</v>
      </c>
      <c r="U10" s="21" t="s">
        <v>206</v>
      </c>
      <c r="V10" s="21">
        <v>225458</v>
      </c>
      <c r="W10" s="21">
        <v>27994607</v>
      </c>
      <c r="X10" s="21">
        <v>913233241</v>
      </c>
    </row>
    <row r="11" spans="1:24" x14ac:dyDescent="0.25">
      <c r="A11" s="21" t="s">
        <v>222</v>
      </c>
      <c r="B11" s="21">
        <v>1400406</v>
      </c>
      <c r="C11" s="21">
        <v>4168934</v>
      </c>
      <c r="D11" s="21">
        <v>4471542</v>
      </c>
      <c r="E11" s="21">
        <v>2186364</v>
      </c>
      <c r="F11" s="21">
        <v>2262370</v>
      </c>
      <c r="G11" s="21">
        <v>118989</v>
      </c>
      <c r="H11" s="21">
        <v>15169995</v>
      </c>
      <c r="I11" s="21">
        <v>114341</v>
      </c>
      <c r="J11" s="21">
        <v>27948914</v>
      </c>
      <c r="K11" s="21">
        <v>472698</v>
      </c>
      <c r="L11" s="21">
        <v>3332995</v>
      </c>
      <c r="M11" s="21">
        <v>8475208</v>
      </c>
      <c r="N11" s="21">
        <v>448793</v>
      </c>
      <c r="O11" s="21">
        <v>2213525</v>
      </c>
      <c r="P11" s="21">
        <v>5711096</v>
      </c>
      <c r="Q11" s="21">
        <v>9157957</v>
      </c>
      <c r="R11" s="21">
        <v>2834058</v>
      </c>
      <c r="S11" s="21">
        <v>1611647</v>
      </c>
      <c r="T11" s="21">
        <v>10282595</v>
      </c>
      <c r="U11" s="21" t="s">
        <v>206</v>
      </c>
      <c r="V11" s="21">
        <v>540326</v>
      </c>
      <c r="W11" s="21">
        <v>19101461</v>
      </c>
      <c r="X11" s="21">
        <v>904344264</v>
      </c>
    </row>
    <row r="12" spans="1:24" x14ac:dyDescent="0.25">
      <c r="A12" s="21" t="s">
        <v>223</v>
      </c>
      <c r="B12" s="21">
        <v>2061926</v>
      </c>
      <c r="C12" s="21">
        <v>6305077</v>
      </c>
      <c r="D12" s="21">
        <v>5719985</v>
      </c>
      <c r="E12" s="21">
        <v>3705867</v>
      </c>
      <c r="F12" s="21">
        <v>2151138</v>
      </c>
      <c r="G12" s="21">
        <v>79372</v>
      </c>
      <c r="H12" s="21">
        <v>12504448</v>
      </c>
      <c r="I12" s="21">
        <v>443000</v>
      </c>
      <c r="J12" s="21">
        <v>38777788</v>
      </c>
      <c r="K12" s="21">
        <v>190934</v>
      </c>
      <c r="L12" s="21">
        <v>4793528</v>
      </c>
      <c r="M12" s="21">
        <v>9821601</v>
      </c>
      <c r="N12" s="21">
        <v>165057</v>
      </c>
      <c r="O12" s="21">
        <v>3131998</v>
      </c>
      <c r="P12" s="21">
        <v>14842189</v>
      </c>
      <c r="Q12" s="21">
        <v>10650759</v>
      </c>
      <c r="R12" s="21">
        <v>4104175</v>
      </c>
      <c r="S12" s="21">
        <v>1173464</v>
      </c>
      <c r="T12" s="21">
        <v>9449894</v>
      </c>
      <c r="U12" s="21" t="s">
        <v>206</v>
      </c>
      <c r="V12" s="21">
        <v>164887</v>
      </c>
      <c r="W12" s="21">
        <v>26818400</v>
      </c>
      <c r="X12" s="21">
        <v>1049424294</v>
      </c>
    </row>
    <row r="13" spans="1:24" x14ac:dyDescent="0.25">
      <c r="A13" s="21" t="s">
        <v>224</v>
      </c>
      <c r="B13" s="21">
        <v>2047641</v>
      </c>
      <c r="C13" s="21">
        <v>6366901</v>
      </c>
      <c r="D13" s="21">
        <v>3778679</v>
      </c>
      <c r="E13" s="21">
        <v>2009864</v>
      </c>
      <c r="F13" s="21">
        <v>1327644</v>
      </c>
      <c r="G13" s="21">
        <v>661622</v>
      </c>
      <c r="H13" s="21">
        <v>17367611</v>
      </c>
      <c r="I13" s="21">
        <v>110227</v>
      </c>
      <c r="J13" s="21">
        <v>21912946</v>
      </c>
      <c r="K13" s="21">
        <v>528777</v>
      </c>
      <c r="L13" s="21">
        <v>3466994</v>
      </c>
      <c r="M13" s="21">
        <v>13865506</v>
      </c>
      <c r="N13" s="21">
        <v>1068532</v>
      </c>
      <c r="O13" s="21">
        <v>3076377</v>
      </c>
      <c r="P13" s="21">
        <v>16174652</v>
      </c>
      <c r="Q13" s="21">
        <v>11287355</v>
      </c>
      <c r="R13" s="21">
        <v>3804090</v>
      </c>
      <c r="S13" s="21">
        <v>2193056</v>
      </c>
      <c r="T13" s="21">
        <v>13352399</v>
      </c>
      <c r="U13" s="21" t="s">
        <v>206</v>
      </c>
      <c r="V13" s="21">
        <v>112935</v>
      </c>
      <c r="W13" s="21">
        <v>28037590</v>
      </c>
      <c r="X13" s="21">
        <v>919906912</v>
      </c>
    </row>
    <row r="14" spans="1:24" x14ac:dyDescent="0.25">
      <c r="A14" s="21" t="s">
        <v>225</v>
      </c>
      <c r="B14" s="21">
        <v>3053679</v>
      </c>
      <c r="C14" s="21">
        <v>7193554</v>
      </c>
      <c r="D14" s="21">
        <v>5212558</v>
      </c>
      <c r="E14" s="21">
        <v>1635852</v>
      </c>
      <c r="F14" s="21">
        <v>644775</v>
      </c>
      <c r="G14" s="21">
        <v>167356</v>
      </c>
      <c r="H14" s="21">
        <v>12758645</v>
      </c>
      <c r="I14" s="21">
        <v>260079</v>
      </c>
      <c r="J14" s="21">
        <v>32712782</v>
      </c>
      <c r="K14" s="21">
        <v>144391</v>
      </c>
      <c r="L14" s="21">
        <v>4211457</v>
      </c>
      <c r="M14" s="21">
        <v>9060699</v>
      </c>
      <c r="N14" s="21">
        <v>347011</v>
      </c>
      <c r="O14" s="21">
        <v>2534317</v>
      </c>
      <c r="P14" s="21">
        <v>5131148</v>
      </c>
      <c r="Q14" s="21">
        <v>9313679</v>
      </c>
      <c r="R14" s="21">
        <v>3136265</v>
      </c>
      <c r="S14" s="21">
        <v>4434609</v>
      </c>
      <c r="T14" s="21">
        <v>13106755</v>
      </c>
      <c r="U14" s="21" t="s">
        <v>206</v>
      </c>
      <c r="V14" s="21">
        <v>258664</v>
      </c>
      <c r="W14" s="21">
        <v>17547133</v>
      </c>
      <c r="X14" s="21">
        <v>800292091</v>
      </c>
    </row>
    <row r="15" spans="1:24" x14ac:dyDescent="0.25">
      <c r="A15" s="21" t="s">
        <v>226</v>
      </c>
      <c r="B15" s="21">
        <v>10939836</v>
      </c>
      <c r="C15" s="21">
        <v>12537189</v>
      </c>
      <c r="D15" s="21">
        <v>5246377</v>
      </c>
      <c r="E15" s="21">
        <v>1839854</v>
      </c>
      <c r="F15" s="21">
        <v>813583</v>
      </c>
      <c r="G15" s="21">
        <v>123395</v>
      </c>
      <c r="H15" s="21">
        <v>14463990</v>
      </c>
      <c r="I15" s="21">
        <v>43052</v>
      </c>
      <c r="J15" s="21">
        <v>36586564</v>
      </c>
      <c r="K15" s="21">
        <v>277925</v>
      </c>
      <c r="L15" s="21">
        <v>5195554</v>
      </c>
      <c r="M15" s="21">
        <v>7434794</v>
      </c>
      <c r="N15" s="21">
        <v>484191</v>
      </c>
      <c r="O15" s="21">
        <v>2198755</v>
      </c>
      <c r="P15" s="21">
        <v>12252960</v>
      </c>
      <c r="Q15" s="21">
        <v>10037982</v>
      </c>
      <c r="R15" s="21">
        <v>3157817</v>
      </c>
      <c r="S15" s="21">
        <v>1335692</v>
      </c>
      <c r="T15" s="21">
        <v>7657558</v>
      </c>
      <c r="U15" s="21">
        <v>6941</v>
      </c>
      <c r="V15" s="21">
        <v>235449</v>
      </c>
      <c r="W15" s="21">
        <v>21461095</v>
      </c>
      <c r="X15" s="21">
        <v>990859080</v>
      </c>
    </row>
    <row r="16" spans="1:24" x14ac:dyDescent="0.25">
      <c r="A16" s="21" t="s">
        <v>227</v>
      </c>
      <c r="B16" s="21">
        <v>3417671</v>
      </c>
      <c r="C16" s="21">
        <v>12109769</v>
      </c>
      <c r="D16" s="21">
        <v>6384623</v>
      </c>
      <c r="E16" s="21">
        <v>1727763</v>
      </c>
      <c r="F16" s="21">
        <v>1014281</v>
      </c>
      <c r="G16" s="21">
        <v>205242</v>
      </c>
      <c r="H16" s="21">
        <v>16219949</v>
      </c>
      <c r="I16" s="21">
        <v>467539</v>
      </c>
      <c r="J16" s="21">
        <v>29812246</v>
      </c>
      <c r="K16" s="21">
        <v>317942</v>
      </c>
      <c r="L16" s="21">
        <v>5132989</v>
      </c>
      <c r="M16" s="21">
        <v>8000475</v>
      </c>
      <c r="N16" s="21">
        <v>457686</v>
      </c>
      <c r="O16" s="21">
        <v>2536949</v>
      </c>
      <c r="P16" s="21">
        <v>9656961</v>
      </c>
      <c r="Q16" s="21">
        <v>14472653</v>
      </c>
      <c r="R16" s="21">
        <v>5469846</v>
      </c>
      <c r="S16" s="21">
        <v>2365466</v>
      </c>
      <c r="T16" s="21">
        <v>8306533</v>
      </c>
      <c r="U16" s="21" t="s">
        <v>206</v>
      </c>
      <c r="V16" s="21">
        <v>312035</v>
      </c>
      <c r="W16" s="21">
        <v>22045143</v>
      </c>
      <c r="X16" s="21">
        <v>1142488844</v>
      </c>
    </row>
    <row r="17" spans="1:24" x14ac:dyDescent="0.25">
      <c r="A17" s="21" t="s">
        <v>228</v>
      </c>
      <c r="B17" s="21">
        <v>2465183</v>
      </c>
      <c r="C17" s="21">
        <v>10120801</v>
      </c>
      <c r="D17" s="21">
        <v>5352108</v>
      </c>
      <c r="E17" s="21">
        <v>2624023</v>
      </c>
      <c r="F17" s="21">
        <v>1221465</v>
      </c>
      <c r="G17" s="21">
        <v>202650</v>
      </c>
      <c r="H17" s="21">
        <v>15951977</v>
      </c>
      <c r="I17" s="21">
        <v>546160</v>
      </c>
      <c r="J17" s="21">
        <v>29564321</v>
      </c>
      <c r="K17" s="21">
        <v>600013</v>
      </c>
      <c r="L17" s="21">
        <v>3844335</v>
      </c>
      <c r="M17" s="21">
        <v>9296489</v>
      </c>
      <c r="N17" s="21">
        <v>91000</v>
      </c>
      <c r="O17" s="21">
        <v>2258194</v>
      </c>
      <c r="P17" s="21">
        <v>8599408</v>
      </c>
      <c r="Q17" s="21">
        <v>15707264</v>
      </c>
      <c r="R17" s="21">
        <v>2927886</v>
      </c>
      <c r="S17" s="21">
        <v>1342407</v>
      </c>
      <c r="T17" s="21">
        <v>9322216</v>
      </c>
      <c r="U17" s="21" t="s">
        <v>206</v>
      </c>
      <c r="V17" s="21">
        <v>329052</v>
      </c>
      <c r="W17" s="21">
        <v>20690900</v>
      </c>
      <c r="X17" s="21">
        <v>968965818</v>
      </c>
    </row>
    <row r="18" spans="1:24" x14ac:dyDescent="0.25">
      <c r="A18" s="21" t="s">
        <v>229</v>
      </c>
      <c r="B18" s="21">
        <v>2692703</v>
      </c>
      <c r="C18" s="21">
        <v>9575798</v>
      </c>
      <c r="D18" s="21">
        <v>4285332</v>
      </c>
      <c r="E18" s="21">
        <v>1667830</v>
      </c>
      <c r="F18" s="21">
        <v>1344989</v>
      </c>
      <c r="G18" s="21">
        <v>136390</v>
      </c>
      <c r="H18" s="21">
        <v>18289400</v>
      </c>
      <c r="I18" s="21">
        <v>155946</v>
      </c>
      <c r="J18" s="21">
        <v>28641083</v>
      </c>
      <c r="K18" s="21">
        <v>1104595</v>
      </c>
      <c r="L18" s="21">
        <v>3305524</v>
      </c>
      <c r="M18" s="21">
        <v>6945690</v>
      </c>
      <c r="N18" s="21">
        <v>1001539</v>
      </c>
      <c r="O18" s="21">
        <v>3223665</v>
      </c>
      <c r="P18" s="21">
        <v>13965827</v>
      </c>
      <c r="Q18" s="21">
        <v>14435835</v>
      </c>
      <c r="R18" s="21">
        <v>6048214</v>
      </c>
      <c r="S18" s="21">
        <v>1530500</v>
      </c>
      <c r="T18" s="21">
        <v>11825372</v>
      </c>
      <c r="U18" s="21" t="s">
        <v>206</v>
      </c>
      <c r="V18" s="21">
        <v>208414</v>
      </c>
      <c r="W18" s="21">
        <v>25969385</v>
      </c>
      <c r="X18" s="21">
        <v>1084372671</v>
      </c>
    </row>
    <row r="19" spans="1:24" x14ac:dyDescent="0.25">
      <c r="A19" s="21" t="s">
        <v>230</v>
      </c>
      <c r="B19" s="21">
        <v>2748722</v>
      </c>
      <c r="C19" s="21">
        <v>11946466</v>
      </c>
      <c r="D19" s="21">
        <v>4345568</v>
      </c>
      <c r="E19" s="21">
        <v>2422315</v>
      </c>
      <c r="F19" s="21">
        <v>1454156</v>
      </c>
      <c r="G19" s="21">
        <v>457418</v>
      </c>
      <c r="H19" s="21">
        <v>28375856</v>
      </c>
      <c r="I19" s="21">
        <v>500353</v>
      </c>
      <c r="J19" s="21">
        <v>22376456</v>
      </c>
      <c r="K19" s="21">
        <v>598943</v>
      </c>
      <c r="L19" s="21">
        <v>4528086</v>
      </c>
      <c r="M19" s="21">
        <v>20645419</v>
      </c>
      <c r="N19" s="21">
        <v>603644</v>
      </c>
      <c r="O19" s="21">
        <v>4622035</v>
      </c>
      <c r="P19" s="21">
        <v>14429562</v>
      </c>
      <c r="Q19" s="21">
        <v>14045817</v>
      </c>
      <c r="R19" s="21">
        <v>3177068</v>
      </c>
      <c r="S19" s="21">
        <v>1889282</v>
      </c>
      <c r="T19" s="21">
        <v>10461618</v>
      </c>
      <c r="U19" s="21" t="s">
        <v>206</v>
      </c>
      <c r="V19" s="21">
        <v>186033</v>
      </c>
      <c r="W19" s="21">
        <v>25141522</v>
      </c>
      <c r="X19" s="21">
        <v>1014381365</v>
      </c>
    </row>
    <row r="20" spans="1:24" x14ac:dyDescent="0.25">
      <c r="A20" s="21" t="s">
        <v>231</v>
      </c>
      <c r="B20" s="21">
        <v>2287152</v>
      </c>
      <c r="C20" s="21">
        <v>8782383</v>
      </c>
      <c r="D20" s="21">
        <v>4125629</v>
      </c>
      <c r="E20" s="21">
        <v>7393794</v>
      </c>
      <c r="F20" s="21">
        <v>1240191</v>
      </c>
      <c r="G20" s="21">
        <v>42538</v>
      </c>
      <c r="H20" s="21">
        <v>13429503</v>
      </c>
      <c r="I20" s="21">
        <v>175399</v>
      </c>
      <c r="J20" s="21">
        <v>24771915</v>
      </c>
      <c r="K20" s="21">
        <v>519464</v>
      </c>
      <c r="L20" s="21">
        <v>3058131</v>
      </c>
      <c r="M20" s="21">
        <v>9637601</v>
      </c>
      <c r="N20" s="21">
        <v>709928</v>
      </c>
      <c r="O20" s="21">
        <v>2332066</v>
      </c>
      <c r="P20" s="21">
        <v>10482119</v>
      </c>
      <c r="Q20" s="21">
        <v>13609012</v>
      </c>
      <c r="R20" s="21">
        <v>3771558</v>
      </c>
      <c r="S20" s="21">
        <v>798747</v>
      </c>
      <c r="T20" s="21">
        <v>7895848</v>
      </c>
      <c r="U20" s="21" t="s">
        <v>206</v>
      </c>
      <c r="V20" s="21">
        <v>230856</v>
      </c>
      <c r="W20" s="21">
        <v>24975445</v>
      </c>
      <c r="X20" s="21">
        <v>1054200073</v>
      </c>
    </row>
    <row r="21" spans="1:24" x14ac:dyDescent="0.25">
      <c r="A21" s="21" t="s">
        <v>232</v>
      </c>
      <c r="B21" s="21">
        <v>2746167</v>
      </c>
      <c r="C21" s="21">
        <v>9280472</v>
      </c>
      <c r="D21" s="21">
        <v>5405590</v>
      </c>
      <c r="E21" s="21">
        <v>6333132</v>
      </c>
      <c r="F21" s="21">
        <v>1256638</v>
      </c>
      <c r="G21" s="21">
        <v>299170</v>
      </c>
      <c r="H21" s="21">
        <v>15509382</v>
      </c>
      <c r="I21" s="21">
        <v>381654</v>
      </c>
      <c r="J21" s="21">
        <v>28478019</v>
      </c>
      <c r="K21" s="21">
        <v>774040</v>
      </c>
      <c r="L21" s="21">
        <v>4348748</v>
      </c>
      <c r="M21" s="21">
        <v>10458328</v>
      </c>
      <c r="N21" s="21">
        <v>420417</v>
      </c>
      <c r="O21" s="21">
        <v>3570814</v>
      </c>
      <c r="P21" s="21">
        <v>20833331</v>
      </c>
      <c r="Q21" s="21">
        <v>19091047</v>
      </c>
      <c r="R21" s="21">
        <v>2702275</v>
      </c>
      <c r="S21" s="21">
        <v>642706</v>
      </c>
      <c r="T21" s="21">
        <v>6562892</v>
      </c>
      <c r="U21" s="21" t="s">
        <v>206</v>
      </c>
      <c r="V21" s="21">
        <v>384340</v>
      </c>
      <c r="W21" s="21">
        <v>32454295</v>
      </c>
      <c r="X21" s="21">
        <v>1190968025</v>
      </c>
    </row>
    <row r="22" spans="1:24" x14ac:dyDescent="0.25">
      <c r="A22" s="21" t="s">
        <v>233</v>
      </c>
      <c r="B22" s="21">
        <v>3798551</v>
      </c>
      <c r="C22" s="21">
        <v>9628517</v>
      </c>
      <c r="D22" s="21">
        <v>6095494</v>
      </c>
      <c r="E22" s="21">
        <v>11019399</v>
      </c>
      <c r="F22" s="21">
        <v>1291448</v>
      </c>
      <c r="G22" s="21">
        <v>245395</v>
      </c>
      <c r="H22" s="21">
        <v>13598280</v>
      </c>
      <c r="I22" s="21">
        <v>253992</v>
      </c>
      <c r="J22" s="21">
        <v>23456872</v>
      </c>
      <c r="K22" s="21">
        <v>833742</v>
      </c>
      <c r="L22" s="21">
        <v>4111392</v>
      </c>
      <c r="M22" s="21">
        <v>12937215</v>
      </c>
      <c r="N22" s="21">
        <v>578407</v>
      </c>
      <c r="O22" s="21">
        <v>2070258</v>
      </c>
      <c r="P22" s="21">
        <v>23232130</v>
      </c>
      <c r="Q22" s="21">
        <v>17769864</v>
      </c>
      <c r="R22" s="21">
        <v>3011904</v>
      </c>
      <c r="S22" s="21">
        <v>1331838</v>
      </c>
      <c r="T22" s="21">
        <v>7227720</v>
      </c>
      <c r="U22" s="21" t="s">
        <v>206</v>
      </c>
      <c r="V22" s="21">
        <v>112880</v>
      </c>
      <c r="W22" s="21">
        <v>28009294</v>
      </c>
      <c r="X22" s="21">
        <v>986960290</v>
      </c>
    </row>
    <row r="23" spans="1:24" x14ac:dyDescent="0.25">
      <c r="A23" s="21" t="s">
        <v>234</v>
      </c>
      <c r="B23" s="21">
        <v>4526993</v>
      </c>
      <c r="C23" s="21">
        <v>9715916</v>
      </c>
      <c r="D23" s="21">
        <v>4932775</v>
      </c>
      <c r="E23" s="21">
        <v>5153956</v>
      </c>
      <c r="F23" s="21">
        <v>1372834</v>
      </c>
      <c r="G23" s="21">
        <v>57476</v>
      </c>
      <c r="H23" s="21">
        <v>13031051</v>
      </c>
      <c r="I23" s="21">
        <v>393149</v>
      </c>
      <c r="J23" s="21">
        <v>29237222</v>
      </c>
      <c r="K23" s="21">
        <v>676125</v>
      </c>
      <c r="L23" s="21">
        <v>4479482</v>
      </c>
      <c r="M23" s="21">
        <v>10261608</v>
      </c>
      <c r="N23" s="21">
        <v>689608</v>
      </c>
      <c r="O23" s="21">
        <v>2222444</v>
      </c>
      <c r="P23" s="21">
        <v>14000408</v>
      </c>
      <c r="Q23" s="21">
        <v>20038243</v>
      </c>
      <c r="R23" s="21">
        <v>2312150</v>
      </c>
      <c r="S23" s="21">
        <v>896263</v>
      </c>
      <c r="T23" s="21">
        <v>7133527</v>
      </c>
      <c r="U23" s="21">
        <v>11432</v>
      </c>
      <c r="V23" s="21">
        <v>315938</v>
      </c>
      <c r="W23" s="21">
        <v>31165420</v>
      </c>
      <c r="X23" s="21">
        <v>1024405174</v>
      </c>
    </row>
    <row r="24" spans="1:24" x14ac:dyDescent="0.25">
      <c r="A24" s="21" t="s">
        <v>235</v>
      </c>
      <c r="B24" s="21">
        <v>6083647</v>
      </c>
      <c r="C24" s="21">
        <v>12864010</v>
      </c>
      <c r="D24" s="21">
        <v>5296266</v>
      </c>
      <c r="E24" s="21">
        <v>15500328</v>
      </c>
      <c r="F24" s="21">
        <v>1510833</v>
      </c>
      <c r="G24" s="21">
        <v>187844</v>
      </c>
      <c r="H24" s="21">
        <v>14889714</v>
      </c>
      <c r="I24" s="21">
        <v>30954</v>
      </c>
      <c r="J24" s="21">
        <v>86276681</v>
      </c>
      <c r="K24" s="21">
        <v>581687</v>
      </c>
      <c r="L24" s="21">
        <v>3008598</v>
      </c>
      <c r="M24" s="21">
        <v>12428695</v>
      </c>
      <c r="N24" s="21">
        <v>535534</v>
      </c>
      <c r="O24" s="21">
        <v>2432258</v>
      </c>
      <c r="P24" s="21">
        <v>12136316</v>
      </c>
      <c r="Q24" s="21">
        <v>23529355</v>
      </c>
      <c r="R24" s="21">
        <v>4540149</v>
      </c>
      <c r="S24" s="21">
        <v>1543780</v>
      </c>
      <c r="T24" s="21">
        <v>11658903</v>
      </c>
      <c r="U24" s="21" t="s">
        <v>206</v>
      </c>
      <c r="V24" s="21">
        <v>176808</v>
      </c>
      <c r="W24" s="21">
        <v>35176821</v>
      </c>
      <c r="X24" s="21">
        <v>1181104064</v>
      </c>
    </row>
    <row r="25" spans="1:24" x14ac:dyDescent="0.25">
      <c r="A25" s="21" t="s">
        <v>236</v>
      </c>
      <c r="B25" s="21">
        <v>3635510</v>
      </c>
      <c r="C25" s="21">
        <v>10017437</v>
      </c>
      <c r="D25" s="21">
        <v>3640414</v>
      </c>
      <c r="E25" s="21">
        <v>11433804</v>
      </c>
      <c r="F25" s="21">
        <v>2051531</v>
      </c>
      <c r="G25" s="21">
        <v>331768</v>
      </c>
      <c r="H25" s="21">
        <v>15926491</v>
      </c>
      <c r="I25" s="21">
        <v>57542</v>
      </c>
      <c r="J25" s="21">
        <v>83907009</v>
      </c>
      <c r="K25" s="21">
        <v>1632441</v>
      </c>
      <c r="L25" s="21">
        <v>3463454</v>
      </c>
      <c r="M25" s="21">
        <v>16606060</v>
      </c>
      <c r="N25" s="21">
        <v>341994</v>
      </c>
      <c r="O25" s="21">
        <v>2577105</v>
      </c>
      <c r="P25" s="21">
        <v>10625829</v>
      </c>
      <c r="Q25" s="21">
        <v>17512226</v>
      </c>
      <c r="R25" s="21">
        <v>6365020</v>
      </c>
      <c r="S25" s="21">
        <v>976666</v>
      </c>
      <c r="T25" s="21">
        <v>9591287</v>
      </c>
      <c r="U25" s="21" t="s">
        <v>206</v>
      </c>
      <c r="V25" s="21">
        <v>197261</v>
      </c>
      <c r="W25" s="21">
        <v>43077414</v>
      </c>
      <c r="X25" s="21">
        <v>1030696281</v>
      </c>
    </row>
    <row r="26" spans="1:24" x14ac:dyDescent="0.25">
      <c r="A26" s="21" t="s">
        <v>237</v>
      </c>
      <c r="B26" s="21">
        <v>5740215</v>
      </c>
      <c r="C26" s="21">
        <v>13643838</v>
      </c>
      <c r="D26" s="21">
        <v>3492375</v>
      </c>
      <c r="E26" s="21">
        <v>10443520</v>
      </c>
      <c r="F26" s="21">
        <v>1464562</v>
      </c>
      <c r="G26" s="21">
        <v>159312</v>
      </c>
      <c r="H26" s="21">
        <v>11111508</v>
      </c>
      <c r="I26" s="21">
        <v>29942</v>
      </c>
      <c r="J26" s="21">
        <v>80928224</v>
      </c>
      <c r="K26" s="21">
        <v>540898</v>
      </c>
      <c r="L26" s="21">
        <v>2758836</v>
      </c>
      <c r="M26" s="21">
        <v>12802649</v>
      </c>
      <c r="N26" s="21">
        <v>66853</v>
      </c>
      <c r="O26" s="21">
        <v>4300909</v>
      </c>
      <c r="P26" s="21">
        <v>12410719</v>
      </c>
      <c r="Q26" s="21">
        <v>21006809</v>
      </c>
      <c r="R26" s="21">
        <v>3997345</v>
      </c>
      <c r="S26" s="21">
        <v>1749674</v>
      </c>
      <c r="T26" s="21">
        <v>10527469</v>
      </c>
      <c r="U26" s="21" t="s">
        <v>206</v>
      </c>
      <c r="V26" s="21">
        <v>43043</v>
      </c>
      <c r="W26" s="21">
        <v>28047796</v>
      </c>
      <c r="X26" s="21">
        <v>1023273585</v>
      </c>
    </row>
    <row r="27" spans="1:24" x14ac:dyDescent="0.25">
      <c r="A27" s="21" t="s">
        <v>238</v>
      </c>
      <c r="B27" s="21">
        <v>1800233</v>
      </c>
      <c r="C27" s="21">
        <v>8976907</v>
      </c>
      <c r="D27" s="21">
        <v>3626184</v>
      </c>
      <c r="E27" s="21">
        <v>11882405</v>
      </c>
      <c r="F27" s="21">
        <v>1447361</v>
      </c>
      <c r="G27" s="21">
        <v>34883</v>
      </c>
      <c r="H27" s="21">
        <v>12270989</v>
      </c>
      <c r="I27" s="21" t="s">
        <v>206</v>
      </c>
      <c r="J27" s="21">
        <v>60878985</v>
      </c>
      <c r="K27" s="21">
        <v>730101</v>
      </c>
      <c r="L27" s="21">
        <v>3212181</v>
      </c>
      <c r="M27" s="21">
        <v>10882629</v>
      </c>
      <c r="N27" s="21">
        <v>16336</v>
      </c>
      <c r="O27" s="21">
        <v>1960118</v>
      </c>
      <c r="P27" s="21">
        <v>11133052</v>
      </c>
      <c r="Q27" s="21">
        <v>18678686</v>
      </c>
      <c r="R27" s="21">
        <v>5826695</v>
      </c>
      <c r="S27" s="21">
        <v>526470</v>
      </c>
      <c r="T27" s="21">
        <v>9188664</v>
      </c>
      <c r="U27" s="21" t="s">
        <v>206</v>
      </c>
      <c r="V27" s="21">
        <v>29372</v>
      </c>
      <c r="W27" s="21">
        <v>25088874</v>
      </c>
      <c r="X27" s="21">
        <v>963276806</v>
      </c>
    </row>
    <row r="28" spans="1:24" x14ac:dyDescent="0.25">
      <c r="A28" s="21" t="s">
        <v>239</v>
      </c>
      <c r="B28" s="21">
        <v>4330973</v>
      </c>
      <c r="C28" s="21">
        <v>22625909</v>
      </c>
      <c r="D28" s="21">
        <v>3643194</v>
      </c>
      <c r="E28" s="21">
        <v>15788253</v>
      </c>
      <c r="F28" s="21">
        <v>1517401</v>
      </c>
      <c r="G28" s="21">
        <v>152762</v>
      </c>
      <c r="H28" s="21">
        <v>13994273</v>
      </c>
      <c r="I28" s="21" t="s">
        <v>206</v>
      </c>
      <c r="J28" s="21">
        <v>82491388</v>
      </c>
      <c r="K28" s="21">
        <v>718720</v>
      </c>
      <c r="L28" s="21">
        <v>4042036</v>
      </c>
      <c r="M28" s="21">
        <v>10449657</v>
      </c>
      <c r="N28" s="21">
        <v>125915</v>
      </c>
      <c r="O28" s="21">
        <v>3458121</v>
      </c>
      <c r="P28" s="21">
        <v>19114548</v>
      </c>
      <c r="Q28" s="21">
        <v>19726013</v>
      </c>
      <c r="R28" s="21">
        <v>4499595</v>
      </c>
      <c r="S28" s="21">
        <v>1603945</v>
      </c>
      <c r="T28" s="21">
        <v>10503619</v>
      </c>
      <c r="U28" s="21" t="s">
        <v>206</v>
      </c>
      <c r="V28" s="21">
        <v>778327</v>
      </c>
      <c r="W28" s="21">
        <v>31160517</v>
      </c>
      <c r="X28" s="21">
        <v>1119009165</v>
      </c>
    </row>
    <row r="29" spans="1:24" x14ac:dyDescent="0.25">
      <c r="A29" s="21" t="s">
        <v>240</v>
      </c>
      <c r="B29" s="21">
        <v>1849485</v>
      </c>
      <c r="C29" s="21">
        <v>14811418</v>
      </c>
      <c r="D29" s="21">
        <v>2571007</v>
      </c>
      <c r="E29" s="21">
        <v>12158542</v>
      </c>
      <c r="F29" s="21">
        <v>1539644</v>
      </c>
      <c r="G29" s="21">
        <v>111305</v>
      </c>
      <c r="H29" s="21">
        <v>9951165</v>
      </c>
      <c r="I29" s="21" t="s">
        <v>206</v>
      </c>
      <c r="J29" s="21">
        <v>58930580</v>
      </c>
      <c r="K29" s="21">
        <v>506440</v>
      </c>
      <c r="L29" s="21">
        <v>2976128</v>
      </c>
      <c r="M29" s="21">
        <v>10338772</v>
      </c>
      <c r="N29" s="21">
        <v>201574</v>
      </c>
      <c r="O29" s="21">
        <v>4246727</v>
      </c>
      <c r="P29" s="21">
        <v>14787685</v>
      </c>
      <c r="Q29" s="21">
        <v>17885069</v>
      </c>
      <c r="R29" s="21">
        <v>3800111</v>
      </c>
      <c r="S29" s="21">
        <v>867865</v>
      </c>
      <c r="T29" s="21">
        <v>14498575</v>
      </c>
      <c r="U29" s="21" t="s">
        <v>206</v>
      </c>
      <c r="V29" s="21">
        <v>352122</v>
      </c>
      <c r="W29" s="21">
        <v>33601854</v>
      </c>
      <c r="X29" s="21">
        <v>1554415153</v>
      </c>
    </row>
    <row r="30" spans="1:24" x14ac:dyDescent="0.25">
      <c r="A30" s="21" t="s">
        <v>241</v>
      </c>
      <c r="B30" s="21">
        <v>6142551</v>
      </c>
      <c r="C30" s="21">
        <v>14852991</v>
      </c>
      <c r="D30" s="21">
        <v>4668470</v>
      </c>
      <c r="E30" s="21">
        <v>16208766</v>
      </c>
      <c r="F30" s="21">
        <v>555571</v>
      </c>
      <c r="G30" s="21">
        <v>87305</v>
      </c>
      <c r="H30" s="21">
        <v>8677805</v>
      </c>
      <c r="I30" s="21" t="s">
        <v>206</v>
      </c>
      <c r="J30" s="21">
        <v>88525824</v>
      </c>
      <c r="K30" s="21">
        <v>921876</v>
      </c>
      <c r="L30" s="21">
        <v>3732537</v>
      </c>
      <c r="M30" s="21">
        <v>9609030</v>
      </c>
      <c r="N30" s="21">
        <v>23716</v>
      </c>
      <c r="O30" s="21">
        <v>3546063</v>
      </c>
      <c r="P30" s="21">
        <v>12746590</v>
      </c>
      <c r="Q30" s="21">
        <v>17815131</v>
      </c>
      <c r="R30" s="21">
        <v>4877245</v>
      </c>
      <c r="S30" s="21">
        <v>1314609</v>
      </c>
      <c r="T30" s="21">
        <v>18474703</v>
      </c>
      <c r="U30" s="21" t="s">
        <v>206</v>
      </c>
      <c r="V30" s="21">
        <v>514593</v>
      </c>
      <c r="W30" s="21">
        <v>39925291</v>
      </c>
      <c r="X30" s="21">
        <v>1178274846</v>
      </c>
    </row>
    <row r="31" spans="1:24" x14ac:dyDescent="0.25">
      <c r="A31" s="21" t="s">
        <v>242</v>
      </c>
      <c r="B31" s="21">
        <v>3634492</v>
      </c>
      <c r="C31" s="21">
        <v>15746496</v>
      </c>
      <c r="D31" s="21">
        <v>7353523</v>
      </c>
      <c r="E31" s="21">
        <v>14177019</v>
      </c>
      <c r="F31" s="21">
        <v>846546</v>
      </c>
      <c r="G31" s="21">
        <v>72107</v>
      </c>
      <c r="H31" s="21">
        <v>9814181</v>
      </c>
      <c r="I31" s="21" t="s">
        <v>206</v>
      </c>
      <c r="J31" s="21">
        <v>77803455</v>
      </c>
      <c r="K31" s="21">
        <v>1021776</v>
      </c>
      <c r="L31" s="21">
        <v>4337271</v>
      </c>
      <c r="M31" s="21">
        <v>9839621</v>
      </c>
      <c r="N31" s="21">
        <v>554750</v>
      </c>
      <c r="O31" s="21">
        <v>7087201</v>
      </c>
      <c r="P31" s="21">
        <v>10994956</v>
      </c>
      <c r="Q31" s="21">
        <v>13454895</v>
      </c>
      <c r="R31" s="21">
        <v>5104305</v>
      </c>
      <c r="S31" s="21">
        <v>1685578</v>
      </c>
      <c r="T31" s="21">
        <v>14755089</v>
      </c>
      <c r="U31" s="21" t="s">
        <v>206</v>
      </c>
      <c r="V31" s="21">
        <v>438220</v>
      </c>
      <c r="W31" s="21">
        <v>33397660</v>
      </c>
      <c r="X31" s="21">
        <v>1072173567</v>
      </c>
    </row>
    <row r="32" spans="1:24" x14ac:dyDescent="0.25">
      <c r="A32" s="21" t="s">
        <v>243</v>
      </c>
      <c r="B32" s="21">
        <v>4289168</v>
      </c>
      <c r="C32" s="21">
        <v>13407819</v>
      </c>
      <c r="D32" s="21">
        <v>3332767</v>
      </c>
      <c r="E32" s="21">
        <v>9526332</v>
      </c>
      <c r="F32" s="21">
        <v>96698545</v>
      </c>
      <c r="G32" s="21">
        <v>215098</v>
      </c>
      <c r="H32" s="21">
        <v>11793896</v>
      </c>
      <c r="I32" s="21" t="s">
        <v>206</v>
      </c>
      <c r="J32" s="21">
        <v>80171094</v>
      </c>
      <c r="K32" s="21">
        <v>1039121</v>
      </c>
      <c r="L32" s="21">
        <v>6256949</v>
      </c>
      <c r="M32" s="21">
        <v>11013097</v>
      </c>
      <c r="N32" s="21">
        <v>253925</v>
      </c>
      <c r="O32" s="21">
        <v>3655797</v>
      </c>
      <c r="P32" s="21">
        <v>9019545</v>
      </c>
      <c r="Q32" s="21">
        <v>14326049</v>
      </c>
      <c r="R32" s="21">
        <v>2690117</v>
      </c>
      <c r="S32" s="21">
        <v>1575644</v>
      </c>
      <c r="T32" s="21">
        <v>15394414</v>
      </c>
      <c r="U32" s="21" t="s">
        <v>206</v>
      </c>
      <c r="V32" s="21">
        <v>439929</v>
      </c>
      <c r="W32" s="21">
        <v>29829543</v>
      </c>
      <c r="X32" s="21">
        <v>992068016</v>
      </c>
    </row>
    <row r="33" spans="1:24" x14ac:dyDescent="0.25">
      <c r="A33" s="21" t="s">
        <v>244</v>
      </c>
      <c r="B33" s="21">
        <v>3179415</v>
      </c>
      <c r="C33" s="21">
        <v>14448001</v>
      </c>
      <c r="D33" s="21">
        <v>4147980</v>
      </c>
      <c r="E33" s="21">
        <v>7962119</v>
      </c>
      <c r="F33" s="21">
        <v>1152381</v>
      </c>
      <c r="G33" s="21">
        <v>1017927</v>
      </c>
      <c r="H33" s="21">
        <v>9646658</v>
      </c>
      <c r="I33" s="21">
        <v>109</v>
      </c>
      <c r="J33" s="21">
        <v>95167143</v>
      </c>
      <c r="K33" s="21">
        <v>787099</v>
      </c>
      <c r="L33" s="21">
        <v>4300170</v>
      </c>
      <c r="M33" s="21">
        <v>13210679</v>
      </c>
      <c r="N33" s="21">
        <v>345659</v>
      </c>
      <c r="O33" s="21">
        <v>3664930</v>
      </c>
      <c r="P33" s="21">
        <v>13692372</v>
      </c>
      <c r="Q33" s="21">
        <v>16565316</v>
      </c>
      <c r="R33" s="21">
        <v>2360651</v>
      </c>
      <c r="S33" s="21">
        <v>1995969</v>
      </c>
      <c r="T33" s="21">
        <v>14139658</v>
      </c>
      <c r="U33" s="21" t="s">
        <v>206</v>
      </c>
      <c r="V33" s="21">
        <v>314757</v>
      </c>
      <c r="W33" s="21">
        <v>32341127</v>
      </c>
      <c r="X33" s="21">
        <v>1107460014</v>
      </c>
    </row>
    <row r="34" spans="1:24" x14ac:dyDescent="0.25">
      <c r="A34" s="21" t="s">
        <v>245</v>
      </c>
      <c r="B34" s="21">
        <v>3122394</v>
      </c>
      <c r="C34" s="21">
        <v>11249714</v>
      </c>
      <c r="D34" s="21">
        <v>4922069</v>
      </c>
      <c r="E34" s="21">
        <v>4997240</v>
      </c>
      <c r="F34" s="21">
        <v>642142</v>
      </c>
      <c r="G34" s="21">
        <v>1252728</v>
      </c>
      <c r="H34" s="21">
        <v>9697396</v>
      </c>
      <c r="I34" s="21" t="s">
        <v>206</v>
      </c>
      <c r="J34" s="21">
        <v>78448486</v>
      </c>
      <c r="K34" s="21">
        <v>765226</v>
      </c>
      <c r="L34" s="21">
        <v>5759472</v>
      </c>
      <c r="M34" s="21">
        <v>7828410</v>
      </c>
      <c r="N34" s="21">
        <v>1117017</v>
      </c>
      <c r="O34" s="21">
        <v>1190097</v>
      </c>
      <c r="P34" s="21">
        <v>9762012</v>
      </c>
      <c r="Q34" s="21">
        <v>15497927</v>
      </c>
      <c r="R34" s="21">
        <v>2661710</v>
      </c>
      <c r="S34" s="21">
        <v>836615</v>
      </c>
      <c r="T34" s="21">
        <v>22492870</v>
      </c>
      <c r="U34" s="21" t="s">
        <v>206</v>
      </c>
      <c r="V34" s="21">
        <v>471091</v>
      </c>
      <c r="W34" s="21">
        <v>32561465</v>
      </c>
      <c r="X34" s="21">
        <v>1128505270</v>
      </c>
    </row>
    <row r="35" spans="1:24" x14ac:dyDescent="0.25">
      <c r="A35" s="21" t="s">
        <v>246</v>
      </c>
      <c r="B35" s="21">
        <v>6254692</v>
      </c>
      <c r="C35" s="21">
        <v>15587050</v>
      </c>
      <c r="D35" s="21">
        <v>4840681</v>
      </c>
      <c r="E35" s="21">
        <v>5795008</v>
      </c>
      <c r="F35" s="21">
        <v>43107670</v>
      </c>
      <c r="G35" s="21">
        <v>2564225</v>
      </c>
      <c r="H35" s="21">
        <v>12994263</v>
      </c>
      <c r="I35" s="21" t="s">
        <v>206</v>
      </c>
      <c r="J35" s="21">
        <v>89792771</v>
      </c>
      <c r="K35" s="21">
        <v>954972</v>
      </c>
      <c r="L35" s="21">
        <v>5700464</v>
      </c>
      <c r="M35" s="21">
        <v>13515940</v>
      </c>
      <c r="N35" s="21">
        <v>5055987</v>
      </c>
      <c r="O35" s="21">
        <v>2509848</v>
      </c>
      <c r="P35" s="21">
        <v>11773174</v>
      </c>
      <c r="Q35" s="21">
        <v>17273440</v>
      </c>
      <c r="R35" s="21">
        <v>2599051</v>
      </c>
      <c r="S35" s="21">
        <v>1883272</v>
      </c>
      <c r="T35" s="21">
        <v>47447631</v>
      </c>
      <c r="U35" s="21" t="s">
        <v>206</v>
      </c>
      <c r="V35" s="21">
        <v>363148</v>
      </c>
      <c r="W35" s="21">
        <v>39288491</v>
      </c>
      <c r="X35" s="21">
        <v>1303667110</v>
      </c>
    </row>
    <row r="36" spans="1:24" x14ac:dyDescent="0.25">
      <c r="A36" s="21" t="s">
        <v>247</v>
      </c>
      <c r="B36" s="21">
        <v>7741730</v>
      </c>
      <c r="C36" s="21">
        <v>10327932</v>
      </c>
      <c r="D36" s="21">
        <v>5911108</v>
      </c>
      <c r="E36" s="21">
        <v>5197172</v>
      </c>
      <c r="F36" s="21">
        <v>77729978</v>
      </c>
      <c r="G36" s="21">
        <v>2088638</v>
      </c>
      <c r="H36" s="21">
        <v>11114335</v>
      </c>
      <c r="I36" s="21" t="s">
        <v>206</v>
      </c>
      <c r="J36" s="21">
        <v>73910357</v>
      </c>
      <c r="K36" s="21">
        <v>1013422</v>
      </c>
      <c r="L36" s="21">
        <v>7540470</v>
      </c>
      <c r="M36" s="21">
        <v>11475515</v>
      </c>
      <c r="N36" s="21">
        <v>4036192</v>
      </c>
      <c r="O36" s="21">
        <v>3534293</v>
      </c>
      <c r="P36" s="21">
        <v>11241900</v>
      </c>
      <c r="Q36" s="21">
        <v>14639073</v>
      </c>
      <c r="R36" s="21">
        <v>4109108</v>
      </c>
      <c r="S36" s="21">
        <v>1652839</v>
      </c>
      <c r="T36" s="21">
        <v>57500590</v>
      </c>
      <c r="U36" s="21" t="s">
        <v>206</v>
      </c>
      <c r="V36" s="21">
        <v>121659</v>
      </c>
      <c r="W36" s="21">
        <v>42116012</v>
      </c>
      <c r="X36" s="21">
        <v>1187259681</v>
      </c>
    </row>
    <row r="37" spans="1:24" x14ac:dyDescent="0.25">
      <c r="A37" s="21" t="s">
        <v>248</v>
      </c>
      <c r="B37" s="21">
        <v>4526271</v>
      </c>
      <c r="C37" s="21">
        <v>11210043</v>
      </c>
      <c r="D37" s="21">
        <v>5657980</v>
      </c>
      <c r="E37" s="21">
        <v>4792077</v>
      </c>
      <c r="F37" s="21">
        <v>830690</v>
      </c>
      <c r="G37" s="21">
        <v>1856746</v>
      </c>
      <c r="H37" s="21">
        <v>14011211</v>
      </c>
      <c r="I37" s="21" t="s">
        <v>206</v>
      </c>
      <c r="J37" s="21">
        <v>70566243</v>
      </c>
      <c r="K37" s="21">
        <v>756879</v>
      </c>
      <c r="L37" s="21">
        <v>6471253</v>
      </c>
      <c r="M37" s="21">
        <v>10532891</v>
      </c>
      <c r="N37" s="21">
        <v>3552854</v>
      </c>
      <c r="O37" s="21">
        <v>2858751</v>
      </c>
      <c r="P37" s="21">
        <v>11142167</v>
      </c>
      <c r="Q37" s="21">
        <v>13592634</v>
      </c>
      <c r="R37" s="21">
        <v>5212084</v>
      </c>
      <c r="S37" s="21">
        <v>2403636</v>
      </c>
      <c r="T37" s="21">
        <v>60664524</v>
      </c>
      <c r="U37" s="21" t="s">
        <v>206</v>
      </c>
      <c r="V37" s="21">
        <v>491951</v>
      </c>
      <c r="W37" s="21">
        <v>34923645</v>
      </c>
      <c r="X37" s="21">
        <v>1249543795</v>
      </c>
    </row>
    <row r="38" spans="1:24" x14ac:dyDescent="0.25">
      <c r="A38" s="21" t="s">
        <v>249</v>
      </c>
      <c r="B38" s="21">
        <v>4142245</v>
      </c>
      <c r="C38" s="21">
        <v>13354303</v>
      </c>
      <c r="D38" s="21">
        <v>5372208</v>
      </c>
      <c r="E38" s="21">
        <v>3981954</v>
      </c>
      <c r="F38" s="21">
        <v>716739</v>
      </c>
      <c r="G38" s="21">
        <v>2196349</v>
      </c>
      <c r="H38" s="21">
        <v>12677031</v>
      </c>
      <c r="I38" s="21" t="s">
        <v>206</v>
      </c>
      <c r="J38" s="21">
        <v>83485984</v>
      </c>
      <c r="K38" s="21">
        <v>963996</v>
      </c>
      <c r="L38" s="21">
        <v>7664428</v>
      </c>
      <c r="M38" s="21">
        <v>29009486</v>
      </c>
      <c r="N38" s="21">
        <v>3707985</v>
      </c>
      <c r="O38" s="21">
        <v>5178280</v>
      </c>
      <c r="P38" s="21">
        <v>12899762</v>
      </c>
      <c r="Q38" s="21">
        <v>12699498</v>
      </c>
      <c r="R38" s="21">
        <v>5320474</v>
      </c>
      <c r="S38" s="21">
        <v>5015410</v>
      </c>
      <c r="T38" s="21">
        <v>51168116</v>
      </c>
      <c r="U38" s="21" t="s">
        <v>206</v>
      </c>
      <c r="V38" s="21">
        <v>526618</v>
      </c>
      <c r="W38" s="21">
        <v>31416523</v>
      </c>
      <c r="X38" s="21">
        <v>1461755036</v>
      </c>
    </row>
    <row r="39" spans="1:24" x14ac:dyDescent="0.25">
      <c r="A39" s="21" t="s">
        <v>250</v>
      </c>
      <c r="B39" s="21">
        <v>5863806</v>
      </c>
      <c r="C39" s="21">
        <v>18349083</v>
      </c>
      <c r="D39" s="21">
        <v>4073058</v>
      </c>
      <c r="E39" s="21">
        <v>4905723</v>
      </c>
      <c r="F39" s="21">
        <v>788222</v>
      </c>
      <c r="G39" s="21">
        <v>2064038</v>
      </c>
      <c r="H39" s="21">
        <v>10847147</v>
      </c>
      <c r="I39" s="21">
        <v>797</v>
      </c>
      <c r="J39" s="21">
        <v>56276340</v>
      </c>
      <c r="K39" s="21">
        <v>5968995</v>
      </c>
      <c r="L39" s="21">
        <v>19033912</v>
      </c>
      <c r="M39" s="21">
        <v>18923043</v>
      </c>
      <c r="N39" s="21">
        <v>5813566</v>
      </c>
      <c r="O39" s="21">
        <v>5263641</v>
      </c>
      <c r="P39" s="21">
        <v>13543784</v>
      </c>
      <c r="Q39" s="21">
        <v>13123471</v>
      </c>
      <c r="R39" s="21">
        <v>4889544</v>
      </c>
      <c r="S39" s="21">
        <v>1030664</v>
      </c>
      <c r="T39" s="21">
        <v>61004042</v>
      </c>
      <c r="U39" s="21" t="s">
        <v>206</v>
      </c>
      <c r="V39" s="21">
        <v>326582</v>
      </c>
      <c r="W39" s="21">
        <v>40763285</v>
      </c>
      <c r="X39" s="21">
        <v>1424196872</v>
      </c>
    </row>
    <row r="40" spans="1:24" x14ac:dyDescent="0.25">
      <c r="A40" s="21" t="s">
        <v>251</v>
      </c>
      <c r="B40" s="21">
        <v>5376584</v>
      </c>
      <c r="C40" s="21">
        <v>25485866</v>
      </c>
      <c r="D40" s="21">
        <v>4201165</v>
      </c>
      <c r="E40" s="21">
        <v>5433295</v>
      </c>
      <c r="F40" s="21">
        <v>1237946</v>
      </c>
      <c r="G40" s="21">
        <v>2985399</v>
      </c>
      <c r="H40" s="21">
        <v>13428149</v>
      </c>
      <c r="I40" s="21">
        <v>762</v>
      </c>
      <c r="J40" s="21">
        <v>56691563</v>
      </c>
      <c r="K40" s="21">
        <v>4988930</v>
      </c>
      <c r="L40" s="21">
        <v>24401297</v>
      </c>
      <c r="M40" s="21">
        <v>29204933</v>
      </c>
      <c r="N40" s="21">
        <v>1535493</v>
      </c>
      <c r="O40" s="21">
        <v>4169586</v>
      </c>
      <c r="P40" s="21">
        <v>18742855</v>
      </c>
      <c r="Q40" s="21">
        <v>15830860</v>
      </c>
      <c r="R40" s="21">
        <v>6047782</v>
      </c>
      <c r="S40" s="21">
        <v>2184508</v>
      </c>
      <c r="T40" s="21">
        <v>34052461</v>
      </c>
      <c r="U40" s="21" t="s">
        <v>206</v>
      </c>
      <c r="V40" s="21">
        <v>316080</v>
      </c>
      <c r="W40" s="21">
        <v>44056014</v>
      </c>
      <c r="X40" s="21">
        <v>1507768377</v>
      </c>
    </row>
    <row r="41" spans="1:24" x14ac:dyDescent="0.25">
      <c r="A41" s="21" t="s">
        <v>252</v>
      </c>
      <c r="B41" s="21">
        <v>8105766</v>
      </c>
      <c r="C41" s="21">
        <v>16936957</v>
      </c>
      <c r="D41" s="21">
        <v>5906546</v>
      </c>
      <c r="E41" s="21">
        <v>11133256</v>
      </c>
      <c r="F41" s="21">
        <v>1341705</v>
      </c>
      <c r="G41" s="21">
        <v>1683055</v>
      </c>
      <c r="H41" s="21">
        <v>19895137</v>
      </c>
      <c r="I41" s="21" t="s">
        <v>206</v>
      </c>
      <c r="J41" s="21">
        <v>51717386</v>
      </c>
      <c r="K41" s="21">
        <v>8235791</v>
      </c>
      <c r="L41" s="21">
        <v>25764192</v>
      </c>
      <c r="M41" s="21">
        <v>13039690</v>
      </c>
      <c r="N41" s="21">
        <v>298351</v>
      </c>
      <c r="O41" s="21">
        <v>3732200</v>
      </c>
      <c r="P41" s="21">
        <v>18665957</v>
      </c>
      <c r="Q41" s="21">
        <v>15793671</v>
      </c>
      <c r="R41" s="21">
        <v>4364678</v>
      </c>
      <c r="S41" s="21">
        <v>1691714</v>
      </c>
      <c r="T41" s="21">
        <v>36928456</v>
      </c>
      <c r="U41" s="21" t="s">
        <v>206</v>
      </c>
      <c r="V41" s="21">
        <v>608357</v>
      </c>
      <c r="W41" s="21">
        <v>41799391</v>
      </c>
      <c r="X41" s="21">
        <v>1376371049</v>
      </c>
    </row>
    <row r="42" spans="1:24" x14ac:dyDescent="0.25">
      <c r="A42" s="21" t="s">
        <v>253</v>
      </c>
      <c r="B42" s="21">
        <v>8614266</v>
      </c>
      <c r="C42" s="21">
        <v>20088527</v>
      </c>
      <c r="D42" s="21">
        <v>5847510</v>
      </c>
      <c r="E42" s="21">
        <v>9108895</v>
      </c>
      <c r="F42" s="21">
        <v>1191356</v>
      </c>
      <c r="G42" s="21">
        <v>1562942</v>
      </c>
      <c r="H42" s="21">
        <v>18985889</v>
      </c>
      <c r="I42" s="21" t="s">
        <v>206</v>
      </c>
      <c r="J42" s="21">
        <v>83499943</v>
      </c>
      <c r="K42" s="21">
        <v>6955296</v>
      </c>
      <c r="L42" s="21">
        <v>26350935</v>
      </c>
      <c r="M42" s="21">
        <v>31813731</v>
      </c>
      <c r="N42" s="21">
        <v>1456216</v>
      </c>
      <c r="O42" s="21">
        <v>14115061</v>
      </c>
      <c r="P42" s="21">
        <v>16433547</v>
      </c>
      <c r="Q42" s="21">
        <v>15364259</v>
      </c>
      <c r="R42" s="21">
        <v>3739957</v>
      </c>
      <c r="S42" s="21">
        <v>1489486</v>
      </c>
      <c r="T42" s="21">
        <v>32913181</v>
      </c>
      <c r="U42" s="21" t="s">
        <v>206</v>
      </c>
      <c r="V42" s="21">
        <v>339244</v>
      </c>
      <c r="W42" s="21">
        <v>49854309</v>
      </c>
      <c r="X42" s="21">
        <v>2957823674</v>
      </c>
    </row>
    <row r="43" spans="1:24" x14ac:dyDescent="0.25">
      <c r="A43" s="21" t="s">
        <v>254</v>
      </c>
      <c r="B43" s="21">
        <v>4315664</v>
      </c>
      <c r="C43" s="21">
        <v>25948055</v>
      </c>
      <c r="D43" s="21">
        <v>5457824</v>
      </c>
      <c r="E43" s="21">
        <v>10438257</v>
      </c>
      <c r="F43" s="21">
        <v>1786243</v>
      </c>
      <c r="G43" s="21">
        <v>2206590</v>
      </c>
      <c r="H43" s="21">
        <v>21711327</v>
      </c>
      <c r="I43" s="21">
        <v>134</v>
      </c>
      <c r="J43" s="21">
        <v>79973364</v>
      </c>
      <c r="K43" s="21">
        <v>5737146</v>
      </c>
      <c r="L43" s="21">
        <v>22103575</v>
      </c>
      <c r="M43" s="21">
        <v>15384411</v>
      </c>
      <c r="N43" s="21">
        <v>976319</v>
      </c>
      <c r="O43" s="21">
        <v>11347503</v>
      </c>
      <c r="P43" s="21">
        <v>12803561</v>
      </c>
      <c r="Q43" s="21">
        <v>13000891</v>
      </c>
      <c r="R43" s="21">
        <v>4937170</v>
      </c>
      <c r="S43" s="21">
        <v>1991145</v>
      </c>
      <c r="T43" s="21">
        <v>32600825</v>
      </c>
      <c r="U43" s="21" t="s">
        <v>206</v>
      </c>
      <c r="V43" s="21">
        <v>301691</v>
      </c>
      <c r="W43" s="21">
        <v>51842582</v>
      </c>
      <c r="X43" s="21">
        <v>1573788945</v>
      </c>
    </row>
    <row r="44" spans="1:24" x14ac:dyDescent="0.25">
      <c r="A44" s="21" t="s">
        <v>255</v>
      </c>
      <c r="B44" s="21">
        <v>5592490</v>
      </c>
      <c r="C44" s="21">
        <v>24208884</v>
      </c>
      <c r="D44" s="21">
        <v>6128427</v>
      </c>
      <c r="E44" s="21">
        <v>10875591</v>
      </c>
      <c r="F44" s="21">
        <v>1385241</v>
      </c>
      <c r="G44" s="21">
        <v>2041734</v>
      </c>
      <c r="H44" s="21">
        <v>21036859</v>
      </c>
      <c r="I44" s="21" t="s">
        <v>206</v>
      </c>
      <c r="J44" s="21">
        <v>66613696</v>
      </c>
      <c r="K44" s="21">
        <v>6663231</v>
      </c>
      <c r="L44" s="21">
        <v>31030262</v>
      </c>
      <c r="M44" s="21">
        <v>15484310</v>
      </c>
      <c r="N44" s="21">
        <v>874196</v>
      </c>
      <c r="O44" s="21">
        <v>15645450</v>
      </c>
      <c r="P44" s="21">
        <v>10695314</v>
      </c>
      <c r="Q44" s="21">
        <v>15323645</v>
      </c>
      <c r="R44" s="21">
        <v>4389686</v>
      </c>
      <c r="S44" s="21">
        <v>3020483</v>
      </c>
      <c r="T44" s="21">
        <v>42150324</v>
      </c>
      <c r="U44" s="21" t="s">
        <v>206</v>
      </c>
      <c r="V44" s="21">
        <v>464718</v>
      </c>
      <c r="W44" s="21">
        <v>51051009</v>
      </c>
      <c r="X44" s="21">
        <v>1688798988</v>
      </c>
    </row>
    <row r="45" spans="1:24" x14ac:dyDescent="0.25">
      <c r="A45" s="21" t="s">
        <v>256</v>
      </c>
      <c r="B45" s="21">
        <v>13733713</v>
      </c>
      <c r="C45" s="21">
        <v>25054544</v>
      </c>
      <c r="D45" s="21">
        <v>6187307</v>
      </c>
      <c r="E45" s="21">
        <v>6721190</v>
      </c>
      <c r="F45" s="21">
        <v>1373113</v>
      </c>
      <c r="G45" s="21">
        <v>1743727</v>
      </c>
      <c r="H45" s="21">
        <v>18887762</v>
      </c>
      <c r="I45" s="21">
        <v>17173</v>
      </c>
      <c r="J45" s="21">
        <v>55785278</v>
      </c>
      <c r="K45" s="21">
        <v>7410137</v>
      </c>
      <c r="L45" s="21">
        <v>41912003</v>
      </c>
      <c r="M45" s="21">
        <v>16478290</v>
      </c>
      <c r="N45" s="21">
        <v>971880</v>
      </c>
      <c r="O45" s="21">
        <v>5640542</v>
      </c>
      <c r="P45" s="21">
        <v>8545320</v>
      </c>
      <c r="Q45" s="21">
        <v>11833062</v>
      </c>
      <c r="R45" s="21">
        <v>5422329</v>
      </c>
      <c r="S45" s="21">
        <v>2877201</v>
      </c>
      <c r="T45" s="21">
        <v>41051659</v>
      </c>
      <c r="U45" s="21">
        <v>24608</v>
      </c>
      <c r="V45" s="21">
        <v>619753</v>
      </c>
      <c r="W45" s="21">
        <v>48920986</v>
      </c>
      <c r="X45" s="21">
        <v>1650575084</v>
      </c>
    </row>
    <row r="46" spans="1:24" x14ac:dyDescent="0.25">
      <c r="A46" s="21" t="s">
        <v>257</v>
      </c>
      <c r="B46" s="21">
        <v>5502338</v>
      </c>
      <c r="C46" s="21">
        <v>14368739</v>
      </c>
      <c r="D46" s="21">
        <v>7399488</v>
      </c>
      <c r="E46" s="21">
        <v>3947524</v>
      </c>
      <c r="F46" s="21">
        <v>1220926</v>
      </c>
      <c r="G46" s="21">
        <v>2336157</v>
      </c>
      <c r="H46" s="21">
        <v>20992482</v>
      </c>
      <c r="I46" s="21" t="s">
        <v>206</v>
      </c>
      <c r="J46" s="21">
        <v>45093061</v>
      </c>
      <c r="K46" s="21">
        <v>7772066</v>
      </c>
      <c r="L46" s="21">
        <v>40705539</v>
      </c>
      <c r="M46" s="21">
        <v>27931294</v>
      </c>
      <c r="N46" s="21">
        <v>1564258</v>
      </c>
      <c r="O46" s="21">
        <v>3064910</v>
      </c>
      <c r="P46" s="21">
        <v>8165782</v>
      </c>
      <c r="Q46" s="21">
        <v>9366019</v>
      </c>
      <c r="R46" s="21">
        <v>4886936</v>
      </c>
      <c r="S46" s="21">
        <v>1126921</v>
      </c>
      <c r="T46" s="21">
        <v>33963145</v>
      </c>
      <c r="U46" s="21" t="s">
        <v>206</v>
      </c>
      <c r="V46" s="21">
        <v>610023</v>
      </c>
      <c r="W46" s="21">
        <v>52710862</v>
      </c>
      <c r="X46" s="21">
        <v>1589625868</v>
      </c>
    </row>
    <row r="47" spans="1:24" x14ac:dyDescent="0.25">
      <c r="A47" s="21" t="s">
        <v>258</v>
      </c>
      <c r="B47" s="21">
        <v>6682124</v>
      </c>
      <c r="C47" s="21">
        <v>15830638</v>
      </c>
      <c r="D47" s="21">
        <v>6182206</v>
      </c>
      <c r="E47" s="21">
        <v>8749672</v>
      </c>
      <c r="F47" s="21">
        <v>1570243</v>
      </c>
      <c r="G47" s="21">
        <v>1337399</v>
      </c>
      <c r="H47" s="21">
        <v>23609432</v>
      </c>
      <c r="I47" s="21" t="s">
        <v>206</v>
      </c>
      <c r="J47" s="21">
        <v>59189451</v>
      </c>
      <c r="K47" s="21">
        <v>6268590</v>
      </c>
      <c r="L47" s="21">
        <v>27622708</v>
      </c>
      <c r="M47" s="21">
        <v>26294407</v>
      </c>
      <c r="N47" s="21">
        <v>1109463</v>
      </c>
      <c r="O47" s="21">
        <v>4774569</v>
      </c>
      <c r="P47" s="21">
        <v>8289213</v>
      </c>
      <c r="Q47" s="21">
        <v>10160073</v>
      </c>
      <c r="R47" s="21">
        <v>7349771</v>
      </c>
      <c r="S47" s="21">
        <v>2022431</v>
      </c>
      <c r="T47" s="21">
        <v>42096989</v>
      </c>
      <c r="U47" s="21" t="s">
        <v>206</v>
      </c>
      <c r="V47" s="21">
        <v>631118</v>
      </c>
      <c r="W47" s="21">
        <v>52837649</v>
      </c>
      <c r="X47" s="21">
        <v>1774690996</v>
      </c>
    </row>
    <row r="48" spans="1:24" x14ac:dyDescent="0.25">
      <c r="A48" s="21" t="s">
        <v>259</v>
      </c>
      <c r="B48" s="21">
        <v>5889735</v>
      </c>
      <c r="C48" s="21">
        <v>15908867</v>
      </c>
      <c r="D48" s="21">
        <v>5825790</v>
      </c>
      <c r="E48" s="21">
        <v>4154126</v>
      </c>
      <c r="F48" s="21">
        <v>1268838</v>
      </c>
      <c r="G48" s="21">
        <v>956018</v>
      </c>
      <c r="H48" s="21">
        <v>21803988</v>
      </c>
      <c r="I48" s="21" t="s">
        <v>206</v>
      </c>
      <c r="J48" s="21">
        <v>48670900</v>
      </c>
      <c r="K48" s="21">
        <v>5174272</v>
      </c>
      <c r="L48" s="21">
        <v>22490154</v>
      </c>
      <c r="M48" s="21">
        <v>21382488</v>
      </c>
      <c r="N48" s="21">
        <v>1663992</v>
      </c>
      <c r="O48" s="21">
        <v>3582882</v>
      </c>
      <c r="P48" s="21">
        <v>5155744</v>
      </c>
      <c r="Q48" s="21">
        <v>8414810</v>
      </c>
      <c r="R48" s="21">
        <v>6277885</v>
      </c>
      <c r="S48" s="21">
        <v>1751943</v>
      </c>
      <c r="T48" s="21">
        <v>33526563</v>
      </c>
      <c r="U48" s="21" t="s">
        <v>206</v>
      </c>
      <c r="V48" s="21">
        <v>436936</v>
      </c>
      <c r="W48" s="21">
        <v>30543667</v>
      </c>
      <c r="X48" s="21">
        <v>1612050653</v>
      </c>
    </row>
    <row r="49" spans="1:24" x14ac:dyDescent="0.25">
      <c r="A49" s="21" t="s">
        <v>260</v>
      </c>
      <c r="B49" s="21">
        <v>6375149</v>
      </c>
      <c r="C49" s="21">
        <v>13745078</v>
      </c>
      <c r="D49" s="21">
        <v>5188625</v>
      </c>
      <c r="E49" s="21">
        <v>5819410</v>
      </c>
      <c r="F49" s="21">
        <v>2560923</v>
      </c>
      <c r="G49" s="21">
        <v>544815</v>
      </c>
      <c r="H49" s="21">
        <v>24911255</v>
      </c>
      <c r="I49" s="21">
        <v>25155</v>
      </c>
      <c r="J49" s="21">
        <v>52776438</v>
      </c>
      <c r="K49" s="21">
        <v>4653088</v>
      </c>
      <c r="L49" s="21">
        <v>14937892</v>
      </c>
      <c r="M49" s="21">
        <v>22931635</v>
      </c>
      <c r="N49" s="21">
        <v>1784232</v>
      </c>
      <c r="O49" s="21">
        <v>3011331</v>
      </c>
      <c r="P49" s="21">
        <v>3031434</v>
      </c>
      <c r="Q49" s="21">
        <v>9802329</v>
      </c>
      <c r="R49" s="21">
        <v>6233384</v>
      </c>
      <c r="S49" s="21">
        <v>2656752</v>
      </c>
      <c r="T49" s="21">
        <v>50772651</v>
      </c>
      <c r="U49" s="21" t="s">
        <v>206</v>
      </c>
      <c r="V49" s="21">
        <v>472307</v>
      </c>
      <c r="W49" s="21">
        <v>34139420</v>
      </c>
      <c r="X49" s="21">
        <v>1834490337</v>
      </c>
    </row>
    <row r="50" spans="1:24" x14ac:dyDescent="0.25">
      <c r="A50" s="21" t="s">
        <v>261</v>
      </c>
      <c r="B50" s="21">
        <v>10161165</v>
      </c>
      <c r="C50" s="21">
        <v>28740833</v>
      </c>
      <c r="D50" s="21">
        <v>7786477</v>
      </c>
      <c r="E50" s="21">
        <v>3766729</v>
      </c>
      <c r="F50" s="21">
        <v>1547131</v>
      </c>
      <c r="G50" s="21">
        <v>1518406</v>
      </c>
      <c r="H50" s="21">
        <v>25285372</v>
      </c>
      <c r="I50" s="21" t="s">
        <v>206</v>
      </c>
      <c r="J50" s="21">
        <v>73189265</v>
      </c>
      <c r="K50" s="21">
        <v>1526239</v>
      </c>
      <c r="L50" s="21">
        <v>8145171</v>
      </c>
      <c r="M50" s="21">
        <v>30374576</v>
      </c>
      <c r="N50" s="21">
        <v>2391531</v>
      </c>
      <c r="O50" s="21">
        <v>5321223</v>
      </c>
      <c r="P50" s="21">
        <v>4694970</v>
      </c>
      <c r="Q50" s="21">
        <v>12299853</v>
      </c>
      <c r="R50" s="21">
        <v>7033231</v>
      </c>
      <c r="S50" s="21">
        <v>1800417</v>
      </c>
      <c r="T50" s="21">
        <v>29717420</v>
      </c>
      <c r="U50" s="21" t="s">
        <v>206</v>
      </c>
      <c r="V50" s="21">
        <v>575991</v>
      </c>
      <c r="W50" s="21">
        <v>29597088</v>
      </c>
      <c r="X50" s="21">
        <v>1909944332</v>
      </c>
    </row>
    <row r="51" spans="1:24" x14ac:dyDescent="0.25">
      <c r="A51" s="21" t="s">
        <v>262</v>
      </c>
      <c r="B51" s="21">
        <v>8345989</v>
      </c>
      <c r="C51" s="21">
        <v>25428830</v>
      </c>
      <c r="D51" s="21">
        <v>4945045</v>
      </c>
      <c r="E51" s="21">
        <v>4000998</v>
      </c>
      <c r="F51" s="21">
        <v>2312999</v>
      </c>
      <c r="G51" s="21">
        <v>1662914</v>
      </c>
      <c r="H51" s="21">
        <v>27090098</v>
      </c>
      <c r="I51" s="21">
        <v>20275</v>
      </c>
      <c r="J51" s="21">
        <v>64034559</v>
      </c>
      <c r="K51" s="21">
        <v>1440883</v>
      </c>
      <c r="L51" s="21">
        <v>8796609</v>
      </c>
      <c r="M51" s="21">
        <v>12977886</v>
      </c>
      <c r="N51" s="21">
        <v>1786223</v>
      </c>
      <c r="O51" s="21">
        <v>4077322</v>
      </c>
      <c r="P51" s="21">
        <v>7452807</v>
      </c>
      <c r="Q51" s="21">
        <v>13908437</v>
      </c>
      <c r="R51" s="21">
        <v>6157715</v>
      </c>
      <c r="S51" s="21">
        <v>1819799</v>
      </c>
      <c r="T51" s="21">
        <v>15743674</v>
      </c>
      <c r="U51" s="21" t="s">
        <v>206</v>
      </c>
      <c r="V51" s="21">
        <v>296432</v>
      </c>
      <c r="W51" s="21">
        <v>32356390</v>
      </c>
      <c r="X51" s="21">
        <v>1774973063</v>
      </c>
    </row>
    <row r="52" spans="1:24" x14ac:dyDescent="0.25">
      <c r="A52" s="21" t="s">
        <v>263</v>
      </c>
      <c r="B52" s="21">
        <v>13334014</v>
      </c>
      <c r="C52" s="21">
        <v>24579618</v>
      </c>
      <c r="D52" s="21">
        <v>6145296</v>
      </c>
      <c r="E52" s="21">
        <v>6788718</v>
      </c>
      <c r="F52" s="21">
        <v>1768604</v>
      </c>
      <c r="G52" s="21">
        <v>4993745</v>
      </c>
      <c r="H52" s="21">
        <v>24140231</v>
      </c>
      <c r="I52" s="21" t="s">
        <v>206</v>
      </c>
      <c r="J52" s="21">
        <v>64951049</v>
      </c>
      <c r="K52" s="21">
        <v>2255225</v>
      </c>
      <c r="L52" s="21">
        <v>12189320</v>
      </c>
      <c r="M52" s="21">
        <v>36197229</v>
      </c>
      <c r="N52" s="21">
        <v>1449523</v>
      </c>
      <c r="O52" s="21">
        <v>4365409</v>
      </c>
      <c r="P52" s="21">
        <v>7370503</v>
      </c>
      <c r="Q52" s="21">
        <v>13199379</v>
      </c>
      <c r="R52" s="21">
        <v>6644045</v>
      </c>
      <c r="S52" s="21">
        <v>1594612</v>
      </c>
      <c r="T52" s="21">
        <v>20680241</v>
      </c>
      <c r="U52" s="21" t="s">
        <v>206</v>
      </c>
      <c r="V52" s="21">
        <v>179695</v>
      </c>
      <c r="W52" s="21">
        <v>35131605</v>
      </c>
      <c r="X52" s="21">
        <v>1943635147</v>
      </c>
    </row>
    <row r="53" spans="1:24" x14ac:dyDescent="0.25">
      <c r="A53" s="21" t="s">
        <v>264</v>
      </c>
      <c r="B53" s="21">
        <v>23008098</v>
      </c>
      <c r="C53" s="21">
        <v>25349309</v>
      </c>
      <c r="D53" s="21">
        <v>10133642</v>
      </c>
      <c r="E53" s="21">
        <v>6510546</v>
      </c>
      <c r="F53" s="21">
        <v>2248257</v>
      </c>
      <c r="G53" s="21">
        <v>1932380</v>
      </c>
      <c r="H53" s="21">
        <v>25074381</v>
      </c>
      <c r="I53" s="21">
        <v>268136</v>
      </c>
      <c r="J53" s="21">
        <v>59663525</v>
      </c>
      <c r="K53" s="21">
        <v>1860823</v>
      </c>
      <c r="L53" s="21">
        <v>9321368</v>
      </c>
      <c r="M53" s="21">
        <v>32872449</v>
      </c>
      <c r="N53" s="21">
        <v>1807639</v>
      </c>
      <c r="O53" s="21">
        <v>4148465</v>
      </c>
      <c r="P53" s="21">
        <v>14582755</v>
      </c>
      <c r="Q53" s="21">
        <v>12153229</v>
      </c>
      <c r="R53" s="21">
        <v>7409792</v>
      </c>
      <c r="S53" s="21">
        <v>3638231</v>
      </c>
      <c r="T53" s="21">
        <v>31330891</v>
      </c>
      <c r="U53" s="21" t="s">
        <v>206</v>
      </c>
      <c r="V53" s="21">
        <v>451218</v>
      </c>
      <c r="W53" s="21">
        <v>37331099</v>
      </c>
      <c r="X53" s="21">
        <v>1982115037</v>
      </c>
    </row>
    <row r="54" spans="1:24" x14ac:dyDescent="0.25">
      <c r="A54" s="21" t="s">
        <v>265</v>
      </c>
      <c r="B54" s="21">
        <v>7468747</v>
      </c>
      <c r="C54" s="21">
        <v>28302010</v>
      </c>
      <c r="D54" s="21">
        <v>6953084</v>
      </c>
      <c r="E54" s="21">
        <v>8351621</v>
      </c>
      <c r="F54" s="21">
        <v>4156589</v>
      </c>
      <c r="G54" s="21">
        <v>2088503</v>
      </c>
      <c r="H54" s="21">
        <v>22066957</v>
      </c>
      <c r="I54" s="21">
        <v>208559</v>
      </c>
      <c r="J54" s="21">
        <v>45952134</v>
      </c>
      <c r="K54" s="21">
        <v>1853953</v>
      </c>
      <c r="L54" s="21">
        <v>9904383</v>
      </c>
      <c r="M54" s="21">
        <v>23431979</v>
      </c>
      <c r="N54" s="21">
        <v>1536993</v>
      </c>
      <c r="O54" s="21">
        <v>2718058</v>
      </c>
      <c r="P54" s="21">
        <v>7899413</v>
      </c>
      <c r="Q54" s="21">
        <v>17174069</v>
      </c>
      <c r="R54" s="21">
        <v>8287924</v>
      </c>
      <c r="S54" s="21">
        <v>2658863</v>
      </c>
      <c r="T54" s="21">
        <v>35729182</v>
      </c>
      <c r="U54" s="21" t="s">
        <v>206</v>
      </c>
      <c r="V54" s="21">
        <v>344166</v>
      </c>
      <c r="W54" s="21">
        <v>28654748</v>
      </c>
      <c r="X54" s="21">
        <v>1606090322</v>
      </c>
    </row>
    <row r="55" spans="1:24" x14ac:dyDescent="0.25">
      <c r="A55" s="21" t="s">
        <v>266</v>
      </c>
      <c r="B55" s="21">
        <v>9281343</v>
      </c>
      <c r="C55" s="21">
        <v>38462216</v>
      </c>
      <c r="D55" s="21">
        <v>10327745</v>
      </c>
      <c r="E55" s="21">
        <v>9373134</v>
      </c>
      <c r="F55" s="21">
        <v>3676512</v>
      </c>
      <c r="G55" s="21">
        <v>1528563</v>
      </c>
      <c r="H55" s="21">
        <v>21843043</v>
      </c>
      <c r="I55" s="21">
        <v>158487</v>
      </c>
      <c r="J55" s="21">
        <v>12037502</v>
      </c>
      <c r="K55" s="21">
        <v>1866771</v>
      </c>
      <c r="L55" s="21">
        <v>11711672</v>
      </c>
      <c r="M55" s="21">
        <v>20797894</v>
      </c>
      <c r="N55" s="21">
        <v>710023</v>
      </c>
      <c r="O55" s="21">
        <v>18785849</v>
      </c>
      <c r="P55" s="21">
        <v>2242803</v>
      </c>
      <c r="Q55" s="21">
        <v>13194679</v>
      </c>
      <c r="R55" s="21">
        <v>5318277</v>
      </c>
      <c r="S55" s="21">
        <v>2074452</v>
      </c>
      <c r="T55" s="21">
        <v>44261717</v>
      </c>
      <c r="U55" s="21" t="s">
        <v>206</v>
      </c>
      <c r="V55" s="21">
        <v>287728</v>
      </c>
      <c r="W55" s="21">
        <v>33852589</v>
      </c>
      <c r="X55" s="21">
        <v>1866418304</v>
      </c>
    </row>
    <row r="56" spans="1:24" x14ac:dyDescent="0.25">
      <c r="A56" s="21" t="s">
        <v>267</v>
      </c>
      <c r="B56" s="21">
        <v>8402536</v>
      </c>
      <c r="C56" s="21">
        <v>49234759</v>
      </c>
      <c r="D56" s="21">
        <v>21432400</v>
      </c>
      <c r="E56" s="21">
        <v>9324042</v>
      </c>
      <c r="F56" s="21">
        <v>2183177</v>
      </c>
      <c r="G56" s="21">
        <v>1917772</v>
      </c>
      <c r="H56" s="21">
        <v>21690151</v>
      </c>
      <c r="I56" s="21">
        <v>291630</v>
      </c>
      <c r="J56" s="21">
        <v>8103358</v>
      </c>
      <c r="K56" s="21">
        <v>1773164</v>
      </c>
      <c r="L56" s="21">
        <v>9256303</v>
      </c>
      <c r="M56" s="21">
        <v>40701583</v>
      </c>
      <c r="N56" s="21">
        <v>2491270</v>
      </c>
      <c r="O56" s="21">
        <v>3315814</v>
      </c>
      <c r="P56" s="21">
        <v>2278757</v>
      </c>
      <c r="Q56" s="21">
        <v>10741810</v>
      </c>
      <c r="R56" s="21">
        <v>7989264</v>
      </c>
      <c r="S56" s="21">
        <v>2118092</v>
      </c>
      <c r="T56" s="21">
        <v>39317458</v>
      </c>
      <c r="U56" s="21" t="s">
        <v>206</v>
      </c>
      <c r="V56" s="21">
        <v>70031</v>
      </c>
      <c r="W56" s="21">
        <v>27275212</v>
      </c>
      <c r="X56" s="21">
        <v>1894616383</v>
      </c>
    </row>
    <row r="57" spans="1:24" x14ac:dyDescent="0.25">
      <c r="A57" s="21" t="s">
        <v>268</v>
      </c>
      <c r="B57" s="21">
        <v>7891605</v>
      </c>
      <c r="C57" s="21">
        <v>48409315</v>
      </c>
      <c r="D57" s="21">
        <v>41624805</v>
      </c>
      <c r="E57" s="21">
        <v>6025064</v>
      </c>
      <c r="F57" s="21">
        <v>1765067</v>
      </c>
      <c r="G57" s="21">
        <v>1752015</v>
      </c>
      <c r="H57" s="21">
        <v>33426354</v>
      </c>
      <c r="I57" s="21">
        <v>596918</v>
      </c>
      <c r="J57" s="21">
        <v>5579483</v>
      </c>
      <c r="K57" s="21">
        <v>1860955</v>
      </c>
      <c r="L57" s="21">
        <v>7139006</v>
      </c>
      <c r="M57" s="21">
        <v>24049679</v>
      </c>
      <c r="N57" s="21">
        <v>2674934</v>
      </c>
      <c r="O57" s="21">
        <v>2675464</v>
      </c>
      <c r="P57" s="21">
        <v>2429462</v>
      </c>
      <c r="Q57" s="21">
        <v>9938425</v>
      </c>
      <c r="R57" s="21">
        <v>10304220</v>
      </c>
      <c r="S57" s="21">
        <v>1387192</v>
      </c>
      <c r="T57" s="21">
        <v>25443429</v>
      </c>
      <c r="U57" s="21" t="s">
        <v>206</v>
      </c>
      <c r="V57" s="21">
        <v>190143</v>
      </c>
      <c r="W57" s="21">
        <v>31580167</v>
      </c>
      <c r="X57" s="21">
        <v>1793909390</v>
      </c>
    </row>
    <row r="58" spans="1:24" x14ac:dyDescent="0.25">
      <c r="A58" s="21" t="s">
        <v>269</v>
      </c>
      <c r="B58" s="21">
        <v>12654459</v>
      </c>
      <c r="C58" s="21">
        <v>43494493</v>
      </c>
      <c r="D58" s="21">
        <v>48228328</v>
      </c>
      <c r="E58" s="21">
        <v>9798929</v>
      </c>
      <c r="F58" s="21">
        <v>2789778</v>
      </c>
      <c r="G58" s="21">
        <v>2516461</v>
      </c>
      <c r="H58" s="21">
        <v>40687394</v>
      </c>
      <c r="I58" s="21" t="s">
        <v>206</v>
      </c>
      <c r="J58" s="21">
        <v>8737932</v>
      </c>
      <c r="K58" s="21">
        <v>2133971</v>
      </c>
      <c r="L58" s="21">
        <v>11703995</v>
      </c>
      <c r="M58" s="21">
        <v>27386480</v>
      </c>
      <c r="N58" s="21">
        <v>1375377</v>
      </c>
      <c r="O58" s="21">
        <v>2486469</v>
      </c>
      <c r="P58" s="21">
        <v>2247250</v>
      </c>
      <c r="Q58" s="21">
        <v>13030641</v>
      </c>
      <c r="R58" s="21">
        <v>10790443</v>
      </c>
      <c r="S58" s="21">
        <v>2382188</v>
      </c>
      <c r="T58" s="21">
        <v>29275924</v>
      </c>
      <c r="U58" s="21" t="s">
        <v>206</v>
      </c>
      <c r="V58" s="21">
        <v>284431</v>
      </c>
      <c r="W58" s="21">
        <v>47826307</v>
      </c>
      <c r="X58" s="21">
        <v>2018875289</v>
      </c>
    </row>
    <row r="59" spans="1:24" x14ac:dyDescent="0.25">
      <c r="A59" s="21" t="s">
        <v>270</v>
      </c>
      <c r="B59" s="21">
        <v>11541439</v>
      </c>
      <c r="C59" s="21">
        <v>29513548</v>
      </c>
      <c r="D59" s="21">
        <v>5113599</v>
      </c>
      <c r="E59" s="21">
        <v>6053033</v>
      </c>
      <c r="F59" s="21">
        <v>34896748</v>
      </c>
      <c r="G59" s="21">
        <v>1428672</v>
      </c>
      <c r="H59" s="21">
        <v>22991346</v>
      </c>
      <c r="I59" s="21">
        <v>229609</v>
      </c>
      <c r="J59" s="21">
        <v>7194914</v>
      </c>
      <c r="K59" s="21">
        <v>2233935</v>
      </c>
      <c r="L59" s="21">
        <v>10120085</v>
      </c>
      <c r="M59" s="21">
        <v>31367255</v>
      </c>
      <c r="N59" s="21">
        <v>1679514</v>
      </c>
      <c r="O59" s="21">
        <v>3361371</v>
      </c>
      <c r="P59" s="21">
        <v>4217346</v>
      </c>
      <c r="Q59" s="21">
        <v>8569892</v>
      </c>
      <c r="R59" s="21">
        <v>4130637</v>
      </c>
      <c r="S59" s="21">
        <v>3569462</v>
      </c>
      <c r="T59" s="21">
        <v>33561578</v>
      </c>
      <c r="U59" s="21" t="s">
        <v>206</v>
      </c>
      <c r="V59" s="21">
        <v>589199</v>
      </c>
      <c r="W59" s="21">
        <v>40908704</v>
      </c>
      <c r="X59" s="21">
        <v>1759127028</v>
      </c>
    </row>
    <row r="60" spans="1:24" x14ac:dyDescent="0.25">
      <c r="A60" s="21" t="s">
        <v>271</v>
      </c>
      <c r="B60" s="21">
        <v>15069443</v>
      </c>
      <c r="C60" s="21">
        <v>10849984</v>
      </c>
      <c r="D60" s="21">
        <v>7453051</v>
      </c>
      <c r="E60" s="21">
        <v>2592339</v>
      </c>
      <c r="F60" s="21">
        <v>770958</v>
      </c>
      <c r="G60" s="21">
        <v>1086102</v>
      </c>
      <c r="H60" s="21">
        <v>20532401</v>
      </c>
      <c r="I60" s="21" t="s">
        <v>206</v>
      </c>
      <c r="J60" s="21">
        <v>5065609</v>
      </c>
      <c r="K60" s="21">
        <v>1368984</v>
      </c>
      <c r="L60" s="21">
        <v>9546554</v>
      </c>
      <c r="M60" s="21">
        <v>23426118</v>
      </c>
      <c r="N60" s="21">
        <v>1192912</v>
      </c>
      <c r="O60" s="21">
        <v>1868008</v>
      </c>
      <c r="P60" s="21">
        <v>2205554</v>
      </c>
      <c r="Q60" s="21">
        <v>8031205</v>
      </c>
      <c r="R60" s="21">
        <v>5815312</v>
      </c>
      <c r="S60" s="21">
        <v>2366794</v>
      </c>
      <c r="T60" s="21">
        <v>30576029</v>
      </c>
      <c r="U60" s="21" t="s">
        <v>206</v>
      </c>
      <c r="V60" s="21">
        <v>249764</v>
      </c>
      <c r="W60" s="21">
        <v>31414469</v>
      </c>
      <c r="X60" s="21">
        <v>1672205141</v>
      </c>
    </row>
    <row r="61" spans="1:24" x14ac:dyDescent="0.25">
      <c r="A61" s="21" t="s">
        <v>272</v>
      </c>
      <c r="B61" s="21">
        <v>12721189</v>
      </c>
      <c r="C61" s="21">
        <v>71220596</v>
      </c>
      <c r="D61" s="21">
        <v>4710530</v>
      </c>
      <c r="E61" s="21">
        <v>5001377</v>
      </c>
      <c r="F61" s="21">
        <v>1542236</v>
      </c>
      <c r="G61" s="21">
        <v>1433911</v>
      </c>
      <c r="H61" s="21">
        <v>29387968</v>
      </c>
      <c r="I61" s="21">
        <v>700064</v>
      </c>
      <c r="J61" s="21">
        <v>5971835</v>
      </c>
      <c r="K61" s="21">
        <v>1228360</v>
      </c>
      <c r="L61" s="21">
        <v>10041758</v>
      </c>
      <c r="M61" s="21">
        <v>25588502</v>
      </c>
      <c r="N61" s="21">
        <v>1175256</v>
      </c>
      <c r="O61" s="21">
        <v>3108145</v>
      </c>
      <c r="P61" s="21">
        <v>4233339</v>
      </c>
      <c r="Q61" s="21">
        <v>63430181</v>
      </c>
      <c r="R61" s="21">
        <v>8205265</v>
      </c>
      <c r="S61" s="21">
        <v>3816396</v>
      </c>
      <c r="T61" s="21">
        <v>31502837</v>
      </c>
      <c r="U61" s="21" t="s">
        <v>206</v>
      </c>
      <c r="V61" s="21">
        <v>497119</v>
      </c>
      <c r="W61" s="21">
        <v>45015697</v>
      </c>
      <c r="X61" s="21">
        <v>1695090629</v>
      </c>
    </row>
    <row r="62" spans="1:24" x14ac:dyDescent="0.25">
      <c r="A62" s="21" t="s">
        <v>273</v>
      </c>
      <c r="B62" s="21">
        <v>11045357</v>
      </c>
      <c r="C62" s="21">
        <v>31778744</v>
      </c>
      <c r="D62" s="21">
        <v>3658380</v>
      </c>
      <c r="E62" s="21">
        <v>3507740</v>
      </c>
      <c r="F62" s="21">
        <v>1606186</v>
      </c>
      <c r="G62" s="21">
        <v>1103275</v>
      </c>
      <c r="H62" s="21">
        <v>27531366</v>
      </c>
      <c r="I62" s="21" t="s">
        <v>206</v>
      </c>
      <c r="J62" s="21">
        <v>8778017</v>
      </c>
      <c r="K62" s="21">
        <v>352049</v>
      </c>
      <c r="L62" s="21">
        <v>8976945</v>
      </c>
      <c r="M62" s="21">
        <v>24191144</v>
      </c>
      <c r="N62" s="21">
        <v>934442</v>
      </c>
      <c r="O62" s="21">
        <v>3316154</v>
      </c>
      <c r="P62" s="21">
        <v>4347839</v>
      </c>
      <c r="Q62" s="21">
        <v>8770476</v>
      </c>
      <c r="R62" s="21">
        <v>5265882</v>
      </c>
      <c r="S62" s="21">
        <v>3640092</v>
      </c>
      <c r="T62" s="21">
        <v>24849497</v>
      </c>
      <c r="U62" s="21" t="s">
        <v>206</v>
      </c>
      <c r="V62" s="21">
        <v>312838</v>
      </c>
      <c r="W62" s="21">
        <v>24626056</v>
      </c>
      <c r="X62" s="21">
        <v>1385036098</v>
      </c>
    </row>
    <row r="63" spans="1:24" x14ac:dyDescent="0.25">
      <c r="A63" s="21" t="s">
        <v>274</v>
      </c>
      <c r="B63" s="21">
        <v>6162281</v>
      </c>
      <c r="C63" s="21">
        <v>35220379</v>
      </c>
      <c r="D63" s="21">
        <v>4419802</v>
      </c>
      <c r="E63" s="21">
        <v>2991658</v>
      </c>
      <c r="F63" s="21">
        <v>1650465</v>
      </c>
      <c r="G63" s="21">
        <v>2930900</v>
      </c>
      <c r="H63" s="21">
        <v>16056803</v>
      </c>
      <c r="I63" s="21">
        <v>12750</v>
      </c>
      <c r="J63" s="21">
        <v>5955514</v>
      </c>
      <c r="K63" s="21">
        <v>626330</v>
      </c>
      <c r="L63" s="21">
        <v>8456765</v>
      </c>
      <c r="M63" s="21">
        <v>19704360</v>
      </c>
      <c r="N63" s="21">
        <v>1149121</v>
      </c>
      <c r="O63" s="21">
        <v>1498920</v>
      </c>
      <c r="P63" s="21">
        <v>3252446</v>
      </c>
      <c r="Q63" s="21">
        <v>8304677</v>
      </c>
      <c r="R63" s="21">
        <v>3387605</v>
      </c>
      <c r="S63" s="21">
        <v>2290706</v>
      </c>
      <c r="T63" s="21">
        <v>22874117</v>
      </c>
      <c r="U63" s="21" t="s">
        <v>206</v>
      </c>
      <c r="V63" s="21">
        <v>489007</v>
      </c>
      <c r="W63" s="21">
        <v>150041568</v>
      </c>
      <c r="X63" s="21">
        <v>1466076421</v>
      </c>
    </row>
    <row r="64" spans="1:24" x14ac:dyDescent="0.25">
      <c r="A64" s="21" t="s">
        <v>275</v>
      </c>
      <c r="B64" s="21">
        <v>11966252</v>
      </c>
      <c r="C64" s="21">
        <v>30215972</v>
      </c>
      <c r="D64" s="21">
        <v>3479221</v>
      </c>
      <c r="E64" s="21">
        <v>3301366</v>
      </c>
      <c r="F64" s="21">
        <v>2589229</v>
      </c>
      <c r="G64" s="21">
        <v>8453985</v>
      </c>
      <c r="H64" s="21">
        <v>21528231</v>
      </c>
      <c r="I64" s="21">
        <v>33990</v>
      </c>
      <c r="J64" s="21">
        <v>6724832</v>
      </c>
      <c r="K64" s="21">
        <v>2198059</v>
      </c>
      <c r="L64" s="21">
        <v>11867241</v>
      </c>
      <c r="M64" s="21">
        <v>16845930</v>
      </c>
      <c r="N64" s="21">
        <v>1470333</v>
      </c>
      <c r="O64" s="21">
        <v>3485585</v>
      </c>
      <c r="P64" s="21">
        <v>2728016</v>
      </c>
      <c r="Q64" s="21">
        <v>10651357</v>
      </c>
      <c r="R64" s="21">
        <v>1742916</v>
      </c>
      <c r="S64" s="21">
        <v>2451923</v>
      </c>
      <c r="T64" s="21">
        <v>33124766</v>
      </c>
      <c r="U64" s="21" t="s">
        <v>206</v>
      </c>
      <c r="V64" s="21">
        <v>74488</v>
      </c>
      <c r="W64" s="21">
        <v>183932229</v>
      </c>
      <c r="X64" s="21">
        <v>1517146863</v>
      </c>
    </row>
    <row r="65" spans="1:24" x14ac:dyDescent="0.25">
      <c r="A65" s="21" t="s">
        <v>276</v>
      </c>
      <c r="B65" s="21">
        <v>8378517</v>
      </c>
      <c r="C65" s="21">
        <v>13899304</v>
      </c>
      <c r="D65" s="21">
        <v>3339049</v>
      </c>
      <c r="E65" s="21">
        <v>5775879</v>
      </c>
      <c r="F65" s="21">
        <v>1759951</v>
      </c>
      <c r="G65" s="21">
        <v>4589068</v>
      </c>
      <c r="H65" s="21">
        <v>16823326</v>
      </c>
      <c r="I65" s="21">
        <v>200</v>
      </c>
      <c r="J65" s="21">
        <v>6930927</v>
      </c>
      <c r="K65" s="21">
        <v>1383774</v>
      </c>
      <c r="L65" s="21">
        <v>12253017</v>
      </c>
      <c r="M65" s="21">
        <v>25983462</v>
      </c>
      <c r="N65" s="21">
        <v>1586853</v>
      </c>
      <c r="O65" s="21">
        <v>2001801</v>
      </c>
      <c r="P65" s="21">
        <v>2299088</v>
      </c>
      <c r="Q65" s="21">
        <v>9466412</v>
      </c>
      <c r="R65" s="21">
        <v>471869</v>
      </c>
      <c r="S65" s="21">
        <v>3040080</v>
      </c>
      <c r="T65" s="21">
        <v>47998398</v>
      </c>
      <c r="U65" s="21" t="s">
        <v>206</v>
      </c>
      <c r="V65" s="21">
        <v>220418</v>
      </c>
      <c r="W65" s="21">
        <v>163189898</v>
      </c>
      <c r="X65" s="21">
        <v>1337233063</v>
      </c>
    </row>
    <row r="66" spans="1:24" x14ac:dyDescent="0.25">
      <c r="A66" s="21" t="s">
        <v>277</v>
      </c>
      <c r="B66" s="21">
        <v>3867011</v>
      </c>
      <c r="C66" s="21">
        <v>5609690</v>
      </c>
      <c r="D66" s="21">
        <v>3416230</v>
      </c>
      <c r="E66" s="21">
        <v>2295364</v>
      </c>
      <c r="F66" s="21">
        <v>1417954</v>
      </c>
      <c r="G66" s="21">
        <v>6156667</v>
      </c>
      <c r="H66" s="21">
        <v>19713961</v>
      </c>
      <c r="I66" s="21">
        <v>36805</v>
      </c>
      <c r="J66" s="21">
        <v>4520081</v>
      </c>
      <c r="K66" s="21">
        <v>1251648</v>
      </c>
      <c r="L66" s="21">
        <v>11234716</v>
      </c>
      <c r="M66" s="21">
        <v>18027833</v>
      </c>
      <c r="N66" s="21">
        <v>917125</v>
      </c>
      <c r="O66" s="21">
        <v>1431000</v>
      </c>
      <c r="P66" s="21">
        <v>3506990</v>
      </c>
      <c r="Q66" s="21">
        <v>8293967</v>
      </c>
      <c r="R66" s="21">
        <v>3798437</v>
      </c>
      <c r="S66" s="21">
        <v>1800295</v>
      </c>
      <c r="T66" s="21">
        <v>38187092</v>
      </c>
      <c r="U66" s="21">
        <v>150</v>
      </c>
      <c r="V66" s="21">
        <v>456776</v>
      </c>
      <c r="W66" s="21">
        <v>217907337</v>
      </c>
      <c r="X66" s="21">
        <v>1319532958</v>
      </c>
    </row>
    <row r="67" spans="1:24" x14ac:dyDescent="0.25">
      <c r="A67" s="21" t="s">
        <v>278</v>
      </c>
      <c r="B67" s="21">
        <v>3865397</v>
      </c>
      <c r="C67" s="21">
        <v>8970282</v>
      </c>
      <c r="D67" s="21">
        <v>5042146</v>
      </c>
      <c r="E67" s="21">
        <v>4878557</v>
      </c>
      <c r="F67" s="21">
        <v>2845996</v>
      </c>
      <c r="G67" s="21">
        <v>1620159</v>
      </c>
      <c r="H67" s="21">
        <v>22561688</v>
      </c>
      <c r="I67" s="21">
        <v>23025</v>
      </c>
      <c r="J67" s="21">
        <v>7237885</v>
      </c>
      <c r="K67" s="21">
        <v>1603882</v>
      </c>
      <c r="L67" s="21">
        <v>14777154</v>
      </c>
      <c r="M67" s="21">
        <v>22903693</v>
      </c>
      <c r="N67" s="21">
        <v>1940853</v>
      </c>
      <c r="O67" s="21">
        <v>3865539</v>
      </c>
      <c r="P67" s="21">
        <v>3873195</v>
      </c>
      <c r="Q67" s="21">
        <v>9101561</v>
      </c>
      <c r="R67" s="21">
        <v>745577</v>
      </c>
      <c r="S67" s="21">
        <v>3416025</v>
      </c>
      <c r="T67" s="21">
        <v>19645701</v>
      </c>
      <c r="U67" s="21" t="s">
        <v>206</v>
      </c>
      <c r="V67" s="21">
        <v>313297</v>
      </c>
      <c r="W67" s="21">
        <v>217510744</v>
      </c>
      <c r="X67" s="21">
        <v>1697600954</v>
      </c>
    </row>
    <row r="68" spans="1:24" x14ac:dyDescent="0.25">
      <c r="A68" s="21" t="s">
        <v>279</v>
      </c>
      <c r="B68" s="21">
        <v>8545479</v>
      </c>
      <c r="C68" s="21">
        <v>26872399</v>
      </c>
      <c r="D68" s="21">
        <v>4743745</v>
      </c>
      <c r="E68" s="21">
        <v>17474784</v>
      </c>
      <c r="F68" s="21">
        <v>1911401</v>
      </c>
      <c r="G68" s="21">
        <v>1475940</v>
      </c>
      <c r="H68" s="21">
        <v>19972586</v>
      </c>
      <c r="I68" s="21">
        <v>91424</v>
      </c>
      <c r="J68" s="21">
        <v>4877833</v>
      </c>
      <c r="K68" s="21">
        <v>1484972</v>
      </c>
      <c r="L68" s="21">
        <v>12308967</v>
      </c>
      <c r="M68" s="21">
        <v>22044669</v>
      </c>
      <c r="N68" s="21">
        <v>1599654</v>
      </c>
      <c r="O68" s="21">
        <v>4940001</v>
      </c>
      <c r="P68" s="21">
        <v>4398566</v>
      </c>
      <c r="Q68" s="21">
        <v>8674225</v>
      </c>
      <c r="R68" s="21">
        <v>1183211</v>
      </c>
      <c r="S68" s="21">
        <v>1819693</v>
      </c>
      <c r="T68" s="21">
        <v>20810584</v>
      </c>
      <c r="U68" s="21" t="s">
        <v>206</v>
      </c>
      <c r="V68" s="21">
        <v>698025</v>
      </c>
      <c r="W68" s="21">
        <v>200237901</v>
      </c>
      <c r="X68" s="21">
        <v>1350408462</v>
      </c>
    </row>
    <row r="69" spans="1:24" x14ac:dyDescent="0.25">
      <c r="A69" s="21" t="s">
        <v>280</v>
      </c>
      <c r="B69" s="21">
        <v>7052694</v>
      </c>
      <c r="C69" s="21">
        <v>19396272</v>
      </c>
      <c r="D69" s="21">
        <v>4728055</v>
      </c>
      <c r="E69" s="21">
        <v>26303156</v>
      </c>
      <c r="F69" s="21">
        <v>1901891</v>
      </c>
      <c r="G69" s="21">
        <v>1719187</v>
      </c>
      <c r="H69" s="21">
        <v>20828107</v>
      </c>
      <c r="I69" s="21">
        <v>11159</v>
      </c>
      <c r="J69" s="21">
        <v>4008282</v>
      </c>
      <c r="K69" s="21">
        <v>1485223</v>
      </c>
      <c r="L69" s="21">
        <v>13313522</v>
      </c>
      <c r="M69" s="21">
        <v>20999022</v>
      </c>
      <c r="N69" s="21">
        <v>1262088</v>
      </c>
      <c r="O69" s="21">
        <v>4263552</v>
      </c>
      <c r="P69" s="21">
        <v>6558958</v>
      </c>
      <c r="Q69" s="21">
        <v>7986628</v>
      </c>
      <c r="R69" s="21">
        <v>785550</v>
      </c>
      <c r="S69" s="21">
        <v>3497502</v>
      </c>
      <c r="T69" s="21">
        <v>18334462</v>
      </c>
      <c r="U69" s="21" t="s">
        <v>206</v>
      </c>
      <c r="V69" s="21">
        <v>936086</v>
      </c>
      <c r="W69" s="21">
        <v>198869636</v>
      </c>
      <c r="X69" s="21">
        <v>1338477241</v>
      </c>
    </row>
    <row r="70" spans="1:24" x14ac:dyDescent="0.25">
      <c r="A70" s="21" t="s">
        <v>281</v>
      </c>
      <c r="B70" s="21">
        <v>7500294</v>
      </c>
      <c r="C70" s="21">
        <v>49916297</v>
      </c>
      <c r="D70" s="21">
        <v>5804678</v>
      </c>
      <c r="E70" s="21">
        <v>18840392</v>
      </c>
      <c r="F70" s="21">
        <v>12954999</v>
      </c>
      <c r="G70" s="21">
        <v>2089696</v>
      </c>
      <c r="H70" s="21">
        <v>23476919</v>
      </c>
      <c r="I70" s="21">
        <v>107227</v>
      </c>
      <c r="J70" s="21">
        <v>4021672</v>
      </c>
      <c r="K70" s="21">
        <v>1814246</v>
      </c>
      <c r="L70" s="21">
        <v>14022654</v>
      </c>
      <c r="M70" s="21">
        <v>37941269</v>
      </c>
      <c r="N70" s="21">
        <v>1481714</v>
      </c>
      <c r="O70" s="21">
        <v>4027410</v>
      </c>
      <c r="P70" s="21">
        <v>2902371</v>
      </c>
      <c r="Q70" s="21">
        <v>10451810</v>
      </c>
      <c r="R70" s="21">
        <v>1768985</v>
      </c>
      <c r="S70" s="21">
        <v>2991547</v>
      </c>
      <c r="T70" s="21">
        <v>13381608</v>
      </c>
      <c r="U70" s="21" t="s">
        <v>206</v>
      </c>
      <c r="V70" s="21">
        <v>936216</v>
      </c>
      <c r="W70" s="21">
        <v>150183492</v>
      </c>
      <c r="X70" s="21">
        <v>1673704448</v>
      </c>
    </row>
    <row r="71" spans="1:24" x14ac:dyDescent="0.25">
      <c r="A71" s="21" t="s">
        <v>282</v>
      </c>
      <c r="B71" s="21">
        <v>4609662</v>
      </c>
      <c r="C71" s="21">
        <v>18055326</v>
      </c>
      <c r="D71" s="21">
        <v>6547232</v>
      </c>
      <c r="E71" s="21">
        <v>22950970</v>
      </c>
      <c r="F71" s="21">
        <v>26274242</v>
      </c>
      <c r="G71" s="21">
        <v>1446565</v>
      </c>
      <c r="H71" s="21">
        <v>25802241</v>
      </c>
      <c r="I71" s="21">
        <v>2847</v>
      </c>
      <c r="J71" s="21">
        <v>4625980</v>
      </c>
      <c r="K71" s="21">
        <v>1703400</v>
      </c>
      <c r="L71" s="21">
        <v>13636775</v>
      </c>
      <c r="M71" s="21">
        <v>24994825</v>
      </c>
      <c r="N71" s="21">
        <v>1501153</v>
      </c>
      <c r="O71" s="21">
        <v>4316849</v>
      </c>
      <c r="P71" s="21">
        <v>10069561</v>
      </c>
      <c r="Q71" s="21">
        <v>11596875</v>
      </c>
      <c r="R71" s="21">
        <v>1345460</v>
      </c>
      <c r="S71" s="21">
        <v>3168275</v>
      </c>
      <c r="T71" s="21">
        <v>13998961</v>
      </c>
      <c r="U71" s="21" t="s">
        <v>206</v>
      </c>
      <c r="V71" s="21">
        <v>473166</v>
      </c>
      <c r="W71" s="21">
        <v>172897597</v>
      </c>
      <c r="X71" s="21">
        <v>1491950376</v>
      </c>
    </row>
    <row r="72" spans="1:24" x14ac:dyDescent="0.25">
      <c r="A72" s="21" t="s">
        <v>283</v>
      </c>
      <c r="B72" s="21">
        <v>6330256</v>
      </c>
      <c r="C72" s="21">
        <v>56907646</v>
      </c>
      <c r="D72" s="21">
        <v>7599961</v>
      </c>
      <c r="E72" s="21">
        <v>20669823</v>
      </c>
      <c r="F72" s="21">
        <v>34568777</v>
      </c>
      <c r="G72" s="21">
        <v>2450625</v>
      </c>
      <c r="H72" s="21">
        <v>24999870</v>
      </c>
      <c r="I72" s="21" t="s">
        <v>206</v>
      </c>
      <c r="J72" s="21">
        <v>4433587</v>
      </c>
      <c r="K72" s="21">
        <v>1527192</v>
      </c>
      <c r="L72" s="21">
        <v>12715200</v>
      </c>
      <c r="M72" s="21">
        <v>24922480</v>
      </c>
      <c r="N72" s="21">
        <v>2293442</v>
      </c>
      <c r="O72" s="21">
        <v>2860586</v>
      </c>
      <c r="P72" s="21">
        <v>3342384</v>
      </c>
      <c r="Q72" s="21">
        <v>10891187</v>
      </c>
      <c r="R72" s="21">
        <v>1468161</v>
      </c>
      <c r="S72" s="21">
        <v>3279598</v>
      </c>
      <c r="T72" s="21">
        <v>14170265</v>
      </c>
      <c r="U72" s="21" t="s">
        <v>206</v>
      </c>
      <c r="V72" s="21">
        <v>1753129</v>
      </c>
      <c r="W72" s="21">
        <v>167969105</v>
      </c>
      <c r="X72" s="21">
        <v>1715150708</v>
      </c>
    </row>
    <row r="73" spans="1:24" x14ac:dyDescent="0.25">
      <c r="A73" s="21" t="s">
        <v>284</v>
      </c>
      <c r="B73" s="21">
        <v>10551465</v>
      </c>
      <c r="C73" s="21">
        <v>20419930</v>
      </c>
      <c r="D73" s="21">
        <v>7895567</v>
      </c>
      <c r="E73" s="21">
        <v>17988020</v>
      </c>
      <c r="F73" s="21">
        <v>31208196</v>
      </c>
      <c r="G73" s="21">
        <v>3555184</v>
      </c>
      <c r="H73" s="21">
        <v>29856363</v>
      </c>
      <c r="I73" s="21">
        <v>600</v>
      </c>
      <c r="J73" s="21">
        <v>5522455</v>
      </c>
      <c r="K73" s="21">
        <v>2240790</v>
      </c>
      <c r="L73" s="21">
        <v>14071004</v>
      </c>
      <c r="M73" s="21">
        <v>34711252</v>
      </c>
      <c r="N73" s="21">
        <v>1442823</v>
      </c>
      <c r="O73" s="21">
        <v>5941568</v>
      </c>
      <c r="P73" s="21">
        <v>5824772</v>
      </c>
      <c r="Q73" s="21">
        <v>13983770</v>
      </c>
      <c r="R73" s="21">
        <v>2363273</v>
      </c>
      <c r="S73" s="21">
        <v>4590565</v>
      </c>
      <c r="T73" s="21">
        <v>20863276</v>
      </c>
      <c r="U73" s="21" t="s">
        <v>206</v>
      </c>
      <c r="V73" s="21">
        <v>983943</v>
      </c>
      <c r="W73" s="21">
        <v>216129057</v>
      </c>
      <c r="X73" s="21">
        <v>1822267627</v>
      </c>
    </row>
    <row r="74" spans="1:24" x14ac:dyDescent="0.25">
      <c r="A74" s="21" t="s">
        <v>285</v>
      </c>
      <c r="B74" s="21">
        <v>10190623</v>
      </c>
      <c r="C74" s="21">
        <v>54416717</v>
      </c>
      <c r="D74" s="21">
        <v>6848206</v>
      </c>
      <c r="E74" s="21">
        <v>13175080</v>
      </c>
      <c r="F74" s="21">
        <v>24977717</v>
      </c>
      <c r="G74" s="21">
        <v>2905379</v>
      </c>
      <c r="H74" s="21">
        <v>22546205</v>
      </c>
      <c r="I74" s="21">
        <v>132232</v>
      </c>
      <c r="J74" s="21">
        <v>5247087</v>
      </c>
      <c r="K74" s="21">
        <v>2281671</v>
      </c>
      <c r="L74" s="21">
        <v>15303712</v>
      </c>
      <c r="M74" s="21">
        <v>40530500</v>
      </c>
      <c r="N74" s="21">
        <v>1082291</v>
      </c>
      <c r="O74" s="21">
        <v>8747511</v>
      </c>
      <c r="P74" s="21">
        <v>5325232</v>
      </c>
      <c r="Q74" s="21">
        <v>11074945</v>
      </c>
      <c r="R74" s="21">
        <v>1687614</v>
      </c>
      <c r="S74" s="21">
        <v>3939189</v>
      </c>
      <c r="T74" s="21">
        <v>13410584</v>
      </c>
      <c r="U74" s="21" t="s">
        <v>206</v>
      </c>
      <c r="V74" s="21">
        <v>217330</v>
      </c>
      <c r="W74" s="21">
        <v>141438195</v>
      </c>
      <c r="X74" s="21">
        <v>1535899806</v>
      </c>
    </row>
    <row r="75" spans="1:24" x14ac:dyDescent="0.25">
      <c r="A75" s="21" t="s">
        <v>286</v>
      </c>
      <c r="B75" s="21">
        <v>10199851</v>
      </c>
      <c r="C75" s="21">
        <v>36251214</v>
      </c>
      <c r="D75" s="21">
        <v>5555017</v>
      </c>
      <c r="E75" s="21">
        <v>19178019</v>
      </c>
      <c r="F75" s="21">
        <v>32234299</v>
      </c>
      <c r="G75" s="21">
        <v>4028012</v>
      </c>
      <c r="H75" s="21">
        <v>61352448</v>
      </c>
      <c r="I75" s="21" t="s">
        <v>206</v>
      </c>
      <c r="J75" s="21">
        <v>5170382</v>
      </c>
      <c r="K75" s="21">
        <v>2175782</v>
      </c>
      <c r="L75" s="21">
        <v>15265178</v>
      </c>
      <c r="M75" s="21">
        <v>40261753</v>
      </c>
      <c r="N75" s="21">
        <v>1767148</v>
      </c>
      <c r="O75" s="21">
        <v>10260584</v>
      </c>
      <c r="P75" s="21">
        <v>4509619</v>
      </c>
      <c r="Q75" s="21">
        <v>11885946</v>
      </c>
      <c r="R75" s="21">
        <v>1494117</v>
      </c>
      <c r="S75" s="21">
        <v>2642423</v>
      </c>
      <c r="T75" s="21">
        <v>14192859</v>
      </c>
      <c r="U75" s="21" t="s">
        <v>206</v>
      </c>
      <c r="V75" s="21">
        <v>571411</v>
      </c>
      <c r="W75" s="21">
        <v>206555618</v>
      </c>
      <c r="X75" s="21">
        <v>1664780765</v>
      </c>
    </row>
    <row r="76" spans="1:24" x14ac:dyDescent="0.25">
      <c r="A76" s="21" t="s">
        <v>287</v>
      </c>
      <c r="B76" s="21">
        <v>9935182</v>
      </c>
      <c r="C76" s="21">
        <v>55014099</v>
      </c>
      <c r="D76" s="21">
        <v>9692576</v>
      </c>
      <c r="E76" s="21">
        <v>21866901</v>
      </c>
      <c r="F76" s="21">
        <v>58857739</v>
      </c>
      <c r="G76" s="21">
        <v>3014278</v>
      </c>
      <c r="H76" s="21">
        <v>27303030</v>
      </c>
      <c r="I76" s="21">
        <v>415780</v>
      </c>
      <c r="J76" s="21">
        <v>6750960</v>
      </c>
      <c r="K76" s="21">
        <v>2072480</v>
      </c>
      <c r="L76" s="21">
        <v>14670335</v>
      </c>
      <c r="M76" s="21">
        <v>43205156</v>
      </c>
      <c r="N76" s="21">
        <v>2568722</v>
      </c>
      <c r="O76" s="21">
        <v>8924666</v>
      </c>
      <c r="P76" s="21">
        <v>5581844</v>
      </c>
      <c r="Q76" s="21">
        <v>15435415</v>
      </c>
      <c r="R76" s="21">
        <v>782199</v>
      </c>
      <c r="S76" s="21">
        <v>2781376</v>
      </c>
      <c r="T76" s="21">
        <v>36874834</v>
      </c>
      <c r="U76" s="21" t="s">
        <v>206</v>
      </c>
      <c r="V76" s="21">
        <v>549724</v>
      </c>
      <c r="W76" s="21">
        <v>234382108</v>
      </c>
      <c r="X76" s="21">
        <v>1822924447</v>
      </c>
    </row>
    <row r="77" spans="1:24" x14ac:dyDescent="0.25">
      <c r="A77" s="21" t="s">
        <v>288</v>
      </c>
      <c r="B77" s="21">
        <v>12081790</v>
      </c>
      <c r="C77" s="21">
        <v>59693791</v>
      </c>
      <c r="D77" s="21">
        <v>29288333</v>
      </c>
      <c r="E77" s="21">
        <v>20644033</v>
      </c>
      <c r="F77" s="21">
        <v>64706131</v>
      </c>
      <c r="G77" s="21">
        <v>2833633</v>
      </c>
      <c r="H77" s="21">
        <v>20149111</v>
      </c>
      <c r="I77" s="21">
        <v>525386</v>
      </c>
      <c r="J77" s="21">
        <v>4549973</v>
      </c>
      <c r="K77" s="21">
        <v>2025588</v>
      </c>
      <c r="L77" s="21">
        <v>14934107</v>
      </c>
      <c r="M77" s="21">
        <v>34037513</v>
      </c>
      <c r="N77" s="21">
        <v>1658110</v>
      </c>
      <c r="O77" s="21">
        <v>8858852</v>
      </c>
      <c r="P77" s="21">
        <v>5480737</v>
      </c>
      <c r="Q77" s="21">
        <v>12319036</v>
      </c>
      <c r="R77" s="21">
        <v>48637</v>
      </c>
      <c r="S77" s="21">
        <v>4321146</v>
      </c>
      <c r="T77" s="21">
        <v>16400793</v>
      </c>
      <c r="U77" s="21">
        <v>23120</v>
      </c>
      <c r="V77" s="21">
        <v>333461</v>
      </c>
      <c r="W77" s="21">
        <v>160713117</v>
      </c>
      <c r="X77" s="21">
        <v>1666933701</v>
      </c>
    </row>
    <row r="78" spans="1:24" x14ac:dyDescent="0.25">
      <c r="A78" s="21" t="s">
        <v>289</v>
      </c>
      <c r="B78" s="21">
        <v>10712391</v>
      </c>
      <c r="C78" s="21">
        <v>41257844</v>
      </c>
      <c r="D78" s="21">
        <v>27436540</v>
      </c>
      <c r="E78" s="21">
        <v>25407789</v>
      </c>
      <c r="F78" s="21">
        <v>62754838</v>
      </c>
      <c r="G78" s="21">
        <v>3364867</v>
      </c>
      <c r="H78" s="21">
        <v>21911667</v>
      </c>
      <c r="I78" s="21">
        <v>156408</v>
      </c>
      <c r="J78" s="21">
        <v>6646093</v>
      </c>
      <c r="K78" s="21">
        <v>1563988</v>
      </c>
      <c r="L78" s="21">
        <v>10213438</v>
      </c>
      <c r="M78" s="21">
        <v>25192328</v>
      </c>
      <c r="N78" s="21">
        <v>1477832</v>
      </c>
      <c r="O78" s="21">
        <v>6597516</v>
      </c>
      <c r="P78" s="21">
        <v>5304706</v>
      </c>
      <c r="Q78" s="21">
        <v>9907521</v>
      </c>
      <c r="R78" s="21">
        <v>88076</v>
      </c>
      <c r="S78" s="21">
        <v>5728036</v>
      </c>
      <c r="T78" s="21">
        <v>16333612</v>
      </c>
      <c r="U78" s="21" t="s">
        <v>206</v>
      </c>
      <c r="V78" s="21">
        <v>301326</v>
      </c>
      <c r="W78" s="21">
        <v>209479853</v>
      </c>
      <c r="X78" s="21">
        <v>1799912426</v>
      </c>
    </row>
    <row r="79" spans="1:24" x14ac:dyDescent="0.25">
      <c r="A79" s="21" t="s">
        <v>290</v>
      </c>
      <c r="B79" s="21">
        <v>16930145</v>
      </c>
      <c r="C79" s="21">
        <v>88134456</v>
      </c>
      <c r="D79" s="21">
        <v>19562188</v>
      </c>
      <c r="E79" s="21">
        <v>25650095</v>
      </c>
      <c r="F79" s="21">
        <v>3252750</v>
      </c>
      <c r="G79" s="21">
        <v>1503861</v>
      </c>
      <c r="H79" s="21">
        <v>28362744</v>
      </c>
      <c r="I79" s="21">
        <v>6401</v>
      </c>
      <c r="J79" s="21">
        <v>5182070</v>
      </c>
      <c r="K79" s="21">
        <v>1880774</v>
      </c>
      <c r="L79" s="21">
        <v>12429241</v>
      </c>
      <c r="M79" s="21">
        <v>27192122</v>
      </c>
      <c r="N79" s="21">
        <v>2209775</v>
      </c>
      <c r="O79" s="21">
        <v>5889341</v>
      </c>
      <c r="P79" s="21">
        <v>4345652</v>
      </c>
      <c r="Q79" s="21">
        <v>9252647</v>
      </c>
      <c r="R79" s="21">
        <v>161230</v>
      </c>
      <c r="S79" s="21">
        <v>5557989</v>
      </c>
      <c r="T79" s="21">
        <v>26919035</v>
      </c>
      <c r="U79" s="21" t="s">
        <v>206</v>
      </c>
      <c r="V79" s="21">
        <v>671320</v>
      </c>
      <c r="W79" s="21">
        <v>154789766</v>
      </c>
      <c r="X79" s="21">
        <v>1847384073</v>
      </c>
    </row>
    <row r="80" spans="1:24" x14ac:dyDescent="0.25">
      <c r="A80" s="21" t="s">
        <v>291</v>
      </c>
      <c r="B80" s="21">
        <v>9321855</v>
      </c>
      <c r="C80" s="21">
        <v>46928107</v>
      </c>
      <c r="D80" s="21">
        <v>36460477</v>
      </c>
      <c r="E80" s="21">
        <v>15122743</v>
      </c>
      <c r="F80" s="21">
        <v>3634819</v>
      </c>
      <c r="G80" s="21">
        <v>3186205</v>
      </c>
      <c r="H80" s="21">
        <v>22971662</v>
      </c>
      <c r="I80" s="21" t="s">
        <v>206</v>
      </c>
      <c r="J80" s="21">
        <v>6443301</v>
      </c>
      <c r="K80" s="21">
        <v>1985827</v>
      </c>
      <c r="L80" s="21">
        <v>10284210</v>
      </c>
      <c r="M80" s="21">
        <v>41965571</v>
      </c>
      <c r="N80" s="21">
        <v>2848075</v>
      </c>
      <c r="O80" s="21">
        <v>4386408</v>
      </c>
      <c r="P80" s="21">
        <v>5680580</v>
      </c>
      <c r="Q80" s="21">
        <v>10571692</v>
      </c>
      <c r="R80" s="21">
        <v>109528</v>
      </c>
      <c r="S80" s="21">
        <v>4494802</v>
      </c>
      <c r="T80" s="21">
        <v>17902263</v>
      </c>
      <c r="U80" s="21" t="s">
        <v>206</v>
      </c>
      <c r="V80" s="21">
        <v>2359218</v>
      </c>
      <c r="W80" s="21">
        <v>186648825</v>
      </c>
      <c r="X80" s="21">
        <v>1707748734</v>
      </c>
    </row>
    <row r="81" spans="1:24" x14ac:dyDescent="0.25">
      <c r="A81" s="21" t="s">
        <v>292</v>
      </c>
      <c r="B81" s="21">
        <v>43655733</v>
      </c>
      <c r="C81" s="21">
        <v>75397725</v>
      </c>
      <c r="D81" s="21">
        <v>9679461</v>
      </c>
      <c r="E81" s="21">
        <v>24944273</v>
      </c>
      <c r="F81" s="21">
        <v>2100474</v>
      </c>
      <c r="G81" s="21">
        <v>4023293</v>
      </c>
      <c r="H81" s="21">
        <v>26598103</v>
      </c>
      <c r="I81" s="21">
        <v>32953</v>
      </c>
      <c r="J81" s="21">
        <v>6706659</v>
      </c>
      <c r="K81" s="21">
        <v>1453769</v>
      </c>
      <c r="L81" s="21">
        <v>12147362</v>
      </c>
      <c r="M81" s="21">
        <v>40413097</v>
      </c>
      <c r="N81" s="21">
        <v>1920726</v>
      </c>
      <c r="O81" s="21">
        <v>10677607</v>
      </c>
      <c r="P81" s="21">
        <v>5230877</v>
      </c>
      <c r="Q81" s="21">
        <v>9566433</v>
      </c>
      <c r="R81" s="21">
        <v>136012</v>
      </c>
      <c r="S81" s="21">
        <v>5323645</v>
      </c>
      <c r="T81" s="21">
        <v>25066135</v>
      </c>
      <c r="U81" s="21" t="s">
        <v>206</v>
      </c>
      <c r="V81" s="21">
        <v>619141</v>
      </c>
      <c r="W81" s="21">
        <v>249268927</v>
      </c>
      <c r="X81" s="21">
        <v>1924463537</v>
      </c>
    </row>
    <row r="82" spans="1:24" x14ac:dyDescent="0.25">
      <c r="A82" s="21" t="s">
        <v>293</v>
      </c>
      <c r="B82" s="21">
        <v>10941529</v>
      </c>
      <c r="C82" s="21">
        <v>55062741</v>
      </c>
      <c r="D82" s="21">
        <v>5033605</v>
      </c>
      <c r="E82" s="21">
        <v>26573231</v>
      </c>
      <c r="F82" s="21">
        <v>4306699</v>
      </c>
      <c r="G82" s="21">
        <v>4059149</v>
      </c>
      <c r="H82" s="21">
        <v>27798200</v>
      </c>
      <c r="I82" s="21">
        <v>207</v>
      </c>
      <c r="J82" s="21">
        <v>16473407</v>
      </c>
      <c r="K82" s="21">
        <v>1668984</v>
      </c>
      <c r="L82" s="21">
        <v>10853248</v>
      </c>
      <c r="M82" s="21">
        <v>38207350</v>
      </c>
      <c r="N82" s="21">
        <v>2459357</v>
      </c>
      <c r="O82" s="21">
        <v>10061623</v>
      </c>
      <c r="P82" s="21">
        <v>3955164</v>
      </c>
      <c r="Q82" s="21">
        <v>9099504</v>
      </c>
      <c r="R82" s="21">
        <v>101669</v>
      </c>
      <c r="S82" s="21">
        <v>4923111</v>
      </c>
      <c r="T82" s="21">
        <v>21881681</v>
      </c>
      <c r="U82" s="21" t="s">
        <v>206</v>
      </c>
      <c r="V82" s="21">
        <v>297036</v>
      </c>
      <c r="W82" s="21">
        <v>211501318</v>
      </c>
      <c r="X82" s="21">
        <v>1831712395</v>
      </c>
    </row>
    <row r="83" spans="1:24" x14ac:dyDescent="0.25">
      <c r="A83" s="21" t="s">
        <v>294</v>
      </c>
      <c r="B83" s="21">
        <v>14113770</v>
      </c>
      <c r="C83" s="21">
        <v>40141366</v>
      </c>
      <c r="D83" s="21">
        <v>6556728</v>
      </c>
      <c r="E83" s="21">
        <v>19402598</v>
      </c>
      <c r="F83" s="21">
        <v>4153431</v>
      </c>
      <c r="G83" s="21">
        <v>11266253</v>
      </c>
      <c r="H83" s="21">
        <v>51857046</v>
      </c>
      <c r="I83" s="21">
        <v>49390</v>
      </c>
      <c r="J83" s="21">
        <v>25686215</v>
      </c>
      <c r="K83" s="21">
        <v>1793268</v>
      </c>
      <c r="L83" s="21">
        <v>11456490</v>
      </c>
      <c r="M83" s="21">
        <v>30835259</v>
      </c>
      <c r="N83" s="21">
        <v>1893428</v>
      </c>
      <c r="O83" s="21">
        <v>6608602</v>
      </c>
      <c r="P83" s="21">
        <v>5581832</v>
      </c>
      <c r="Q83" s="21">
        <v>9165442</v>
      </c>
      <c r="R83" s="21">
        <v>77995</v>
      </c>
      <c r="S83" s="21">
        <v>3995361</v>
      </c>
      <c r="T83" s="21">
        <v>41181269</v>
      </c>
      <c r="U83" s="21">
        <v>23120</v>
      </c>
      <c r="V83" s="21">
        <v>352592</v>
      </c>
      <c r="W83" s="21">
        <v>193884566</v>
      </c>
      <c r="X83" s="21">
        <v>1850967720</v>
      </c>
    </row>
    <row r="84" spans="1:24" x14ac:dyDescent="0.25">
      <c r="A84" s="21" t="s">
        <v>295</v>
      </c>
      <c r="B84" s="21">
        <v>13498616</v>
      </c>
      <c r="C84" s="21">
        <v>68426047</v>
      </c>
      <c r="D84" s="21">
        <v>6110249</v>
      </c>
      <c r="E84" s="21">
        <v>20773760</v>
      </c>
      <c r="F84" s="21">
        <v>4162049</v>
      </c>
      <c r="G84" s="21">
        <v>7883087</v>
      </c>
      <c r="H84" s="21">
        <v>63362481</v>
      </c>
      <c r="I84" s="21">
        <v>68317</v>
      </c>
      <c r="J84" s="21">
        <v>11178713</v>
      </c>
      <c r="K84" s="21">
        <v>1556728</v>
      </c>
      <c r="L84" s="21">
        <v>11413605</v>
      </c>
      <c r="M84" s="21">
        <v>40718090</v>
      </c>
      <c r="N84" s="21">
        <v>4727113</v>
      </c>
      <c r="O84" s="21">
        <v>6965341</v>
      </c>
      <c r="P84" s="21">
        <v>5499161</v>
      </c>
      <c r="Q84" s="21">
        <v>11557295</v>
      </c>
      <c r="R84" s="21">
        <v>4022</v>
      </c>
      <c r="S84" s="21">
        <v>2829773</v>
      </c>
      <c r="T84" s="21">
        <v>21762233</v>
      </c>
      <c r="U84" s="21" t="s">
        <v>206</v>
      </c>
      <c r="V84" s="21">
        <v>316981</v>
      </c>
      <c r="W84" s="21">
        <v>192738943</v>
      </c>
      <c r="X84" s="21">
        <v>1945964790</v>
      </c>
    </row>
    <row r="85" spans="1:24" x14ac:dyDescent="0.25">
      <c r="A85" s="21" t="s">
        <v>296</v>
      </c>
      <c r="B85" s="21">
        <v>23321323</v>
      </c>
      <c r="C85" s="21">
        <v>52451889</v>
      </c>
      <c r="D85" s="21">
        <v>8741347</v>
      </c>
      <c r="E85" s="21">
        <v>22584551</v>
      </c>
      <c r="F85" s="21">
        <v>6165357</v>
      </c>
      <c r="G85" s="21">
        <v>6870155</v>
      </c>
      <c r="H85" s="21">
        <v>24484169</v>
      </c>
      <c r="I85" s="21">
        <v>4158</v>
      </c>
      <c r="J85" s="21">
        <v>19447160</v>
      </c>
      <c r="K85" s="21">
        <v>2022289</v>
      </c>
      <c r="L85" s="21">
        <v>11031585</v>
      </c>
      <c r="M85" s="21">
        <v>68952011</v>
      </c>
      <c r="N85" s="21">
        <v>2102028</v>
      </c>
      <c r="O85" s="21">
        <v>6645675</v>
      </c>
      <c r="P85" s="21">
        <v>7122036</v>
      </c>
      <c r="Q85" s="21">
        <v>12595919</v>
      </c>
      <c r="R85" s="21">
        <v>46670</v>
      </c>
      <c r="S85" s="21">
        <v>2961514</v>
      </c>
      <c r="T85" s="21">
        <v>30576964</v>
      </c>
      <c r="U85" s="21" t="s">
        <v>206</v>
      </c>
      <c r="V85" s="21">
        <v>1075744</v>
      </c>
      <c r="W85" s="21">
        <v>159847062</v>
      </c>
      <c r="X85" s="21">
        <v>2060763308</v>
      </c>
    </row>
    <row r="86" spans="1:24" x14ac:dyDescent="0.25">
      <c r="A86" s="21" t="s">
        <v>297</v>
      </c>
      <c r="B86" s="21">
        <v>18698699</v>
      </c>
      <c r="C86" s="21">
        <v>47062833</v>
      </c>
      <c r="D86" s="21">
        <v>6570946</v>
      </c>
      <c r="E86" s="21">
        <v>18203986</v>
      </c>
      <c r="F86" s="21">
        <v>16016247</v>
      </c>
      <c r="G86" s="21">
        <v>2840826</v>
      </c>
      <c r="H86" s="21">
        <v>21259798</v>
      </c>
      <c r="I86" s="21">
        <v>218</v>
      </c>
      <c r="J86" s="21">
        <v>11355834</v>
      </c>
      <c r="K86" s="21">
        <v>1603918</v>
      </c>
      <c r="L86" s="21">
        <v>9936414</v>
      </c>
      <c r="M86" s="21">
        <v>44317565</v>
      </c>
      <c r="N86" s="21">
        <v>1744817</v>
      </c>
      <c r="O86" s="21">
        <v>8494990</v>
      </c>
      <c r="P86" s="21">
        <v>8601859</v>
      </c>
      <c r="Q86" s="21">
        <v>8323524</v>
      </c>
      <c r="R86" s="21">
        <v>128929</v>
      </c>
      <c r="S86" s="21">
        <v>3730710</v>
      </c>
      <c r="T86" s="21">
        <v>20177507</v>
      </c>
      <c r="U86" s="21" t="s">
        <v>206</v>
      </c>
      <c r="V86" s="21">
        <v>987712</v>
      </c>
      <c r="W86" s="21">
        <v>85720234</v>
      </c>
      <c r="X86" s="21">
        <v>1905430926</v>
      </c>
    </row>
    <row r="87" spans="1:24" x14ac:dyDescent="0.25">
      <c r="A87" s="21" t="s">
        <v>298</v>
      </c>
      <c r="B87" s="21">
        <v>11685477</v>
      </c>
      <c r="C87" s="21">
        <v>32336146</v>
      </c>
      <c r="D87" s="21">
        <v>9444409</v>
      </c>
      <c r="E87" s="21">
        <v>21504553</v>
      </c>
      <c r="F87" s="21">
        <v>17952551</v>
      </c>
      <c r="G87" s="21">
        <v>3018050</v>
      </c>
      <c r="H87" s="21">
        <v>22260935</v>
      </c>
      <c r="I87" s="21">
        <v>325</v>
      </c>
      <c r="J87" s="21">
        <v>7416324</v>
      </c>
      <c r="K87" s="21">
        <v>1201718</v>
      </c>
      <c r="L87" s="21">
        <v>11987383</v>
      </c>
      <c r="M87" s="21">
        <v>44960769</v>
      </c>
      <c r="N87" s="21">
        <v>1426390</v>
      </c>
      <c r="O87" s="21">
        <v>4739706</v>
      </c>
      <c r="P87" s="21">
        <v>5081162</v>
      </c>
      <c r="Q87" s="21">
        <v>13544542</v>
      </c>
      <c r="R87" s="21">
        <v>421676</v>
      </c>
      <c r="S87" s="21">
        <v>6460454</v>
      </c>
      <c r="T87" s="21">
        <v>25394641</v>
      </c>
      <c r="U87" s="21" t="s">
        <v>206</v>
      </c>
      <c r="V87" s="21">
        <v>187929</v>
      </c>
      <c r="W87" s="21">
        <v>180639157</v>
      </c>
      <c r="X87" s="21">
        <v>1995717335</v>
      </c>
    </row>
    <row r="88" spans="1:24" x14ac:dyDescent="0.25">
      <c r="A88" s="21" t="s">
        <v>299</v>
      </c>
      <c r="B88" s="21">
        <v>18237187</v>
      </c>
      <c r="C88" s="21">
        <v>54888876</v>
      </c>
      <c r="D88" s="21">
        <v>7420458</v>
      </c>
      <c r="E88" s="21">
        <v>25053995</v>
      </c>
      <c r="F88" s="21">
        <v>11062912</v>
      </c>
      <c r="G88" s="21">
        <v>2463099</v>
      </c>
      <c r="H88" s="21">
        <v>25733513</v>
      </c>
      <c r="I88" s="21" t="s">
        <v>206</v>
      </c>
      <c r="J88" s="21">
        <v>9869320</v>
      </c>
      <c r="K88" s="21">
        <v>2262830</v>
      </c>
      <c r="L88" s="21">
        <v>15231562</v>
      </c>
      <c r="M88" s="21">
        <v>58985220</v>
      </c>
      <c r="N88" s="21">
        <v>3405207</v>
      </c>
      <c r="O88" s="21">
        <v>12001907</v>
      </c>
      <c r="P88" s="21">
        <v>5380783</v>
      </c>
      <c r="Q88" s="21">
        <v>11121487</v>
      </c>
      <c r="R88" s="21">
        <v>5502105</v>
      </c>
      <c r="S88" s="21">
        <v>3664676</v>
      </c>
      <c r="T88" s="21">
        <v>34968649</v>
      </c>
      <c r="U88" s="21" t="s">
        <v>206</v>
      </c>
      <c r="V88" s="21">
        <v>496925</v>
      </c>
      <c r="W88" s="21">
        <v>156643633</v>
      </c>
      <c r="X88" s="21">
        <v>2362364447</v>
      </c>
    </row>
    <row r="89" spans="1:24" x14ac:dyDescent="0.25">
      <c r="A89" s="21" t="s">
        <v>300</v>
      </c>
      <c r="B89" s="21">
        <v>14600666</v>
      </c>
      <c r="C89" s="21">
        <v>67584833</v>
      </c>
      <c r="D89" s="21">
        <v>7200404</v>
      </c>
      <c r="E89" s="21">
        <v>20994139</v>
      </c>
      <c r="F89" s="21">
        <v>5311617</v>
      </c>
      <c r="G89" s="21">
        <v>4652481</v>
      </c>
      <c r="H89" s="21">
        <v>17683526</v>
      </c>
      <c r="I89" s="21" t="s">
        <v>206</v>
      </c>
      <c r="J89" s="21">
        <v>12116051</v>
      </c>
      <c r="K89" s="21">
        <v>1745682</v>
      </c>
      <c r="L89" s="21">
        <v>10627706</v>
      </c>
      <c r="M89" s="21">
        <v>48485506</v>
      </c>
      <c r="N89" s="21">
        <v>4322051</v>
      </c>
      <c r="O89" s="21">
        <v>4532235</v>
      </c>
      <c r="P89" s="21">
        <v>6865629</v>
      </c>
      <c r="Q89" s="21">
        <v>7600796</v>
      </c>
      <c r="R89" s="21">
        <v>5054843</v>
      </c>
      <c r="S89" s="21">
        <v>9516989</v>
      </c>
      <c r="T89" s="21">
        <v>12528349</v>
      </c>
      <c r="U89" s="21" t="s">
        <v>206</v>
      </c>
      <c r="V89" s="21">
        <v>526092</v>
      </c>
      <c r="W89" s="21">
        <v>102023615</v>
      </c>
      <c r="X89" s="21">
        <v>2208875071</v>
      </c>
    </row>
    <row r="90" spans="1:24" x14ac:dyDescent="0.25">
      <c r="A90" s="21" t="s">
        <v>301</v>
      </c>
      <c r="B90" s="21">
        <v>8739849</v>
      </c>
      <c r="C90" s="21">
        <v>57666032</v>
      </c>
      <c r="D90" s="21">
        <v>10750100</v>
      </c>
      <c r="E90" s="21">
        <v>27453710</v>
      </c>
      <c r="F90" s="21">
        <v>4109810</v>
      </c>
      <c r="G90" s="21">
        <v>5255085</v>
      </c>
      <c r="H90" s="21">
        <v>20707186</v>
      </c>
      <c r="I90" s="21">
        <v>63428</v>
      </c>
      <c r="J90" s="21">
        <v>47404176</v>
      </c>
      <c r="K90" s="21">
        <v>2263219</v>
      </c>
      <c r="L90" s="21">
        <v>13518590</v>
      </c>
      <c r="M90" s="21">
        <v>50138800</v>
      </c>
      <c r="N90" s="21">
        <v>4902325</v>
      </c>
      <c r="O90" s="21">
        <v>6770377</v>
      </c>
      <c r="P90" s="21">
        <v>4510394</v>
      </c>
      <c r="Q90" s="21">
        <v>5201939</v>
      </c>
      <c r="R90" s="21">
        <v>6440696</v>
      </c>
      <c r="S90" s="21">
        <v>11027108</v>
      </c>
      <c r="T90" s="21">
        <v>13222348</v>
      </c>
      <c r="U90" s="21" t="s">
        <v>206</v>
      </c>
      <c r="V90" s="21">
        <v>709216</v>
      </c>
      <c r="W90" s="21">
        <v>153078590</v>
      </c>
      <c r="X90" s="21">
        <v>2397804308</v>
      </c>
    </row>
    <row r="91" spans="1:24" x14ac:dyDescent="0.25">
      <c r="A91" s="21" t="s">
        <v>302</v>
      </c>
      <c r="B91" s="21">
        <v>10012155</v>
      </c>
      <c r="C91" s="21">
        <v>47613809</v>
      </c>
      <c r="D91" s="21">
        <v>7077214</v>
      </c>
      <c r="E91" s="21">
        <v>23553398</v>
      </c>
      <c r="F91" s="21">
        <v>6708595</v>
      </c>
      <c r="G91" s="21">
        <v>4045461</v>
      </c>
      <c r="H91" s="21">
        <v>18369735</v>
      </c>
      <c r="I91" s="21">
        <v>1240</v>
      </c>
      <c r="J91" s="21">
        <v>13735109</v>
      </c>
      <c r="K91" s="21">
        <v>1628023</v>
      </c>
      <c r="L91" s="21">
        <v>11341508</v>
      </c>
      <c r="M91" s="21">
        <v>54121768</v>
      </c>
      <c r="N91" s="21">
        <v>4517126</v>
      </c>
      <c r="O91" s="21">
        <v>7601473</v>
      </c>
      <c r="P91" s="21">
        <v>7596208</v>
      </c>
      <c r="Q91" s="21">
        <v>5058195</v>
      </c>
      <c r="R91" s="21">
        <v>8994032</v>
      </c>
      <c r="S91" s="21">
        <v>12165566</v>
      </c>
      <c r="T91" s="21">
        <v>14208013</v>
      </c>
      <c r="U91" s="21" t="s">
        <v>206</v>
      </c>
      <c r="V91" s="21">
        <v>763828</v>
      </c>
      <c r="W91" s="21">
        <v>116921785</v>
      </c>
      <c r="X91" s="21">
        <v>2229359060</v>
      </c>
    </row>
    <row r="92" spans="1:24" x14ac:dyDescent="0.25">
      <c r="A92" s="21" t="s">
        <v>303</v>
      </c>
      <c r="B92" s="21">
        <v>22142582</v>
      </c>
      <c r="C92" s="21">
        <v>26556167</v>
      </c>
      <c r="D92" s="21">
        <v>8140362</v>
      </c>
      <c r="E92" s="21">
        <v>22575473</v>
      </c>
      <c r="F92" s="21">
        <v>5634229</v>
      </c>
      <c r="G92" s="21">
        <v>3413016</v>
      </c>
      <c r="H92" s="21">
        <v>27452754</v>
      </c>
      <c r="I92" s="21">
        <v>253112</v>
      </c>
      <c r="J92" s="21">
        <v>13780201</v>
      </c>
      <c r="K92" s="21">
        <v>1806175</v>
      </c>
      <c r="L92" s="21">
        <v>13507011</v>
      </c>
      <c r="M92" s="21">
        <v>50696227</v>
      </c>
      <c r="N92" s="21">
        <v>4433802</v>
      </c>
      <c r="O92" s="21">
        <v>9750197</v>
      </c>
      <c r="P92" s="21">
        <v>8488369</v>
      </c>
      <c r="Q92" s="21">
        <v>8383378</v>
      </c>
      <c r="R92" s="21">
        <v>5224290</v>
      </c>
      <c r="S92" s="21">
        <v>4099053</v>
      </c>
      <c r="T92" s="21">
        <v>17831348</v>
      </c>
      <c r="U92" s="21" t="s">
        <v>206</v>
      </c>
      <c r="V92" s="21">
        <v>854955</v>
      </c>
      <c r="W92" s="21">
        <v>103105448</v>
      </c>
      <c r="X92" s="21">
        <v>2096583952</v>
      </c>
    </row>
    <row r="93" spans="1:24" x14ac:dyDescent="0.25">
      <c r="A93" s="21" t="s">
        <v>304</v>
      </c>
      <c r="B93" s="21">
        <v>12222473</v>
      </c>
      <c r="C93" s="21">
        <v>73078934</v>
      </c>
      <c r="D93" s="21">
        <v>11540364</v>
      </c>
      <c r="E93" s="21">
        <v>36955124</v>
      </c>
      <c r="F93" s="21">
        <v>5512409</v>
      </c>
      <c r="G93" s="21">
        <v>2995976</v>
      </c>
      <c r="H93" s="21">
        <v>27498049</v>
      </c>
      <c r="I93" s="21" t="s">
        <v>206</v>
      </c>
      <c r="J93" s="21">
        <v>12511003</v>
      </c>
      <c r="K93" s="21">
        <v>2433844</v>
      </c>
      <c r="L93" s="21">
        <v>12944225</v>
      </c>
      <c r="M93" s="21">
        <v>56424657</v>
      </c>
      <c r="N93" s="21">
        <v>1744820</v>
      </c>
      <c r="O93" s="21">
        <v>3919874</v>
      </c>
      <c r="P93" s="21">
        <v>8625783</v>
      </c>
      <c r="Q93" s="21">
        <v>5641080</v>
      </c>
      <c r="R93" s="21">
        <v>5356815</v>
      </c>
      <c r="S93" s="21">
        <v>7155555</v>
      </c>
      <c r="T93" s="21">
        <v>10159943</v>
      </c>
      <c r="U93" s="21" t="s">
        <v>206</v>
      </c>
      <c r="V93" s="21">
        <v>561124</v>
      </c>
      <c r="W93" s="21">
        <v>249145266</v>
      </c>
      <c r="X93" s="21">
        <v>2209970691</v>
      </c>
    </row>
    <row r="94" spans="1:24" x14ac:dyDescent="0.25">
      <c r="A94" s="21" t="s">
        <v>305</v>
      </c>
      <c r="B94" s="21">
        <v>16659597</v>
      </c>
      <c r="C94" s="21">
        <v>60592443</v>
      </c>
      <c r="D94" s="21">
        <v>11483585</v>
      </c>
      <c r="E94" s="21">
        <v>27708067</v>
      </c>
      <c r="F94" s="21">
        <v>6616880</v>
      </c>
      <c r="G94" s="21">
        <v>3573174</v>
      </c>
      <c r="H94" s="21">
        <v>27930849</v>
      </c>
      <c r="I94" s="21" t="s">
        <v>206</v>
      </c>
      <c r="J94" s="21">
        <v>14590038</v>
      </c>
      <c r="K94" s="21">
        <v>2061982</v>
      </c>
      <c r="L94" s="21">
        <v>12475730</v>
      </c>
      <c r="M94" s="21">
        <v>54149977</v>
      </c>
      <c r="N94" s="21">
        <v>2314311</v>
      </c>
      <c r="O94" s="21">
        <v>2386385</v>
      </c>
      <c r="P94" s="21">
        <v>7794636</v>
      </c>
      <c r="Q94" s="21">
        <v>6367919</v>
      </c>
      <c r="R94" s="21">
        <v>7621310</v>
      </c>
      <c r="S94" s="21">
        <v>5421772</v>
      </c>
      <c r="T94" s="21">
        <v>8847632</v>
      </c>
      <c r="U94" s="21" t="s">
        <v>206</v>
      </c>
      <c r="V94" s="21">
        <v>993573</v>
      </c>
      <c r="W94" s="21">
        <v>194160249</v>
      </c>
      <c r="X94" s="21">
        <v>2259122661</v>
      </c>
    </row>
    <row r="95" spans="1:24" x14ac:dyDescent="0.25">
      <c r="A95" s="21" t="s">
        <v>306</v>
      </c>
      <c r="B95" s="21">
        <v>11238624</v>
      </c>
      <c r="C95" s="21">
        <v>37938160</v>
      </c>
      <c r="D95" s="21">
        <v>6487630</v>
      </c>
      <c r="E95" s="21">
        <v>29849021</v>
      </c>
      <c r="F95" s="21">
        <v>3633555</v>
      </c>
      <c r="G95" s="21">
        <v>2314825</v>
      </c>
      <c r="H95" s="21">
        <v>28570015</v>
      </c>
      <c r="I95" s="21">
        <v>4900</v>
      </c>
      <c r="J95" s="21">
        <v>11534555</v>
      </c>
      <c r="K95" s="21">
        <v>2154452</v>
      </c>
      <c r="L95" s="21">
        <v>12114999</v>
      </c>
      <c r="M95" s="21">
        <v>52832500</v>
      </c>
      <c r="N95" s="21">
        <v>3624624</v>
      </c>
      <c r="O95" s="21">
        <v>5440705</v>
      </c>
      <c r="P95" s="21">
        <v>7302885</v>
      </c>
      <c r="Q95" s="21">
        <v>5850011</v>
      </c>
      <c r="R95" s="21">
        <v>4559620</v>
      </c>
      <c r="S95" s="21">
        <v>6982753</v>
      </c>
      <c r="T95" s="21">
        <v>12586353</v>
      </c>
      <c r="U95" s="21" t="s">
        <v>206</v>
      </c>
      <c r="V95" s="21">
        <v>1198695</v>
      </c>
      <c r="W95" s="21">
        <v>162407103</v>
      </c>
      <c r="X95" s="21">
        <v>2182685289</v>
      </c>
    </row>
    <row r="96" spans="1:24" x14ac:dyDescent="0.25">
      <c r="A96" s="21" t="s">
        <v>307</v>
      </c>
      <c r="B96" s="21">
        <v>18355491</v>
      </c>
      <c r="C96" s="21">
        <v>91041546</v>
      </c>
      <c r="D96" s="21">
        <v>12529756</v>
      </c>
      <c r="E96" s="21">
        <v>27185178</v>
      </c>
      <c r="F96" s="21">
        <v>5226879</v>
      </c>
      <c r="G96" s="21">
        <v>1267299</v>
      </c>
      <c r="H96" s="21">
        <v>28788641</v>
      </c>
      <c r="I96" s="21" t="s">
        <v>206</v>
      </c>
      <c r="J96" s="21">
        <v>11595204</v>
      </c>
      <c r="K96" s="21">
        <v>1710072</v>
      </c>
      <c r="L96" s="21">
        <v>13962467</v>
      </c>
      <c r="M96" s="21">
        <v>42796813</v>
      </c>
      <c r="N96" s="21">
        <v>3406995</v>
      </c>
      <c r="O96" s="21">
        <v>5112645</v>
      </c>
      <c r="P96" s="21">
        <v>7653626</v>
      </c>
      <c r="Q96" s="21">
        <v>6572585</v>
      </c>
      <c r="R96" s="21">
        <v>5898404</v>
      </c>
      <c r="S96" s="21">
        <v>3978349</v>
      </c>
      <c r="T96" s="21">
        <v>15954999</v>
      </c>
      <c r="U96" s="21" t="s">
        <v>206</v>
      </c>
      <c r="V96" s="21">
        <v>494860</v>
      </c>
      <c r="W96" s="21">
        <v>234705348</v>
      </c>
      <c r="X96" s="21">
        <v>2158729362</v>
      </c>
    </row>
    <row r="97" spans="1:24" x14ac:dyDescent="0.25">
      <c r="A97" s="21" t="s">
        <v>308</v>
      </c>
      <c r="B97" s="21">
        <v>15185066</v>
      </c>
      <c r="C97" s="21">
        <v>54225921</v>
      </c>
      <c r="D97" s="21">
        <v>8832776</v>
      </c>
      <c r="E97" s="21">
        <v>21135751</v>
      </c>
      <c r="F97" s="21">
        <v>8315737</v>
      </c>
      <c r="G97" s="21">
        <v>10127006</v>
      </c>
      <c r="H97" s="21">
        <v>44564889</v>
      </c>
      <c r="I97" s="21">
        <v>124187</v>
      </c>
      <c r="J97" s="21">
        <v>35566175</v>
      </c>
      <c r="K97" s="21">
        <v>3317057</v>
      </c>
      <c r="L97" s="21">
        <v>26568331</v>
      </c>
      <c r="M97" s="21">
        <v>61454532</v>
      </c>
      <c r="N97" s="21">
        <v>4890410</v>
      </c>
      <c r="O97" s="21">
        <v>6680757</v>
      </c>
      <c r="P97" s="21">
        <v>15572234</v>
      </c>
      <c r="Q97" s="21">
        <v>9466548</v>
      </c>
      <c r="R97" s="21">
        <v>8136103</v>
      </c>
      <c r="S97" s="21">
        <v>13184842</v>
      </c>
      <c r="T97" s="21">
        <v>21362530</v>
      </c>
      <c r="U97" s="21" t="s">
        <v>206</v>
      </c>
      <c r="V97" s="21">
        <v>2121350</v>
      </c>
      <c r="W97" s="21">
        <v>160910511</v>
      </c>
      <c r="X97" s="21">
        <v>2202506893</v>
      </c>
    </row>
    <row r="98" spans="1:24" x14ac:dyDescent="0.25">
      <c r="A98" s="21" t="s">
        <v>309</v>
      </c>
      <c r="B98" s="21">
        <v>15571533</v>
      </c>
      <c r="C98" s="21">
        <v>52002792</v>
      </c>
      <c r="D98" s="21">
        <v>7443972</v>
      </c>
      <c r="E98" s="21">
        <v>27914198</v>
      </c>
      <c r="F98" s="21">
        <v>15631756</v>
      </c>
      <c r="G98" s="21">
        <v>19720964</v>
      </c>
      <c r="H98" s="21">
        <v>33520480</v>
      </c>
      <c r="I98" s="21">
        <v>260790</v>
      </c>
      <c r="J98" s="21">
        <v>42619180</v>
      </c>
      <c r="K98" s="21">
        <v>5657012</v>
      </c>
      <c r="L98" s="21">
        <v>36031036</v>
      </c>
      <c r="M98" s="21">
        <v>50285447</v>
      </c>
      <c r="N98" s="21">
        <v>4376817</v>
      </c>
      <c r="O98" s="21">
        <v>8667617</v>
      </c>
      <c r="P98" s="21">
        <v>42946427</v>
      </c>
      <c r="Q98" s="21">
        <v>11062227</v>
      </c>
      <c r="R98" s="21">
        <v>7853199</v>
      </c>
      <c r="S98" s="21">
        <v>6425559</v>
      </c>
      <c r="T98" s="21">
        <v>21024059</v>
      </c>
      <c r="U98" s="21" t="s">
        <v>206</v>
      </c>
      <c r="V98" s="21">
        <v>2329331</v>
      </c>
      <c r="W98" s="21">
        <v>108693332</v>
      </c>
      <c r="X98" s="21">
        <v>2162951871</v>
      </c>
    </row>
    <row r="99" spans="1:24" x14ac:dyDescent="0.25">
      <c r="A99" s="21" t="s">
        <v>310</v>
      </c>
      <c r="B99" s="21">
        <v>8337544</v>
      </c>
      <c r="C99" s="21">
        <v>50382190</v>
      </c>
      <c r="D99" s="21">
        <v>8088477</v>
      </c>
      <c r="E99" s="21">
        <v>25753996</v>
      </c>
      <c r="F99" s="21">
        <v>9461828</v>
      </c>
      <c r="G99" s="21">
        <v>12872007</v>
      </c>
      <c r="H99" s="21">
        <v>35842722</v>
      </c>
      <c r="I99" s="21">
        <v>499</v>
      </c>
      <c r="J99" s="21">
        <v>42511632</v>
      </c>
      <c r="K99" s="21">
        <v>5104591</v>
      </c>
      <c r="L99" s="21">
        <v>33947522</v>
      </c>
      <c r="M99" s="21">
        <v>49132726</v>
      </c>
      <c r="N99" s="21">
        <v>5536900</v>
      </c>
      <c r="O99" s="21">
        <v>7470479</v>
      </c>
      <c r="P99" s="21">
        <v>35532714</v>
      </c>
      <c r="Q99" s="21">
        <v>16589987</v>
      </c>
      <c r="R99" s="21">
        <v>7196645</v>
      </c>
      <c r="S99" s="21">
        <v>8633035</v>
      </c>
      <c r="T99" s="21">
        <v>16359181</v>
      </c>
      <c r="U99" s="21" t="s">
        <v>206</v>
      </c>
      <c r="V99" s="21">
        <v>2228370</v>
      </c>
      <c r="W99" s="21">
        <v>122139184</v>
      </c>
      <c r="X99" s="21">
        <v>2150814509</v>
      </c>
    </row>
    <row r="100" spans="1:24" x14ac:dyDescent="0.25">
      <c r="A100" s="21" t="s">
        <v>311</v>
      </c>
      <c r="B100" s="21">
        <v>20876839</v>
      </c>
      <c r="C100" s="21">
        <v>93668107</v>
      </c>
      <c r="D100" s="21">
        <v>27728180</v>
      </c>
      <c r="E100" s="21">
        <v>23957967</v>
      </c>
      <c r="F100" s="21">
        <v>9848545</v>
      </c>
      <c r="G100" s="21">
        <v>18866407</v>
      </c>
      <c r="H100" s="21">
        <v>44469629</v>
      </c>
      <c r="I100" s="21">
        <v>12977</v>
      </c>
      <c r="J100" s="21">
        <v>42755111</v>
      </c>
      <c r="K100" s="21">
        <v>3594852</v>
      </c>
      <c r="L100" s="21">
        <v>35738330</v>
      </c>
      <c r="M100" s="21">
        <v>48274179</v>
      </c>
      <c r="N100" s="21">
        <v>5087138</v>
      </c>
      <c r="O100" s="21">
        <v>8740603</v>
      </c>
      <c r="P100" s="21">
        <v>43945296</v>
      </c>
      <c r="Q100" s="21">
        <v>13022859</v>
      </c>
      <c r="R100" s="21">
        <v>6083248</v>
      </c>
      <c r="S100" s="21">
        <v>9803251</v>
      </c>
      <c r="T100" s="21">
        <v>18617298</v>
      </c>
      <c r="U100" s="21" t="s">
        <v>206</v>
      </c>
      <c r="V100" s="21">
        <v>4052730</v>
      </c>
      <c r="W100" s="21">
        <v>100154744</v>
      </c>
      <c r="X100" s="21">
        <v>2532898485</v>
      </c>
    </row>
    <row r="101" spans="1:24" x14ac:dyDescent="0.25">
      <c r="A101" s="21" t="s">
        <v>312</v>
      </c>
      <c r="B101" s="21">
        <v>15795809</v>
      </c>
      <c r="C101" s="21">
        <v>89824712</v>
      </c>
      <c r="D101" s="21">
        <v>8532306</v>
      </c>
      <c r="E101" s="21">
        <v>30184023</v>
      </c>
      <c r="F101" s="21">
        <v>26908709</v>
      </c>
      <c r="G101" s="21">
        <v>14976466</v>
      </c>
      <c r="H101" s="21">
        <v>44883794</v>
      </c>
      <c r="I101" s="21">
        <v>106</v>
      </c>
      <c r="J101" s="21">
        <v>48841015</v>
      </c>
      <c r="K101" s="21">
        <v>6596942</v>
      </c>
      <c r="L101" s="21">
        <v>53330217</v>
      </c>
      <c r="M101" s="21">
        <v>62373808</v>
      </c>
      <c r="N101" s="21">
        <v>3337720</v>
      </c>
      <c r="O101" s="21">
        <v>7046752</v>
      </c>
      <c r="P101" s="21">
        <v>55573517</v>
      </c>
      <c r="Q101" s="21">
        <v>13387173</v>
      </c>
      <c r="R101" s="21">
        <v>6898207</v>
      </c>
      <c r="S101" s="21">
        <v>7631851</v>
      </c>
      <c r="T101" s="21">
        <v>16313606</v>
      </c>
      <c r="U101" s="21" t="s">
        <v>206</v>
      </c>
      <c r="V101" s="21">
        <v>2890729</v>
      </c>
      <c r="W101" s="21">
        <v>98830237</v>
      </c>
      <c r="X101" s="21">
        <v>2495731378</v>
      </c>
    </row>
    <row r="102" spans="1:24" x14ac:dyDescent="0.25">
      <c r="A102" s="21" t="s">
        <v>313</v>
      </c>
      <c r="B102" s="21">
        <v>7536373</v>
      </c>
      <c r="C102" s="21">
        <v>31229135</v>
      </c>
      <c r="D102" s="21">
        <v>17843214</v>
      </c>
      <c r="E102" s="21">
        <v>25400498</v>
      </c>
      <c r="F102" s="21">
        <v>10712189</v>
      </c>
      <c r="G102" s="21">
        <v>12898954</v>
      </c>
      <c r="H102" s="21">
        <v>34240078</v>
      </c>
      <c r="I102" s="21">
        <v>391167</v>
      </c>
      <c r="J102" s="21">
        <v>57874644</v>
      </c>
      <c r="K102" s="21">
        <v>4306483</v>
      </c>
      <c r="L102" s="21">
        <v>40644375</v>
      </c>
      <c r="M102" s="21">
        <v>50126395</v>
      </c>
      <c r="N102" s="21">
        <v>5483381</v>
      </c>
      <c r="O102" s="21">
        <v>9831698</v>
      </c>
      <c r="P102" s="21">
        <v>64832824</v>
      </c>
      <c r="Q102" s="21">
        <v>13500466</v>
      </c>
      <c r="R102" s="21">
        <v>4303456</v>
      </c>
      <c r="S102" s="21">
        <v>6817214</v>
      </c>
      <c r="T102" s="21">
        <v>14999180</v>
      </c>
      <c r="U102" s="21" t="s">
        <v>206</v>
      </c>
      <c r="V102" s="21">
        <v>4234521</v>
      </c>
      <c r="W102" s="21">
        <v>79796037</v>
      </c>
      <c r="X102" s="21">
        <v>2457144876</v>
      </c>
    </row>
    <row r="103" spans="1:24" x14ac:dyDescent="0.25">
      <c r="A103" s="21" t="s">
        <v>314</v>
      </c>
      <c r="B103" s="21">
        <v>15920852</v>
      </c>
      <c r="C103" s="21">
        <v>114142251</v>
      </c>
      <c r="D103" s="21">
        <v>20938263</v>
      </c>
      <c r="E103" s="21">
        <v>24246376</v>
      </c>
      <c r="F103" s="21">
        <v>10621829</v>
      </c>
      <c r="G103" s="21">
        <v>11017546</v>
      </c>
      <c r="H103" s="21">
        <v>31064463</v>
      </c>
      <c r="I103" s="21">
        <v>58322</v>
      </c>
      <c r="J103" s="21">
        <v>60990861</v>
      </c>
      <c r="K103" s="21">
        <v>4812278</v>
      </c>
      <c r="L103" s="21">
        <v>53175937</v>
      </c>
      <c r="M103" s="21">
        <v>49178796</v>
      </c>
      <c r="N103" s="21">
        <v>4864748</v>
      </c>
      <c r="O103" s="21">
        <v>9580856</v>
      </c>
      <c r="P103" s="21">
        <v>44724842</v>
      </c>
      <c r="Q103" s="21">
        <v>14658505</v>
      </c>
      <c r="R103" s="21">
        <v>9884264</v>
      </c>
      <c r="S103" s="21">
        <v>6760339</v>
      </c>
      <c r="T103" s="21">
        <v>17570145</v>
      </c>
      <c r="U103" s="21">
        <v>12240</v>
      </c>
      <c r="V103" s="21">
        <v>1922480</v>
      </c>
      <c r="W103" s="21">
        <v>62548188</v>
      </c>
      <c r="X103" s="21">
        <v>2521997635</v>
      </c>
    </row>
    <row r="104" spans="1:24" x14ac:dyDescent="0.25">
      <c r="A104" s="21" t="s">
        <v>315</v>
      </c>
      <c r="B104" s="21">
        <v>12401752</v>
      </c>
      <c r="C104" s="21">
        <v>40376795</v>
      </c>
      <c r="D104" s="21">
        <v>10445182</v>
      </c>
      <c r="E104" s="21">
        <v>33051516</v>
      </c>
      <c r="F104" s="21">
        <v>96248883</v>
      </c>
      <c r="G104" s="21">
        <v>8876771</v>
      </c>
      <c r="H104" s="21">
        <v>35682680</v>
      </c>
      <c r="I104" s="21">
        <v>130030</v>
      </c>
      <c r="J104" s="21">
        <v>59426708</v>
      </c>
      <c r="K104" s="21">
        <v>4513575</v>
      </c>
      <c r="L104" s="21">
        <v>90198953</v>
      </c>
      <c r="M104" s="21">
        <v>55808414</v>
      </c>
      <c r="N104" s="21">
        <v>2067857</v>
      </c>
      <c r="O104" s="21">
        <v>10644171</v>
      </c>
      <c r="P104" s="21">
        <v>42263096</v>
      </c>
      <c r="Q104" s="21">
        <v>18062451</v>
      </c>
      <c r="R104" s="21">
        <v>4813459</v>
      </c>
      <c r="S104" s="21">
        <v>5715539</v>
      </c>
      <c r="T104" s="21">
        <v>18096544</v>
      </c>
      <c r="U104" s="21" t="s">
        <v>206</v>
      </c>
      <c r="V104" s="21">
        <v>2701986</v>
      </c>
      <c r="W104" s="21">
        <v>88574142</v>
      </c>
      <c r="X104" s="21">
        <v>2359980690</v>
      </c>
    </row>
    <row r="105" spans="1:24" x14ac:dyDescent="0.25">
      <c r="A105" s="21" t="s">
        <v>316</v>
      </c>
      <c r="B105" s="21">
        <v>8298706</v>
      </c>
      <c r="C105" s="21">
        <v>32452805</v>
      </c>
      <c r="D105" s="21">
        <v>28008948</v>
      </c>
      <c r="E105" s="21">
        <v>26006956</v>
      </c>
      <c r="F105" s="21">
        <v>8297699</v>
      </c>
      <c r="G105" s="21">
        <v>11256736</v>
      </c>
      <c r="H105" s="21">
        <v>34899221</v>
      </c>
      <c r="I105" s="21">
        <v>57659</v>
      </c>
      <c r="J105" s="21">
        <v>44741347</v>
      </c>
      <c r="K105" s="21">
        <v>4574830</v>
      </c>
      <c r="L105" s="21">
        <v>102567844</v>
      </c>
      <c r="M105" s="21">
        <v>52815963</v>
      </c>
      <c r="N105" s="21">
        <v>3272207</v>
      </c>
      <c r="O105" s="21">
        <v>10819134</v>
      </c>
      <c r="P105" s="21">
        <v>61737961</v>
      </c>
      <c r="Q105" s="21">
        <v>13421801</v>
      </c>
      <c r="R105" s="21">
        <v>4358834</v>
      </c>
      <c r="S105" s="21">
        <v>6173961</v>
      </c>
      <c r="T105" s="21">
        <v>12646844</v>
      </c>
      <c r="U105" s="21" t="s">
        <v>206</v>
      </c>
      <c r="V105" s="21">
        <v>2196421</v>
      </c>
      <c r="W105" s="21">
        <v>72226754</v>
      </c>
      <c r="X105" s="21">
        <v>2415982777</v>
      </c>
    </row>
    <row r="106" spans="1:24" x14ac:dyDescent="0.25">
      <c r="A106" s="21" t="s">
        <v>317</v>
      </c>
      <c r="B106" s="21">
        <v>10685405</v>
      </c>
      <c r="C106" s="21">
        <v>36821795</v>
      </c>
      <c r="D106" s="21">
        <v>15561757</v>
      </c>
      <c r="E106" s="21">
        <v>20369566</v>
      </c>
      <c r="F106" s="21">
        <v>26641915</v>
      </c>
      <c r="G106" s="21">
        <v>11344191</v>
      </c>
      <c r="H106" s="21">
        <v>38315560</v>
      </c>
      <c r="I106" s="21">
        <v>182288</v>
      </c>
      <c r="J106" s="21">
        <v>35766683</v>
      </c>
      <c r="K106" s="21">
        <v>4528936</v>
      </c>
      <c r="L106" s="21">
        <v>59988924</v>
      </c>
      <c r="M106" s="21">
        <v>48649169</v>
      </c>
      <c r="N106" s="21">
        <v>3201081</v>
      </c>
      <c r="O106" s="21">
        <v>8807446</v>
      </c>
      <c r="P106" s="21">
        <v>26287347</v>
      </c>
      <c r="Q106" s="21">
        <v>9564925</v>
      </c>
      <c r="R106" s="21">
        <v>6902392</v>
      </c>
      <c r="S106" s="21">
        <v>5353568</v>
      </c>
      <c r="T106" s="21">
        <v>15231131</v>
      </c>
      <c r="U106" s="21">
        <v>23916</v>
      </c>
      <c r="V106" s="21">
        <v>3784470</v>
      </c>
      <c r="W106" s="21">
        <v>52539061</v>
      </c>
      <c r="X106" s="21">
        <v>2360563572</v>
      </c>
    </row>
    <row r="107" spans="1:24" x14ac:dyDescent="0.25">
      <c r="A107" s="21" t="s">
        <v>318</v>
      </c>
      <c r="B107" s="21">
        <v>10671467</v>
      </c>
      <c r="C107" s="21">
        <v>30390446</v>
      </c>
      <c r="D107" s="21">
        <v>17651973</v>
      </c>
      <c r="E107" s="21">
        <v>23807277</v>
      </c>
      <c r="F107" s="21">
        <v>11106082</v>
      </c>
      <c r="G107" s="21">
        <v>8083797</v>
      </c>
      <c r="H107" s="21">
        <v>35740405</v>
      </c>
      <c r="I107" s="21">
        <v>147086</v>
      </c>
      <c r="J107" s="21">
        <v>42033061</v>
      </c>
      <c r="K107" s="21">
        <v>6435372</v>
      </c>
      <c r="L107" s="21">
        <v>73772891</v>
      </c>
      <c r="M107" s="21">
        <v>58102048</v>
      </c>
      <c r="N107" s="21">
        <v>4258557</v>
      </c>
      <c r="O107" s="21">
        <v>13118459</v>
      </c>
      <c r="P107" s="21">
        <v>30036484</v>
      </c>
      <c r="Q107" s="21">
        <v>13252857</v>
      </c>
      <c r="R107" s="21">
        <v>5778679</v>
      </c>
      <c r="S107" s="21">
        <v>6873399</v>
      </c>
      <c r="T107" s="21">
        <v>15715628</v>
      </c>
      <c r="U107" s="21" t="s">
        <v>206</v>
      </c>
      <c r="V107" s="21">
        <v>1382082</v>
      </c>
      <c r="W107" s="21">
        <v>42079068</v>
      </c>
      <c r="X107" s="21">
        <v>2556323900</v>
      </c>
    </row>
    <row r="108" spans="1:24" x14ac:dyDescent="0.25">
      <c r="A108" s="21" t="s">
        <v>319</v>
      </c>
      <c r="B108" s="21">
        <v>17886652</v>
      </c>
      <c r="C108" s="21">
        <v>26712339</v>
      </c>
      <c r="D108" s="21">
        <v>9746717</v>
      </c>
      <c r="E108" s="21">
        <v>16654875</v>
      </c>
      <c r="F108" s="21">
        <v>8721540</v>
      </c>
      <c r="G108" s="21">
        <v>8961801</v>
      </c>
      <c r="H108" s="21">
        <v>34052910</v>
      </c>
      <c r="I108" s="21">
        <v>37053</v>
      </c>
      <c r="J108" s="21">
        <v>102894831</v>
      </c>
      <c r="K108" s="21">
        <v>4792244</v>
      </c>
      <c r="L108" s="21">
        <v>39625366</v>
      </c>
      <c r="M108" s="21">
        <v>43125512</v>
      </c>
      <c r="N108" s="21">
        <v>4023292</v>
      </c>
      <c r="O108" s="21">
        <v>6546427</v>
      </c>
      <c r="P108" s="21">
        <v>71818963</v>
      </c>
      <c r="Q108" s="21">
        <v>10562604</v>
      </c>
      <c r="R108" s="21">
        <v>5615265</v>
      </c>
      <c r="S108" s="21">
        <v>4139682</v>
      </c>
      <c r="T108" s="21">
        <v>19115931</v>
      </c>
      <c r="U108" s="21" t="s">
        <v>206</v>
      </c>
      <c r="V108" s="21">
        <v>2720530</v>
      </c>
      <c r="W108" s="21">
        <v>46544430</v>
      </c>
      <c r="X108" s="21">
        <v>2376265980</v>
      </c>
    </row>
    <row r="109" spans="1:24" x14ac:dyDescent="0.25">
      <c r="A109" s="21" t="s">
        <v>320</v>
      </c>
      <c r="B109" s="21">
        <v>9942281</v>
      </c>
      <c r="C109" s="21">
        <v>25355872</v>
      </c>
      <c r="D109" s="21">
        <v>10733117</v>
      </c>
      <c r="E109" s="21">
        <v>17482305</v>
      </c>
      <c r="F109" s="21">
        <v>9019131</v>
      </c>
      <c r="G109" s="21">
        <v>15398256</v>
      </c>
      <c r="H109" s="21">
        <v>28090401</v>
      </c>
      <c r="I109" s="21">
        <v>154112</v>
      </c>
      <c r="J109" s="21">
        <v>48107896</v>
      </c>
      <c r="K109" s="21">
        <v>5789146</v>
      </c>
      <c r="L109" s="21">
        <v>27605695</v>
      </c>
      <c r="M109" s="21">
        <v>64588574</v>
      </c>
      <c r="N109" s="21">
        <v>2914166</v>
      </c>
      <c r="O109" s="21">
        <v>8689253</v>
      </c>
      <c r="P109" s="21">
        <v>37549173</v>
      </c>
      <c r="Q109" s="21">
        <v>11786582</v>
      </c>
      <c r="R109" s="21">
        <v>5395611</v>
      </c>
      <c r="S109" s="21">
        <v>4171618</v>
      </c>
      <c r="T109" s="21">
        <v>18793441</v>
      </c>
      <c r="U109" s="21" t="s">
        <v>206</v>
      </c>
      <c r="V109" s="21">
        <v>4147830</v>
      </c>
      <c r="W109" s="21">
        <v>38207225</v>
      </c>
      <c r="X109" s="21">
        <v>2488773567</v>
      </c>
    </row>
    <row r="110" spans="1:24" x14ac:dyDescent="0.25">
      <c r="A110" s="21" t="s">
        <v>321</v>
      </c>
      <c r="B110" s="21">
        <v>10516879</v>
      </c>
      <c r="C110" s="21">
        <v>27067282</v>
      </c>
      <c r="D110" s="21">
        <v>22380376</v>
      </c>
      <c r="E110" s="21">
        <v>29923209</v>
      </c>
      <c r="F110" s="21">
        <v>7412186</v>
      </c>
      <c r="G110" s="21">
        <v>10803949</v>
      </c>
      <c r="H110" s="21">
        <v>42897409</v>
      </c>
      <c r="I110" s="21">
        <v>90921</v>
      </c>
      <c r="J110" s="21">
        <v>41437995</v>
      </c>
      <c r="K110" s="21">
        <v>5382020</v>
      </c>
      <c r="L110" s="21">
        <v>43725790</v>
      </c>
      <c r="M110" s="21">
        <v>49187569</v>
      </c>
      <c r="N110" s="21">
        <v>4754741</v>
      </c>
      <c r="O110" s="21">
        <v>10478372</v>
      </c>
      <c r="P110" s="21">
        <v>37749459</v>
      </c>
      <c r="Q110" s="21">
        <v>11988508</v>
      </c>
      <c r="R110" s="21">
        <v>6378577</v>
      </c>
      <c r="S110" s="21">
        <v>6319633</v>
      </c>
      <c r="T110" s="21">
        <v>20728332</v>
      </c>
      <c r="U110" s="21" t="s">
        <v>206</v>
      </c>
      <c r="V110" s="21">
        <v>1982231</v>
      </c>
      <c r="W110" s="21">
        <v>50842449</v>
      </c>
      <c r="X110" s="21">
        <v>2202279003</v>
      </c>
    </row>
    <row r="111" spans="1:24" x14ac:dyDescent="0.25">
      <c r="A111" s="21" t="s">
        <v>322</v>
      </c>
      <c r="B111" s="21">
        <v>5312879</v>
      </c>
      <c r="C111" s="21">
        <v>28052781</v>
      </c>
      <c r="D111" s="21">
        <v>7660125</v>
      </c>
      <c r="E111" s="21">
        <v>33086976</v>
      </c>
      <c r="F111" s="21">
        <v>11948599</v>
      </c>
      <c r="G111" s="21">
        <v>18706520</v>
      </c>
      <c r="H111" s="21">
        <v>41241682</v>
      </c>
      <c r="I111" s="21">
        <v>20120</v>
      </c>
      <c r="J111" s="21">
        <v>31149781</v>
      </c>
      <c r="K111" s="21">
        <v>3780569</v>
      </c>
      <c r="L111" s="21">
        <v>37914464</v>
      </c>
      <c r="M111" s="21">
        <v>45116647</v>
      </c>
      <c r="N111" s="21">
        <v>4450707</v>
      </c>
      <c r="O111" s="21">
        <v>8237899</v>
      </c>
      <c r="P111" s="21">
        <v>35721970</v>
      </c>
      <c r="Q111" s="21">
        <v>9876299</v>
      </c>
      <c r="R111" s="21">
        <v>3970611</v>
      </c>
      <c r="S111" s="21">
        <v>2217596</v>
      </c>
      <c r="T111" s="21">
        <v>20471481</v>
      </c>
      <c r="U111" s="21" t="s">
        <v>206</v>
      </c>
      <c r="V111" s="21">
        <v>3796732</v>
      </c>
      <c r="W111" s="21">
        <v>66810692</v>
      </c>
      <c r="X111" s="21">
        <v>2235989817</v>
      </c>
    </row>
    <row r="112" spans="1:24" x14ac:dyDescent="0.25">
      <c r="A112" s="21" t="s">
        <v>323</v>
      </c>
      <c r="B112" s="21">
        <v>18206940</v>
      </c>
      <c r="C112" s="21">
        <v>57767941</v>
      </c>
      <c r="D112" s="21">
        <v>9112454</v>
      </c>
      <c r="E112" s="21">
        <v>25578744</v>
      </c>
      <c r="F112" s="21">
        <v>7126574</v>
      </c>
      <c r="G112" s="21">
        <v>11481169</v>
      </c>
      <c r="H112" s="21">
        <v>39603118</v>
      </c>
      <c r="I112" s="21">
        <v>77499</v>
      </c>
      <c r="J112" s="21">
        <v>39223293</v>
      </c>
      <c r="K112" s="21">
        <v>4332361</v>
      </c>
      <c r="L112" s="21">
        <v>31457840</v>
      </c>
      <c r="M112" s="21">
        <v>56746654</v>
      </c>
      <c r="N112" s="21">
        <v>2619178</v>
      </c>
      <c r="O112" s="21">
        <v>5843267</v>
      </c>
      <c r="P112" s="21">
        <v>37041595</v>
      </c>
      <c r="Q112" s="21">
        <v>11939726</v>
      </c>
      <c r="R112" s="21">
        <v>3587366</v>
      </c>
      <c r="S112" s="21">
        <v>2476498</v>
      </c>
      <c r="T112" s="21">
        <v>22063168</v>
      </c>
      <c r="U112" s="21" t="s">
        <v>206</v>
      </c>
      <c r="V112" s="21">
        <v>5069812</v>
      </c>
      <c r="W112" s="21">
        <v>63946043</v>
      </c>
      <c r="X112" s="21">
        <v>2283389866</v>
      </c>
    </row>
    <row r="113" spans="1:24" x14ac:dyDescent="0.25">
      <c r="A113" s="21" t="s">
        <v>324</v>
      </c>
      <c r="B113" s="21">
        <v>10140338</v>
      </c>
      <c r="C113" s="21">
        <v>59253892</v>
      </c>
      <c r="D113" s="21">
        <v>14178736</v>
      </c>
      <c r="E113" s="21">
        <v>30648470</v>
      </c>
      <c r="F113" s="21">
        <v>16703265</v>
      </c>
      <c r="G113" s="21">
        <v>21019968</v>
      </c>
      <c r="H113" s="21">
        <v>40849004</v>
      </c>
      <c r="I113" s="21" t="s">
        <v>206</v>
      </c>
      <c r="J113" s="21">
        <v>43897694</v>
      </c>
      <c r="K113" s="21">
        <v>6261265</v>
      </c>
      <c r="L113" s="21">
        <v>37914859</v>
      </c>
      <c r="M113" s="21">
        <v>53318744</v>
      </c>
      <c r="N113" s="21">
        <v>5026145</v>
      </c>
      <c r="O113" s="21">
        <v>6869307</v>
      </c>
      <c r="P113" s="21">
        <v>35292490</v>
      </c>
      <c r="Q113" s="21">
        <v>10342949</v>
      </c>
      <c r="R113" s="21">
        <v>6613242</v>
      </c>
      <c r="S113" s="21">
        <v>3990325</v>
      </c>
      <c r="T113" s="21">
        <v>18524441</v>
      </c>
      <c r="U113" s="21" t="s">
        <v>206</v>
      </c>
      <c r="V113" s="21">
        <v>5393448</v>
      </c>
      <c r="W113" s="21">
        <v>66787143</v>
      </c>
      <c r="X113" s="21">
        <v>2589987769</v>
      </c>
    </row>
    <row r="114" spans="1:24" x14ac:dyDescent="0.25">
      <c r="A114" s="21" t="s">
        <v>325</v>
      </c>
      <c r="B114" s="21">
        <v>8345694</v>
      </c>
      <c r="C114" s="21">
        <v>42263480</v>
      </c>
      <c r="D114" s="21">
        <v>12842971</v>
      </c>
      <c r="E114" s="21">
        <v>33475868</v>
      </c>
      <c r="F114" s="21">
        <v>8185211</v>
      </c>
      <c r="G114" s="21">
        <v>21885327</v>
      </c>
      <c r="H114" s="21">
        <v>40171428</v>
      </c>
      <c r="I114" s="21" t="s">
        <v>206</v>
      </c>
      <c r="J114" s="21">
        <v>42786057</v>
      </c>
      <c r="K114" s="21">
        <v>5594002</v>
      </c>
      <c r="L114" s="21">
        <v>31018868</v>
      </c>
      <c r="M114" s="21">
        <v>58143764</v>
      </c>
      <c r="N114" s="21">
        <v>5308091</v>
      </c>
      <c r="O114" s="21">
        <v>6825071</v>
      </c>
      <c r="P114" s="21">
        <v>32459542</v>
      </c>
      <c r="Q114" s="21">
        <v>11873273</v>
      </c>
      <c r="R114" s="21">
        <v>5848935</v>
      </c>
      <c r="S114" s="21">
        <v>2343909</v>
      </c>
      <c r="T114" s="21">
        <v>15526811</v>
      </c>
      <c r="U114" s="21" t="s">
        <v>206</v>
      </c>
      <c r="V114" s="21">
        <v>2238136</v>
      </c>
      <c r="W114" s="21">
        <v>76241885</v>
      </c>
      <c r="X114" s="21">
        <v>2597606816</v>
      </c>
    </row>
    <row r="115" spans="1:24" x14ac:dyDescent="0.25">
      <c r="A115" s="21" t="s">
        <v>326</v>
      </c>
      <c r="B115" s="21">
        <v>10667140</v>
      </c>
      <c r="C115" s="21">
        <v>57386268</v>
      </c>
      <c r="D115" s="21">
        <v>20410977</v>
      </c>
      <c r="E115" s="21">
        <v>29850470</v>
      </c>
      <c r="F115" s="21">
        <v>5598718</v>
      </c>
      <c r="G115" s="21">
        <v>21392815</v>
      </c>
      <c r="H115" s="21">
        <v>48358030</v>
      </c>
      <c r="I115" s="21">
        <v>15162</v>
      </c>
      <c r="J115" s="21">
        <v>46462842</v>
      </c>
      <c r="K115" s="21">
        <v>5759597</v>
      </c>
      <c r="L115" s="21">
        <v>35205628</v>
      </c>
      <c r="M115" s="21">
        <v>44072194</v>
      </c>
      <c r="N115" s="21">
        <v>4492934</v>
      </c>
      <c r="O115" s="21">
        <v>7699065</v>
      </c>
      <c r="P115" s="21">
        <v>39050724</v>
      </c>
      <c r="Q115" s="21">
        <v>9935455</v>
      </c>
      <c r="R115" s="21">
        <v>6044439</v>
      </c>
      <c r="S115" s="21">
        <v>3356857</v>
      </c>
      <c r="T115" s="21">
        <v>21226492</v>
      </c>
      <c r="U115" s="21" t="s">
        <v>206</v>
      </c>
      <c r="V115" s="21">
        <v>1908600</v>
      </c>
      <c r="W115" s="21">
        <v>49861456</v>
      </c>
      <c r="X115" s="21">
        <v>2516694981</v>
      </c>
    </row>
    <row r="116" spans="1:24" x14ac:dyDescent="0.25">
      <c r="A116" s="21" t="s">
        <v>327</v>
      </c>
      <c r="B116" s="21">
        <v>33831270</v>
      </c>
      <c r="C116" s="21">
        <v>67604781</v>
      </c>
      <c r="D116" s="21">
        <v>15043376</v>
      </c>
      <c r="E116" s="21">
        <v>58894847</v>
      </c>
      <c r="F116" s="21">
        <v>12267560</v>
      </c>
      <c r="G116" s="21">
        <v>11990599</v>
      </c>
      <c r="H116" s="21">
        <v>36922191</v>
      </c>
      <c r="I116" s="21">
        <v>57733</v>
      </c>
      <c r="J116" s="21">
        <v>63203986</v>
      </c>
      <c r="K116" s="21">
        <v>5667073</v>
      </c>
      <c r="L116" s="21">
        <v>40962278</v>
      </c>
      <c r="M116" s="21">
        <v>58735364</v>
      </c>
      <c r="N116" s="21">
        <v>5774427</v>
      </c>
      <c r="O116" s="21">
        <v>9631317</v>
      </c>
      <c r="P116" s="21">
        <v>42523439</v>
      </c>
      <c r="Q116" s="21">
        <v>15676255</v>
      </c>
      <c r="R116" s="21">
        <v>7002031</v>
      </c>
      <c r="S116" s="21">
        <v>3533854</v>
      </c>
      <c r="T116" s="21">
        <v>27446963</v>
      </c>
      <c r="U116" s="21">
        <v>23930</v>
      </c>
      <c r="V116" s="21">
        <v>3876306</v>
      </c>
      <c r="W116" s="21">
        <v>79915983</v>
      </c>
      <c r="X116" s="21">
        <v>2609698341</v>
      </c>
    </row>
    <row r="117" spans="1:24" x14ac:dyDescent="0.25">
      <c r="A117" s="21" t="s">
        <v>328</v>
      </c>
      <c r="B117" s="21">
        <v>14861866</v>
      </c>
      <c r="C117" s="21">
        <v>67548365</v>
      </c>
      <c r="D117" s="21">
        <v>16177530</v>
      </c>
      <c r="E117" s="21">
        <v>46232102</v>
      </c>
      <c r="F117" s="21">
        <v>26901272</v>
      </c>
      <c r="G117" s="21">
        <v>32628602</v>
      </c>
      <c r="H117" s="21">
        <v>42557118</v>
      </c>
      <c r="I117" s="21">
        <v>57040</v>
      </c>
      <c r="J117" s="21">
        <v>54778101</v>
      </c>
      <c r="K117" s="21">
        <v>5969808</v>
      </c>
      <c r="L117" s="21">
        <v>82040704</v>
      </c>
      <c r="M117" s="21">
        <v>54503105</v>
      </c>
      <c r="N117" s="21">
        <v>3556061</v>
      </c>
      <c r="O117" s="21">
        <v>8245894</v>
      </c>
      <c r="P117" s="21">
        <v>47925333</v>
      </c>
      <c r="Q117" s="21">
        <v>11455759</v>
      </c>
      <c r="R117" s="21">
        <v>3841035</v>
      </c>
      <c r="S117" s="21">
        <v>2112967</v>
      </c>
      <c r="T117" s="21">
        <v>23209491</v>
      </c>
      <c r="U117" s="21" t="s">
        <v>206</v>
      </c>
      <c r="V117" s="21">
        <v>6361191</v>
      </c>
      <c r="W117" s="21">
        <v>168391445</v>
      </c>
      <c r="X117" s="21">
        <v>2460810539</v>
      </c>
    </row>
    <row r="118" spans="1:24" x14ac:dyDescent="0.25">
      <c r="A118" s="21" t="s">
        <v>329</v>
      </c>
      <c r="B118" s="21">
        <v>6263261</v>
      </c>
      <c r="C118" s="21">
        <v>74616240</v>
      </c>
      <c r="D118" s="21">
        <v>9552974</v>
      </c>
      <c r="E118" s="21">
        <v>24958660</v>
      </c>
      <c r="F118" s="21">
        <v>14272374</v>
      </c>
      <c r="G118" s="21">
        <v>14944870</v>
      </c>
      <c r="H118" s="21">
        <v>31989388</v>
      </c>
      <c r="I118" s="21" t="s">
        <v>206</v>
      </c>
      <c r="J118" s="21">
        <v>49250192</v>
      </c>
      <c r="K118" s="21">
        <v>4385202</v>
      </c>
      <c r="L118" s="21">
        <v>38181088</v>
      </c>
      <c r="M118" s="21">
        <v>47615296</v>
      </c>
      <c r="N118" s="21">
        <v>3198159</v>
      </c>
      <c r="O118" s="21">
        <v>11010812</v>
      </c>
      <c r="P118" s="21">
        <v>35864591</v>
      </c>
      <c r="Q118" s="21">
        <v>9057853</v>
      </c>
      <c r="R118" s="21">
        <v>4524494</v>
      </c>
      <c r="S118" s="21">
        <v>756630</v>
      </c>
      <c r="T118" s="21">
        <v>22045999</v>
      </c>
      <c r="U118" s="21">
        <v>15581</v>
      </c>
      <c r="V118" s="21">
        <v>2733910</v>
      </c>
      <c r="W118" s="21">
        <v>140291160</v>
      </c>
      <c r="X118" s="21">
        <v>2398514143</v>
      </c>
    </row>
    <row r="119" spans="1:24" x14ac:dyDescent="0.25">
      <c r="A119" s="21" t="s">
        <v>330</v>
      </c>
      <c r="B119" s="21">
        <v>15112117</v>
      </c>
      <c r="C119" s="21">
        <v>32190015</v>
      </c>
      <c r="D119" s="21">
        <v>23368793</v>
      </c>
      <c r="E119" s="21">
        <v>36272229</v>
      </c>
      <c r="F119" s="21">
        <v>10429745</v>
      </c>
      <c r="G119" s="21">
        <v>14577141</v>
      </c>
      <c r="H119" s="21">
        <v>32367388</v>
      </c>
      <c r="I119" s="21">
        <v>30200</v>
      </c>
      <c r="J119" s="21">
        <v>62722142</v>
      </c>
      <c r="K119" s="21">
        <v>5225831</v>
      </c>
      <c r="L119" s="21">
        <v>34472227</v>
      </c>
      <c r="M119" s="21">
        <v>62087981</v>
      </c>
      <c r="N119" s="21">
        <v>3765122</v>
      </c>
      <c r="O119" s="21">
        <v>6678324</v>
      </c>
      <c r="P119" s="21">
        <v>45558122</v>
      </c>
      <c r="Q119" s="21">
        <v>12827238</v>
      </c>
      <c r="R119" s="21">
        <v>5078626</v>
      </c>
      <c r="S119" s="21">
        <v>5918834</v>
      </c>
      <c r="T119" s="21">
        <v>15165134</v>
      </c>
      <c r="U119" s="21" t="s">
        <v>206</v>
      </c>
      <c r="V119" s="21">
        <v>2845123</v>
      </c>
      <c r="W119" s="21">
        <v>81017433</v>
      </c>
      <c r="X119" s="21">
        <v>2582845204</v>
      </c>
    </row>
    <row r="120" spans="1:24" x14ac:dyDescent="0.25">
      <c r="A120" s="21" t="s">
        <v>331</v>
      </c>
      <c r="B120" s="21">
        <v>14122274</v>
      </c>
      <c r="C120" s="21">
        <v>23332308</v>
      </c>
      <c r="D120" s="21">
        <v>27303392</v>
      </c>
      <c r="E120" s="21">
        <v>27955202</v>
      </c>
      <c r="F120" s="21">
        <v>21332056</v>
      </c>
      <c r="G120" s="21">
        <v>9759336</v>
      </c>
      <c r="H120" s="21">
        <v>30233341</v>
      </c>
      <c r="I120" s="21" t="s">
        <v>206</v>
      </c>
      <c r="J120" s="21">
        <v>54482378</v>
      </c>
      <c r="K120" s="21">
        <v>3597078</v>
      </c>
      <c r="L120" s="21">
        <v>65124703</v>
      </c>
      <c r="M120" s="21">
        <v>52028720</v>
      </c>
      <c r="N120" s="21">
        <v>4323097</v>
      </c>
      <c r="O120" s="21">
        <v>7415888</v>
      </c>
      <c r="P120" s="21">
        <v>48742416</v>
      </c>
      <c r="Q120" s="21">
        <v>10381041</v>
      </c>
      <c r="R120" s="21">
        <v>4140248</v>
      </c>
      <c r="S120" s="21">
        <v>2519199</v>
      </c>
      <c r="T120" s="21">
        <v>14706420</v>
      </c>
      <c r="U120" s="21" t="s">
        <v>206</v>
      </c>
      <c r="V120" s="21">
        <v>2026507</v>
      </c>
      <c r="W120" s="21">
        <v>82015002</v>
      </c>
      <c r="X120" s="21">
        <v>2450933653</v>
      </c>
    </row>
    <row r="121" spans="1:24" x14ac:dyDescent="0.25">
      <c r="A121" s="21" t="s">
        <v>332</v>
      </c>
      <c r="B121" s="21">
        <v>12387126</v>
      </c>
      <c r="C121" s="21">
        <v>36139260</v>
      </c>
      <c r="D121" s="21">
        <v>13848649</v>
      </c>
      <c r="E121" s="21">
        <v>42734189</v>
      </c>
      <c r="F121" s="21">
        <v>23384177</v>
      </c>
      <c r="G121" s="21">
        <v>6523303</v>
      </c>
      <c r="H121" s="21">
        <v>36363906</v>
      </c>
      <c r="I121" s="21" t="s">
        <v>206</v>
      </c>
      <c r="J121" s="21">
        <v>53323129</v>
      </c>
      <c r="K121" s="21">
        <v>5073509</v>
      </c>
      <c r="L121" s="21">
        <v>44520134</v>
      </c>
      <c r="M121" s="21">
        <v>67499578</v>
      </c>
      <c r="N121" s="21">
        <v>3727134</v>
      </c>
      <c r="O121" s="21">
        <v>8850928</v>
      </c>
      <c r="P121" s="21">
        <v>33465215</v>
      </c>
      <c r="Q121" s="21">
        <v>16163250</v>
      </c>
      <c r="R121" s="21">
        <v>8885474</v>
      </c>
      <c r="S121" s="21">
        <v>3756345</v>
      </c>
      <c r="T121" s="21">
        <v>19330879</v>
      </c>
      <c r="U121" s="21" t="s">
        <v>206</v>
      </c>
      <c r="V121" s="21">
        <v>1816616</v>
      </c>
      <c r="W121" s="21">
        <v>124978752</v>
      </c>
      <c r="X121" s="21">
        <v>2601701278</v>
      </c>
    </row>
    <row r="122" spans="1:24" x14ac:dyDescent="0.25">
      <c r="A122" s="21" t="s">
        <v>333</v>
      </c>
      <c r="B122" s="21">
        <v>8059890</v>
      </c>
      <c r="C122" s="21">
        <v>38255990</v>
      </c>
      <c r="D122" s="21">
        <v>9762310</v>
      </c>
      <c r="E122" s="21">
        <v>2614534</v>
      </c>
      <c r="F122" s="21">
        <v>29217019</v>
      </c>
      <c r="G122" s="21">
        <v>12106611</v>
      </c>
      <c r="H122" s="21">
        <v>39104340</v>
      </c>
      <c r="I122" s="21" t="s">
        <v>206</v>
      </c>
      <c r="J122" s="21">
        <v>47916963</v>
      </c>
      <c r="K122" s="21">
        <v>4779293</v>
      </c>
      <c r="L122" s="21">
        <v>33038491</v>
      </c>
      <c r="M122" s="21">
        <v>63579932</v>
      </c>
      <c r="N122" s="21">
        <v>2462632</v>
      </c>
      <c r="O122" s="21">
        <v>11368904</v>
      </c>
      <c r="P122" s="21">
        <v>47067440</v>
      </c>
      <c r="Q122" s="21">
        <v>14541114</v>
      </c>
      <c r="R122" s="21">
        <v>8968853</v>
      </c>
      <c r="S122" s="21">
        <v>11371497</v>
      </c>
      <c r="T122" s="21">
        <v>33588030</v>
      </c>
      <c r="U122" s="21" t="s">
        <v>206</v>
      </c>
      <c r="V122" s="21">
        <v>2373894</v>
      </c>
      <c r="W122" s="21">
        <v>126233280</v>
      </c>
      <c r="X122" s="21">
        <v>2209888966</v>
      </c>
    </row>
    <row r="123" spans="1:24" x14ac:dyDescent="0.25">
      <c r="A123" s="21" t="s">
        <v>334</v>
      </c>
      <c r="B123" s="21">
        <v>6353393</v>
      </c>
      <c r="C123" s="21">
        <v>31571422</v>
      </c>
      <c r="D123" s="21">
        <v>10831585</v>
      </c>
      <c r="E123" s="21">
        <v>3968185</v>
      </c>
      <c r="F123" s="21">
        <v>11825255</v>
      </c>
      <c r="G123" s="21">
        <v>6743153</v>
      </c>
      <c r="H123" s="21">
        <v>48599826</v>
      </c>
      <c r="I123" s="21">
        <v>2600</v>
      </c>
      <c r="J123" s="21">
        <v>51113810</v>
      </c>
      <c r="K123" s="21">
        <v>3614970</v>
      </c>
      <c r="L123" s="21">
        <v>28516243</v>
      </c>
      <c r="M123" s="21">
        <v>66179279</v>
      </c>
      <c r="N123" s="21">
        <v>1958598</v>
      </c>
      <c r="O123" s="21">
        <v>11528119</v>
      </c>
      <c r="P123" s="21">
        <v>59418832</v>
      </c>
      <c r="Q123" s="21">
        <v>12405778</v>
      </c>
      <c r="R123" s="21">
        <v>10730052</v>
      </c>
      <c r="S123" s="21">
        <v>4516944</v>
      </c>
      <c r="T123" s="21">
        <v>19470163</v>
      </c>
      <c r="U123" s="21" t="s">
        <v>206</v>
      </c>
      <c r="V123" s="21">
        <v>681996</v>
      </c>
      <c r="W123" s="21">
        <v>60221268</v>
      </c>
      <c r="X123" s="21">
        <v>2324878171</v>
      </c>
    </row>
    <row r="124" spans="1:24" x14ac:dyDescent="0.25">
      <c r="A124" s="21" t="s">
        <v>335</v>
      </c>
      <c r="B124" s="21">
        <v>9764894</v>
      </c>
      <c r="C124" s="21">
        <v>56073594</v>
      </c>
      <c r="D124" s="21">
        <v>11759784</v>
      </c>
      <c r="E124" s="21">
        <v>4827631</v>
      </c>
      <c r="F124" s="21">
        <v>9314347</v>
      </c>
      <c r="G124" s="21">
        <v>5950496</v>
      </c>
      <c r="H124" s="21">
        <v>47368437</v>
      </c>
      <c r="I124" s="21">
        <v>16352</v>
      </c>
      <c r="J124" s="21">
        <v>50088607</v>
      </c>
      <c r="K124" s="21">
        <v>4107692</v>
      </c>
      <c r="L124" s="21">
        <v>23208406</v>
      </c>
      <c r="M124" s="21">
        <v>64807694</v>
      </c>
      <c r="N124" s="21">
        <v>1366446</v>
      </c>
      <c r="O124" s="21">
        <v>9093940</v>
      </c>
      <c r="P124" s="21">
        <v>37790759</v>
      </c>
      <c r="Q124" s="21">
        <v>15617275</v>
      </c>
      <c r="R124" s="21">
        <v>6211979</v>
      </c>
      <c r="S124" s="21">
        <v>4114746</v>
      </c>
      <c r="T124" s="21">
        <v>13118685</v>
      </c>
      <c r="U124" s="21" t="s">
        <v>206</v>
      </c>
      <c r="V124" s="21">
        <v>1441744</v>
      </c>
      <c r="W124" s="21">
        <v>61840735</v>
      </c>
      <c r="X124" s="21">
        <v>2711349997</v>
      </c>
    </row>
    <row r="125" spans="1:24" x14ac:dyDescent="0.25">
      <c r="A125" s="21" t="s">
        <v>336</v>
      </c>
      <c r="B125" s="21">
        <v>13164127</v>
      </c>
      <c r="C125" s="21">
        <v>63870625</v>
      </c>
      <c r="D125" s="21">
        <v>12307349</v>
      </c>
      <c r="E125" s="21">
        <v>6376952</v>
      </c>
      <c r="F125" s="21">
        <v>15472127</v>
      </c>
      <c r="G125" s="21">
        <v>5090185</v>
      </c>
      <c r="H125" s="21">
        <v>48738571</v>
      </c>
      <c r="I125" s="21">
        <v>282414</v>
      </c>
      <c r="J125" s="21">
        <v>69685645</v>
      </c>
      <c r="K125" s="21">
        <v>4682658</v>
      </c>
      <c r="L125" s="21">
        <v>26022065</v>
      </c>
      <c r="M125" s="21">
        <v>90579654</v>
      </c>
      <c r="N125" s="21">
        <v>1762486</v>
      </c>
      <c r="O125" s="21">
        <v>14768747</v>
      </c>
      <c r="P125" s="21">
        <v>43682290</v>
      </c>
      <c r="Q125" s="21">
        <v>16251825</v>
      </c>
      <c r="R125" s="21">
        <v>7147621</v>
      </c>
      <c r="S125" s="21">
        <v>8964950</v>
      </c>
      <c r="T125" s="21">
        <v>18555769</v>
      </c>
      <c r="U125" s="21" t="s">
        <v>206</v>
      </c>
      <c r="V125" s="21">
        <v>1302335</v>
      </c>
      <c r="W125" s="21">
        <v>41253712</v>
      </c>
      <c r="X125" s="21">
        <v>2764566850</v>
      </c>
    </row>
    <row r="126" spans="1:24" x14ac:dyDescent="0.25">
      <c r="A126" s="21" t="s">
        <v>337</v>
      </c>
      <c r="B126" s="21">
        <v>7863370</v>
      </c>
      <c r="C126" s="21">
        <v>59446611</v>
      </c>
      <c r="D126" s="21">
        <v>8436109</v>
      </c>
      <c r="E126" s="21">
        <v>5711243</v>
      </c>
      <c r="F126" s="21">
        <v>13898908</v>
      </c>
      <c r="G126" s="21">
        <v>3932870</v>
      </c>
      <c r="H126" s="21">
        <v>52472600</v>
      </c>
      <c r="I126" s="21">
        <v>10500</v>
      </c>
      <c r="J126" s="21">
        <v>49734983</v>
      </c>
      <c r="K126" s="21">
        <v>4723859</v>
      </c>
      <c r="L126" s="21">
        <v>27558917</v>
      </c>
      <c r="M126" s="21">
        <v>79423966</v>
      </c>
      <c r="N126" s="21">
        <v>862299</v>
      </c>
      <c r="O126" s="21">
        <v>14546626</v>
      </c>
      <c r="P126" s="21">
        <v>46954465</v>
      </c>
      <c r="Q126" s="21">
        <v>13610196</v>
      </c>
      <c r="R126" s="21">
        <v>8787894</v>
      </c>
      <c r="S126" s="21">
        <v>7021387</v>
      </c>
      <c r="T126" s="21">
        <v>14815954</v>
      </c>
      <c r="U126" s="21" t="s">
        <v>206</v>
      </c>
      <c r="V126" s="21">
        <v>1479231</v>
      </c>
      <c r="W126" s="21">
        <v>35426875</v>
      </c>
      <c r="X126" s="21">
        <v>2641753239</v>
      </c>
    </row>
    <row r="127" spans="1:24" x14ac:dyDescent="0.25">
      <c r="A127" s="21" t="s">
        <v>338</v>
      </c>
      <c r="B127" s="21">
        <v>6872200</v>
      </c>
      <c r="C127" s="21">
        <v>70928806</v>
      </c>
      <c r="D127" s="21">
        <v>15560889</v>
      </c>
      <c r="E127" s="21">
        <v>4211776</v>
      </c>
      <c r="F127" s="21">
        <v>11367829</v>
      </c>
      <c r="G127" s="21">
        <v>3188066</v>
      </c>
      <c r="H127" s="21">
        <v>42396574</v>
      </c>
      <c r="I127" s="21" t="s">
        <v>206</v>
      </c>
      <c r="J127" s="21">
        <v>68236044</v>
      </c>
      <c r="K127" s="21">
        <v>4073023</v>
      </c>
      <c r="L127" s="21">
        <v>26544475</v>
      </c>
      <c r="M127" s="21">
        <v>73905778</v>
      </c>
      <c r="N127" s="21">
        <v>973984</v>
      </c>
      <c r="O127" s="21">
        <v>8984852</v>
      </c>
      <c r="P127" s="21">
        <v>35704178</v>
      </c>
      <c r="Q127" s="21">
        <v>10761911</v>
      </c>
      <c r="R127" s="21">
        <v>9157575</v>
      </c>
      <c r="S127" s="21">
        <v>7242950</v>
      </c>
      <c r="T127" s="21">
        <v>18123724</v>
      </c>
      <c r="U127" s="21" t="s">
        <v>206</v>
      </c>
      <c r="V127" s="21">
        <v>1591317</v>
      </c>
      <c r="W127" s="21">
        <v>31249430</v>
      </c>
      <c r="X127" s="21">
        <v>2710478960</v>
      </c>
    </row>
    <row r="128" spans="1:24" x14ac:dyDescent="0.25">
      <c r="A128" s="21" t="s">
        <v>339</v>
      </c>
      <c r="B128" s="21">
        <v>8418232</v>
      </c>
      <c r="C128" s="21">
        <v>45358132</v>
      </c>
      <c r="D128" s="21">
        <v>9959173</v>
      </c>
      <c r="E128" s="21">
        <v>8540177</v>
      </c>
      <c r="F128" s="21">
        <v>25667396</v>
      </c>
      <c r="G128" s="21">
        <v>6336028</v>
      </c>
      <c r="H128" s="21">
        <v>57286475</v>
      </c>
      <c r="I128" s="21">
        <v>76222</v>
      </c>
      <c r="J128" s="21">
        <v>75828350</v>
      </c>
      <c r="K128" s="21">
        <v>6585778</v>
      </c>
      <c r="L128" s="21">
        <v>21865563</v>
      </c>
      <c r="M128" s="21">
        <v>90067910</v>
      </c>
      <c r="N128" s="21">
        <v>7803260</v>
      </c>
      <c r="O128" s="21">
        <v>14529713</v>
      </c>
      <c r="P128" s="21">
        <v>46790756</v>
      </c>
      <c r="Q128" s="21">
        <v>10301925</v>
      </c>
      <c r="R128" s="21">
        <v>18437393</v>
      </c>
      <c r="S128" s="21">
        <v>10938539</v>
      </c>
      <c r="T128" s="21">
        <v>36103526</v>
      </c>
      <c r="U128" s="21">
        <v>14244</v>
      </c>
      <c r="V128" s="21">
        <v>1859116</v>
      </c>
      <c r="W128" s="21">
        <v>35166391</v>
      </c>
      <c r="X128" s="21">
        <v>2812446367</v>
      </c>
    </row>
    <row r="129" spans="1:24" x14ac:dyDescent="0.25">
      <c r="A129" s="21" t="s">
        <v>340</v>
      </c>
      <c r="B129" s="21">
        <v>7293592</v>
      </c>
      <c r="C129" s="21">
        <v>45300321</v>
      </c>
      <c r="D129" s="21">
        <v>14611981</v>
      </c>
      <c r="E129" s="21">
        <v>3656065</v>
      </c>
      <c r="F129" s="21">
        <v>9755303</v>
      </c>
      <c r="G129" s="21">
        <v>4407933</v>
      </c>
      <c r="H129" s="21">
        <v>42693581</v>
      </c>
      <c r="I129" s="21" t="s">
        <v>206</v>
      </c>
      <c r="J129" s="21">
        <v>159363892</v>
      </c>
      <c r="K129" s="21">
        <v>4679161</v>
      </c>
      <c r="L129" s="21">
        <v>26286012</v>
      </c>
      <c r="M129" s="21">
        <v>65642797</v>
      </c>
      <c r="N129" s="21">
        <v>1319571</v>
      </c>
      <c r="O129" s="21">
        <v>12723554</v>
      </c>
      <c r="P129" s="21">
        <v>62901287</v>
      </c>
      <c r="Q129" s="21">
        <v>11555523</v>
      </c>
      <c r="R129" s="21">
        <v>9385966</v>
      </c>
      <c r="S129" s="21">
        <v>7210792</v>
      </c>
      <c r="T129" s="21">
        <v>18699107</v>
      </c>
      <c r="U129" s="21" t="s">
        <v>206</v>
      </c>
      <c r="V129" s="21">
        <v>2165583</v>
      </c>
      <c r="W129" s="21">
        <v>31423999</v>
      </c>
      <c r="X129" s="21">
        <v>2698554362</v>
      </c>
    </row>
    <row r="130" spans="1:24" x14ac:dyDescent="0.25">
      <c r="A130" s="21" t="s">
        <v>341</v>
      </c>
      <c r="B130" s="21">
        <v>9003358</v>
      </c>
      <c r="C130" s="21">
        <v>33506108</v>
      </c>
      <c r="D130" s="21">
        <v>10972201</v>
      </c>
      <c r="E130" s="21">
        <v>5734667</v>
      </c>
      <c r="F130" s="21">
        <v>13470646</v>
      </c>
      <c r="G130" s="21">
        <v>5288555</v>
      </c>
      <c r="H130" s="21">
        <v>35799701</v>
      </c>
      <c r="I130" s="21" t="s">
        <v>206</v>
      </c>
      <c r="J130" s="21">
        <v>85614650</v>
      </c>
      <c r="K130" s="21">
        <v>3606026</v>
      </c>
      <c r="L130" s="21">
        <v>25574702</v>
      </c>
      <c r="M130" s="21">
        <v>66103869</v>
      </c>
      <c r="N130" s="21">
        <v>551310</v>
      </c>
      <c r="O130" s="21">
        <v>9177369</v>
      </c>
      <c r="P130" s="21">
        <v>48133679</v>
      </c>
      <c r="Q130" s="21">
        <v>17791762</v>
      </c>
      <c r="R130" s="21">
        <v>7921499</v>
      </c>
      <c r="S130" s="21">
        <v>3922143</v>
      </c>
      <c r="T130" s="21">
        <v>27136120</v>
      </c>
      <c r="U130" s="21" t="s">
        <v>206</v>
      </c>
      <c r="V130" s="21">
        <v>1201184</v>
      </c>
      <c r="W130" s="21">
        <v>37028706</v>
      </c>
      <c r="X130" s="21">
        <v>3322825750</v>
      </c>
    </row>
    <row r="131" spans="1:24" x14ac:dyDescent="0.25">
      <c r="A131" s="21" t="s">
        <v>342</v>
      </c>
      <c r="B131" s="21">
        <v>9038965</v>
      </c>
      <c r="C131" s="21">
        <v>33789722</v>
      </c>
      <c r="D131" s="21">
        <v>9643425</v>
      </c>
      <c r="E131" s="21">
        <v>7738866</v>
      </c>
      <c r="F131" s="21">
        <v>12139529</v>
      </c>
      <c r="G131" s="21">
        <v>9632410</v>
      </c>
      <c r="H131" s="21">
        <v>48117948</v>
      </c>
      <c r="I131" s="21">
        <v>1588500</v>
      </c>
      <c r="J131" s="21">
        <v>106965799</v>
      </c>
      <c r="K131" s="21">
        <v>3487885</v>
      </c>
      <c r="L131" s="21">
        <v>19345126</v>
      </c>
      <c r="M131" s="21">
        <v>76812725</v>
      </c>
      <c r="N131" s="21">
        <v>2067149</v>
      </c>
      <c r="O131" s="21">
        <v>17541803</v>
      </c>
      <c r="P131" s="21">
        <v>38948610</v>
      </c>
      <c r="Q131" s="21">
        <v>13636034</v>
      </c>
      <c r="R131" s="21">
        <v>9307557</v>
      </c>
      <c r="S131" s="21">
        <v>11661458</v>
      </c>
      <c r="T131" s="21">
        <v>22496326</v>
      </c>
      <c r="U131" s="21" t="s">
        <v>206</v>
      </c>
      <c r="V131" s="21">
        <v>4074173</v>
      </c>
      <c r="W131" s="21">
        <v>38096891</v>
      </c>
      <c r="X131" s="21">
        <v>3149156762</v>
      </c>
    </row>
    <row r="132" spans="1:24" x14ac:dyDescent="0.25">
      <c r="A132" s="21" t="s">
        <v>343</v>
      </c>
      <c r="B132" s="21">
        <v>9692552</v>
      </c>
      <c r="C132" s="21">
        <v>37243919</v>
      </c>
      <c r="D132" s="21">
        <v>10308189</v>
      </c>
      <c r="E132" s="21">
        <v>5435211</v>
      </c>
      <c r="F132" s="21">
        <v>57154089</v>
      </c>
      <c r="G132" s="21">
        <v>4504165</v>
      </c>
      <c r="H132" s="21">
        <v>35389349</v>
      </c>
      <c r="I132" s="21">
        <v>207000</v>
      </c>
      <c r="J132" s="21">
        <v>74373575</v>
      </c>
      <c r="K132" s="21">
        <v>3542636</v>
      </c>
      <c r="L132" s="21">
        <v>23724627</v>
      </c>
      <c r="M132" s="21">
        <v>67147491</v>
      </c>
      <c r="N132" s="21">
        <v>2806441</v>
      </c>
      <c r="O132" s="21">
        <v>8772226</v>
      </c>
      <c r="P132" s="21">
        <v>56561032</v>
      </c>
      <c r="Q132" s="21">
        <v>13265130</v>
      </c>
      <c r="R132" s="21">
        <v>9655131</v>
      </c>
      <c r="S132" s="21">
        <v>11581097</v>
      </c>
      <c r="T132" s="21">
        <v>19588017</v>
      </c>
      <c r="U132" s="21" t="s">
        <v>206</v>
      </c>
      <c r="V132" s="21">
        <v>2225780</v>
      </c>
      <c r="W132" s="21">
        <v>32814730</v>
      </c>
      <c r="X132" s="21">
        <v>2627981584</v>
      </c>
    </row>
    <row r="133" spans="1:24" x14ac:dyDescent="0.25">
      <c r="A133" s="21" t="s">
        <v>344</v>
      </c>
      <c r="B133" s="21">
        <v>11578122</v>
      </c>
      <c r="C133" s="21">
        <v>35877275</v>
      </c>
      <c r="D133" s="21">
        <v>13229916</v>
      </c>
      <c r="E133" s="21">
        <v>10377843</v>
      </c>
      <c r="F133" s="21">
        <v>11056847</v>
      </c>
      <c r="G133" s="21">
        <v>10680465</v>
      </c>
      <c r="H133" s="21">
        <v>52362205</v>
      </c>
      <c r="I133" s="21">
        <v>521741</v>
      </c>
      <c r="J133" s="21">
        <v>89408527</v>
      </c>
      <c r="K133" s="21">
        <v>5735186</v>
      </c>
      <c r="L133" s="21">
        <v>23734835</v>
      </c>
      <c r="M133" s="21">
        <v>95453510</v>
      </c>
      <c r="N133" s="21">
        <v>2182889</v>
      </c>
      <c r="O133" s="21">
        <v>13892222</v>
      </c>
      <c r="P133" s="21">
        <v>80502206</v>
      </c>
      <c r="Q133" s="21">
        <v>13933172</v>
      </c>
      <c r="R133" s="21">
        <v>14539510</v>
      </c>
      <c r="S133" s="21">
        <v>18994898</v>
      </c>
      <c r="T133" s="21">
        <v>28600416</v>
      </c>
      <c r="U133" s="21" t="s">
        <v>206</v>
      </c>
      <c r="V133" s="21">
        <v>2114054</v>
      </c>
      <c r="W133" s="21">
        <v>60345482</v>
      </c>
      <c r="X133" s="21">
        <v>3076038252</v>
      </c>
    </row>
    <row r="134" spans="1:24" x14ac:dyDescent="0.25">
      <c r="A134" s="21" t="s">
        <v>345</v>
      </c>
      <c r="B134" s="21">
        <v>6246381</v>
      </c>
      <c r="C134" s="21">
        <v>31984644</v>
      </c>
      <c r="D134" s="21">
        <v>7737104</v>
      </c>
      <c r="E134" s="21">
        <v>6133743</v>
      </c>
      <c r="F134" s="21">
        <v>39998174</v>
      </c>
      <c r="G134" s="21">
        <v>7876823</v>
      </c>
      <c r="H134" s="21">
        <v>47923239</v>
      </c>
      <c r="I134" s="21">
        <v>703250</v>
      </c>
      <c r="J134" s="21">
        <v>57175475</v>
      </c>
      <c r="K134" s="21">
        <v>3593424</v>
      </c>
      <c r="L134" s="21">
        <v>21725601</v>
      </c>
      <c r="M134" s="21">
        <v>63883407</v>
      </c>
      <c r="N134" s="21">
        <v>1804915</v>
      </c>
      <c r="O134" s="21">
        <v>13972892</v>
      </c>
      <c r="P134" s="21">
        <v>58096305</v>
      </c>
      <c r="Q134" s="21">
        <v>11564288</v>
      </c>
      <c r="R134" s="21">
        <v>16012721</v>
      </c>
      <c r="S134" s="21">
        <v>12982253</v>
      </c>
      <c r="T134" s="21">
        <v>28757973</v>
      </c>
      <c r="U134" s="21" t="s">
        <v>206</v>
      </c>
      <c r="V134" s="21">
        <v>1277773</v>
      </c>
      <c r="W134" s="21">
        <v>34330167</v>
      </c>
      <c r="X134" s="21">
        <v>2542049543</v>
      </c>
    </row>
    <row r="135" spans="1:24" x14ac:dyDescent="0.25">
      <c r="A135" s="21" t="s">
        <v>346</v>
      </c>
      <c r="B135" s="21">
        <v>8261634</v>
      </c>
      <c r="C135" s="21">
        <v>32501163</v>
      </c>
      <c r="D135" s="21">
        <v>7762527</v>
      </c>
      <c r="E135" s="21">
        <v>3983929</v>
      </c>
      <c r="F135" s="21">
        <v>5581476</v>
      </c>
      <c r="G135" s="21">
        <v>3143833</v>
      </c>
      <c r="H135" s="21">
        <v>34793314</v>
      </c>
      <c r="I135" s="21">
        <v>647840</v>
      </c>
      <c r="J135" s="21">
        <v>107623933</v>
      </c>
      <c r="K135" s="21">
        <v>4816373</v>
      </c>
      <c r="L135" s="21">
        <v>28212171</v>
      </c>
      <c r="M135" s="21">
        <v>62702171</v>
      </c>
      <c r="N135" s="21">
        <v>1046418</v>
      </c>
      <c r="O135" s="21">
        <v>7285560</v>
      </c>
      <c r="P135" s="21">
        <v>39477145</v>
      </c>
      <c r="Q135" s="21">
        <v>6615247</v>
      </c>
      <c r="R135" s="21">
        <v>6808324</v>
      </c>
      <c r="S135" s="21">
        <v>6213575</v>
      </c>
      <c r="T135" s="21">
        <v>16632366</v>
      </c>
      <c r="U135" s="21" t="s">
        <v>206</v>
      </c>
      <c r="V135" s="21">
        <v>659455</v>
      </c>
      <c r="W135" s="21">
        <v>33579561</v>
      </c>
      <c r="X135" s="21">
        <v>2536354469</v>
      </c>
    </row>
    <row r="136" spans="1:24" x14ac:dyDescent="0.25">
      <c r="A136" s="21" t="s">
        <v>347</v>
      </c>
      <c r="B136" s="21">
        <v>5965896</v>
      </c>
      <c r="C136" s="21">
        <v>28348724</v>
      </c>
      <c r="D136" s="21">
        <v>7572652</v>
      </c>
      <c r="E136" s="21">
        <v>5506509</v>
      </c>
      <c r="F136" s="21">
        <v>34099169</v>
      </c>
      <c r="G136" s="21">
        <v>6039566</v>
      </c>
      <c r="H136" s="21">
        <v>27463023</v>
      </c>
      <c r="I136" s="21">
        <v>1994122</v>
      </c>
      <c r="J136" s="21">
        <v>128981543</v>
      </c>
      <c r="K136" s="21">
        <v>4305016</v>
      </c>
      <c r="L136" s="21">
        <v>25812181</v>
      </c>
      <c r="M136" s="21">
        <v>75066292</v>
      </c>
      <c r="N136" s="21">
        <v>1458644</v>
      </c>
      <c r="O136" s="21">
        <v>9580300</v>
      </c>
      <c r="P136" s="21">
        <v>42553472</v>
      </c>
      <c r="Q136" s="21">
        <v>12511483</v>
      </c>
      <c r="R136" s="21">
        <v>7274998</v>
      </c>
      <c r="S136" s="21">
        <v>8893538</v>
      </c>
      <c r="T136" s="21">
        <v>23100578</v>
      </c>
      <c r="U136" s="21" t="s">
        <v>206</v>
      </c>
      <c r="V136" s="21">
        <v>606620</v>
      </c>
      <c r="W136" s="21">
        <v>39828388</v>
      </c>
      <c r="X136" s="21">
        <v>2847401403</v>
      </c>
    </row>
    <row r="137" spans="1:24" x14ac:dyDescent="0.25">
      <c r="A137" s="21" t="s">
        <v>348</v>
      </c>
      <c r="B137" s="21">
        <v>10015475</v>
      </c>
      <c r="C137" s="21">
        <v>26672234</v>
      </c>
      <c r="D137" s="21">
        <v>13377614</v>
      </c>
      <c r="E137" s="21">
        <v>11050203</v>
      </c>
      <c r="F137" s="21">
        <v>5452773</v>
      </c>
      <c r="G137" s="21">
        <v>8654056</v>
      </c>
      <c r="H137" s="21">
        <v>28343080</v>
      </c>
      <c r="I137" s="21">
        <v>97225</v>
      </c>
      <c r="J137" s="21">
        <v>98428913</v>
      </c>
      <c r="K137" s="21">
        <v>3151038</v>
      </c>
      <c r="L137" s="21">
        <v>24185328</v>
      </c>
      <c r="M137" s="21">
        <v>81964498</v>
      </c>
      <c r="N137" s="21">
        <v>2203367</v>
      </c>
      <c r="O137" s="21">
        <v>10896076</v>
      </c>
      <c r="P137" s="21">
        <v>60831705</v>
      </c>
      <c r="Q137" s="21">
        <v>17429246</v>
      </c>
      <c r="R137" s="21">
        <v>10492178</v>
      </c>
      <c r="S137" s="21">
        <v>13504940</v>
      </c>
      <c r="T137" s="21">
        <v>22854423</v>
      </c>
      <c r="U137" s="21" t="s">
        <v>206</v>
      </c>
      <c r="V137" s="21">
        <v>1895679</v>
      </c>
      <c r="W137" s="21">
        <v>37086862</v>
      </c>
      <c r="X137" s="21">
        <v>3407003571</v>
      </c>
    </row>
    <row r="138" spans="1:24" x14ac:dyDescent="0.25">
      <c r="A138" s="21" t="s">
        <v>349</v>
      </c>
      <c r="B138" s="21">
        <v>6423207</v>
      </c>
      <c r="C138" s="21">
        <v>24373104</v>
      </c>
      <c r="D138" s="21">
        <v>8779792</v>
      </c>
      <c r="E138" s="21">
        <v>9003202</v>
      </c>
      <c r="F138" s="21">
        <v>4156758</v>
      </c>
      <c r="G138" s="21">
        <v>2584137</v>
      </c>
      <c r="H138" s="21">
        <v>14315449</v>
      </c>
      <c r="I138" s="21">
        <v>222346</v>
      </c>
      <c r="J138" s="21">
        <v>59936949</v>
      </c>
      <c r="K138" s="21">
        <v>2151749</v>
      </c>
      <c r="L138" s="21">
        <v>25097884</v>
      </c>
      <c r="M138" s="21">
        <v>61376641</v>
      </c>
      <c r="N138" s="21">
        <v>1034334</v>
      </c>
      <c r="O138" s="21">
        <v>5637689</v>
      </c>
      <c r="P138" s="21">
        <v>43801832</v>
      </c>
      <c r="Q138" s="21">
        <v>11131476</v>
      </c>
      <c r="R138" s="21">
        <v>5964732</v>
      </c>
      <c r="S138" s="21">
        <v>5497424</v>
      </c>
      <c r="T138" s="21">
        <v>9442759</v>
      </c>
      <c r="U138" s="21" t="s">
        <v>206</v>
      </c>
      <c r="V138" s="21">
        <v>791384</v>
      </c>
      <c r="W138" s="21">
        <v>31372208</v>
      </c>
      <c r="X138" s="21">
        <v>2782203848</v>
      </c>
    </row>
    <row r="139" spans="1:24" x14ac:dyDescent="0.25">
      <c r="A139" s="21" t="s">
        <v>350</v>
      </c>
      <c r="B139" s="21">
        <v>6181892</v>
      </c>
      <c r="C139" s="21">
        <v>26655398</v>
      </c>
      <c r="D139" s="21">
        <v>9150779</v>
      </c>
      <c r="E139" s="21">
        <v>12710448</v>
      </c>
      <c r="F139" s="21">
        <v>4626513</v>
      </c>
      <c r="G139" s="21">
        <v>7773785</v>
      </c>
      <c r="H139" s="21">
        <v>31393093</v>
      </c>
      <c r="I139" s="21">
        <v>36679</v>
      </c>
      <c r="J139" s="21">
        <v>46663438</v>
      </c>
      <c r="K139" s="21">
        <v>3771598</v>
      </c>
      <c r="L139" s="21">
        <v>27894226</v>
      </c>
      <c r="M139" s="21">
        <v>66642475</v>
      </c>
      <c r="N139" s="21">
        <v>1692413</v>
      </c>
      <c r="O139" s="21">
        <v>7323864</v>
      </c>
      <c r="P139" s="21">
        <v>57718465</v>
      </c>
      <c r="Q139" s="21">
        <v>12492768</v>
      </c>
      <c r="R139" s="21">
        <v>8762183</v>
      </c>
      <c r="S139" s="21">
        <v>6028367</v>
      </c>
      <c r="T139" s="21">
        <v>18708421</v>
      </c>
      <c r="U139" s="21">
        <v>28475</v>
      </c>
      <c r="V139" s="21">
        <v>2008096</v>
      </c>
      <c r="W139" s="21">
        <v>42578532</v>
      </c>
      <c r="X139" s="21">
        <v>2920104451</v>
      </c>
    </row>
    <row r="140" spans="1:24" x14ac:dyDescent="0.25">
      <c r="A140" s="21" t="s">
        <v>351</v>
      </c>
      <c r="B140" s="21">
        <v>10351484</v>
      </c>
      <c r="C140" s="21">
        <v>33332450</v>
      </c>
      <c r="D140" s="21">
        <v>17745332</v>
      </c>
      <c r="E140" s="21">
        <v>23500245</v>
      </c>
      <c r="F140" s="21">
        <v>21341855</v>
      </c>
      <c r="G140" s="21">
        <v>5743206</v>
      </c>
      <c r="H140" s="21">
        <v>28525837</v>
      </c>
      <c r="I140" s="21">
        <v>69983</v>
      </c>
      <c r="J140" s="21">
        <v>31419487</v>
      </c>
      <c r="K140" s="21">
        <v>4548746</v>
      </c>
      <c r="L140" s="21">
        <v>40195394</v>
      </c>
      <c r="M140" s="21">
        <v>95840666</v>
      </c>
      <c r="N140" s="21">
        <v>4002953</v>
      </c>
      <c r="O140" s="21">
        <v>18236272</v>
      </c>
      <c r="P140" s="21">
        <v>61115705</v>
      </c>
      <c r="Q140" s="21">
        <v>17753968</v>
      </c>
      <c r="R140" s="21">
        <v>6775048</v>
      </c>
      <c r="S140" s="21">
        <v>11977428</v>
      </c>
      <c r="T140" s="21">
        <v>23719190</v>
      </c>
      <c r="U140" s="21" t="s">
        <v>206</v>
      </c>
      <c r="V140" s="21">
        <v>4592781</v>
      </c>
      <c r="W140" s="21">
        <v>44808810</v>
      </c>
      <c r="X140" s="21">
        <v>3084561411</v>
      </c>
    </row>
    <row r="141" spans="1:24" x14ac:dyDescent="0.25">
      <c r="A141" s="21" t="s">
        <v>352</v>
      </c>
      <c r="B141" s="21">
        <v>7881761</v>
      </c>
      <c r="C141" s="21">
        <v>17391280</v>
      </c>
      <c r="D141" s="21">
        <v>15252132</v>
      </c>
      <c r="E141" s="21">
        <v>21361072</v>
      </c>
      <c r="F141" s="21">
        <v>39863047</v>
      </c>
      <c r="G141" s="21">
        <v>9261008</v>
      </c>
      <c r="H141" s="21">
        <v>24436609</v>
      </c>
      <c r="I141" s="21">
        <v>121925</v>
      </c>
      <c r="J141" s="21">
        <v>20956174</v>
      </c>
      <c r="K141" s="21">
        <v>3409274</v>
      </c>
      <c r="L141" s="21">
        <v>23103979</v>
      </c>
      <c r="M141" s="21">
        <v>58461658</v>
      </c>
      <c r="N141" s="21">
        <v>1330903</v>
      </c>
      <c r="O141" s="21">
        <v>12790658</v>
      </c>
      <c r="P141" s="21">
        <v>59143720</v>
      </c>
      <c r="Q141" s="21">
        <v>33417802</v>
      </c>
      <c r="R141" s="21">
        <v>3637304</v>
      </c>
      <c r="S141" s="21">
        <v>9100196</v>
      </c>
      <c r="T141" s="21">
        <v>19514738</v>
      </c>
      <c r="U141" s="21" t="s">
        <v>206</v>
      </c>
      <c r="V141" s="21">
        <v>625250</v>
      </c>
      <c r="W141" s="21">
        <v>42290505</v>
      </c>
      <c r="X141" s="21">
        <v>2840729833</v>
      </c>
    </row>
    <row r="142" spans="1:24" x14ac:dyDescent="0.25">
      <c r="A142" s="21" t="s">
        <v>353</v>
      </c>
      <c r="B142" s="21">
        <v>6609306</v>
      </c>
      <c r="C142" s="21">
        <v>24357400</v>
      </c>
      <c r="D142" s="21">
        <v>14415856</v>
      </c>
      <c r="E142" s="21">
        <v>13587268</v>
      </c>
      <c r="F142" s="21">
        <v>7811405</v>
      </c>
      <c r="G142" s="21">
        <v>6239615</v>
      </c>
      <c r="H142" s="21">
        <v>35959232</v>
      </c>
      <c r="I142" s="21">
        <v>27509</v>
      </c>
      <c r="J142" s="21">
        <v>19365002</v>
      </c>
      <c r="K142" s="21">
        <v>2862162</v>
      </c>
      <c r="L142" s="21">
        <v>30748466</v>
      </c>
      <c r="M142" s="21">
        <v>53203999</v>
      </c>
      <c r="N142" s="21">
        <v>1427887</v>
      </c>
      <c r="O142" s="21">
        <v>9751960</v>
      </c>
      <c r="P142" s="21">
        <v>66148089</v>
      </c>
      <c r="Q142" s="21">
        <v>22647194</v>
      </c>
      <c r="R142" s="21">
        <v>6942120</v>
      </c>
      <c r="S142" s="21">
        <v>6260457</v>
      </c>
      <c r="T142" s="21">
        <v>22233353</v>
      </c>
      <c r="U142" s="21" t="s">
        <v>206</v>
      </c>
      <c r="V142" s="21">
        <v>2520159</v>
      </c>
      <c r="W142" s="21">
        <v>37701626</v>
      </c>
      <c r="X142" s="21">
        <v>3007012453</v>
      </c>
    </row>
    <row r="143" spans="1:24" x14ac:dyDescent="0.25">
      <c r="A143" s="21" t="s">
        <v>354</v>
      </c>
      <c r="B143" s="21">
        <v>5921056</v>
      </c>
      <c r="C143" s="21">
        <v>18831477</v>
      </c>
      <c r="D143" s="21">
        <v>9519928</v>
      </c>
      <c r="E143" s="21">
        <v>3679672</v>
      </c>
      <c r="F143" s="21">
        <v>6947887</v>
      </c>
      <c r="G143" s="21">
        <v>4915634</v>
      </c>
      <c r="H143" s="21">
        <v>37293218</v>
      </c>
      <c r="I143" s="21">
        <v>1303</v>
      </c>
      <c r="J143" s="21">
        <v>16679058</v>
      </c>
      <c r="K143" s="21">
        <v>4058485</v>
      </c>
      <c r="L143" s="21">
        <v>33813056</v>
      </c>
      <c r="M143" s="21">
        <v>64955209</v>
      </c>
      <c r="N143" s="21">
        <v>2578994</v>
      </c>
      <c r="O143" s="21">
        <v>16320909</v>
      </c>
      <c r="P143" s="21">
        <v>47722642</v>
      </c>
      <c r="Q143" s="21">
        <v>29404846</v>
      </c>
      <c r="R143" s="21">
        <v>7673576</v>
      </c>
      <c r="S143" s="21">
        <v>7680037</v>
      </c>
      <c r="T143" s="21">
        <v>21693754</v>
      </c>
      <c r="U143" s="21" t="s">
        <v>206</v>
      </c>
      <c r="V143" s="21">
        <v>1067257</v>
      </c>
      <c r="W143" s="21">
        <v>50573082</v>
      </c>
      <c r="X143" s="21">
        <v>3215832303</v>
      </c>
    </row>
    <row r="144" spans="1:24" x14ac:dyDescent="0.25">
      <c r="A144" s="21" t="s">
        <v>355</v>
      </c>
      <c r="B144" s="21">
        <v>5202389</v>
      </c>
      <c r="C144" s="21">
        <v>16986994</v>
      </c>
      <c r="D144" s="21">
        <v>8246246</v>
      </c>
      <c r="E144" s="21">
        <v>3367949</v>
      </c>
      <c r="F144" s="21">
        <v>36709813</v>
      </c>
      <c r="G144" s="21">
        <v>6666519</v>
      </c>
      <c r="H144" s="21">
        <v>20222006</v>
      </c>
      <c r="I144" s="21">
        <v>109762</v>
      </c>
      <c r="J144" s="21">
        <v>28004461</v>
      </c>
      <c r="K144" s="21">
        <v>2331521</v>
      </c>
      <c r="L144" s="21">
        <v>32276190</v>
      </c>
      <c r="M144" s="21">
        <v>44070132</v>
      </c>
      <c r="N144" s="21">
        <v>990809</v>
      </c>
      <c r="O144" s="21">
        <v>8395377</v>
      </c>
      <c r="P144" s="21">
        <v>45542522</v>
      </c>
      <c r="Q144" s="21">
        <v>23113097</v>
      </c>
      <c r="R144" s="21">
        <v>4509833</v>
      </c>
      <c r="S144" s="21">
        <v>9114005</v>
      </c>
      <c r="T144" s="21">
        <v>17063811</v>
      </c>
      <c r="U144" s="21" t="s">
        <v>206</v>
      </c>
      <c r="V144" s="21">
        <v>642268</v>
      </c>
      <c r="W144" s="21">
        <v>42825415</v>
      </c>
      <c r="X144" s="21">
        <v>3022255255</v>
      </c>
    </row>
    <row r="145" spans="1:24" x14ac:dyDescent="0.25">
      <c r="A145" s="21" t="s">
        <v>356</v>
      </c>
      <c r="B145" s="21">
        <v>8502744</v>
      </c>
      <c r="C145" s="21">
        <v>21800109</v>
      </c>
      <c r="D145" s="21">
        <v>9640803</v>
      </c>
      <c r="E145" s="21">
        <v>16820007</v>
      </c>
      <c r="F145" s="21">
        <v>14621761</v>
      </c>
      <c r="G145" s="21">
        <v>6145392</v>
      </c>
      <c r="H145" s="21">
        <v>33086241</v>
      </c>
      <c r="I145" s="21">
        <v>82528</v>
      </c>
      <c r="J145" s="21">
        <v>23076592</v>
      </c>
      <c r="K145" s="21">
        <v>4923285</v>
      </c>
      <c r="L145" s="21">
        <v>29860686</v>
      </c>
      <c r="M145" s="21">
        <v>46677892</v>
      </c>
      <c r="N145" s="21">
        <v>1993479</v>
      </c>
      <c r="O145" s="21">
        <v>8184441</v>
      </c>
      <c r="P145" s="21">
        <v>63847598</v>
      </c>
      <c r="Q145" s="21">
        <v>29243858</v>
      </c>
      <c r="R145" s="21">
        <v>6264844</v>
      </c>
      <c r="S145" s="21">
        <v>5435358</v>
      </c>
      <c r="T145" s="21">
        <v>21864475</v>
      </c>
      <c r="U145" s="21" t="s">
        <v>206</v>
      </c>
      <c r="V145" s="21">
        <v>3505341</v>
      </c>
      <c r="W145" s="21">
        <v>49167437</v>
      </c>
      <c r="X145" s="21">
        <v>3225247767</v>
      </c>
    </row>
    <row r="146" spans="1:24" x14ac:dyDescent="0.25">
      <c r="A146" s="21" t="s">
        <v>357</v>
      </c>
      <c r="B146" s="21">
        <v>4785313</v>
      </c>
      <c r="C146" s="21">
        <v>19397387</v>
      </c>
      <c r="D146" s="21">
        <v>7410421</v>
      </c>
      <c r="E146" s="21">
        <v>1974699</v>
      </c>
      <c r="F146" s="21">
        <v>8329819</v>
      </c>
      <c r="G146" s="21">
        <v>6408157</v>
      </c>
      <c r="H146" s="21">
        <v>45295453</v>
      </c>
      <c r="I146" s="21">
        <v>118679</v>
      </c>
      <c r="J146" s="21">
        <v>31114367</v>
      </c>
      <c r="K146" s="21">
        <v>6456544</v>
      </c>
      <c r="L146" s="21">
        <v>18446184</v>
      </c>
      <c r="M146" s="21">
        <v>72249898</v>
      </c>
      <c r="N146" s="21">
        <v>2967958</v>
      </c>
      <c r="O146" s="21">
        <v>12235601</v>
      </c>
      <c r="P146" s="21">
        <v>53935221</v>
      </c>
      <c r="Q146" s="21">
        <v>33607388</v>
      </c>
      <c r="R146" s="21">
        <v>11513702</v>
      </c>
      <c r="S146" s="21">
        <v>17439032</v>
      </c>
      <c r="T146" s="21">
        <v>47762325</v>
      </c>
      <c r="U146" s="21" t="s">
        <v>206</v>
      </c>
      <c r="V146" s="21">
        <v>1519939</v>
      </c>
      <c r="W146" s="21">
        <v>51778892</v>
      </c>
      <c r="X146" s="21">
        <v>2768541945</v>
      </c>
    </row>
    <row r="147" spans="1:24" x14ac:dyDescent="0.25">
      <c r="A147" s="21" t="s">
        <v>358</v>
      </c>
      <c r="B147" s="21">
        <v>5525293</v>
      </c>
      <c r="C147" s="21">
        <v>16289269</v>
      </c>
      <c r="D147" s="21">
        <v>7583220</v>
      </c>
      <c r="E147" s="21">
        <v>2995151</v>
      </c>
      <c r="F147" s="21">
        <v>37445686</v>
      </c>
      <c r="G147" s="21">
        <v>2842260</v>
      </c>
      <c r="H147" s="21">
        <v>27595469</v>
      </c>
      <c r="I147" s="21">
        <v>45849</v>
      </c>
      <c r="J147" s="21">
        <v>19634381</v>
      </c>
      <c r="K147" s="21">
        <v>3839491</v>
      </c>
      <c r="L147" s="21">
        <v>22577522</v>
      </c>
      <c r="M147" s="21">
        <v>46164827</v>
      </c>
      <c r="N147" s="21">
        <v>1580930</v>
      </c>
      <c r="O147" s="21">
        <v>10563867</v>
      </c>
      <c r="P147" s="21">
        <v>52209805</v>
      </c>
      <c r="Q147" s="21">
        <v>28104335</v>
      </c>
      <c r="R147" s="21">
        <v>9481664</v>
      </c>
      <c r="S147" s="21">
        <v>8884810</v>
      </c>
      <c r="T147" s="21">
        <v>20629451</v>
      </c>
      <c r="U147" s="21" t="s">
        <v>206</v>
      </c>
      <c r="V147" s="21">
        <v>376212</v>
      </c>
      <c r="W147" s="21">
        <v>56677219</v>
      </c>
      <c r="X147" s="21">
        <v>3106215006</v>
      </c>
    </row>
    <row r="148" spans="1:24" x14ac:dyDescent="0.25">
      <c r="A148" s="21" t="s">
        <v>359</v>
      </c>
      <c r="B148" s="21">
        <v>5228577</v>
      </c>
      <c r="C148" s="21">
        <v>16673839</v>
      </c>
      <c r="D148" s="21">
        <v>11701714</v>
      </c>
      <c r="E148" s="21">
        <v>7459834</v>
      </c>
      <c r="F148" s="21">
        <v>6686377</v>
      </c>
      <c r="G148" s="21">
        <v>6249162</v>
      </c>
      <c r="H148" s="21">
        <v>28728471</v>
      </c>
      <c r="I148" s="21">
        <v>27499</v>
      </c>
      <c r="J148" s="21">
        <v>14881352</v>
      </c>
      <c r="K148" s="21">
        <v>4484006</v>
      </c>
      <c r="L148" s="21">
        <v>34595245</v>
      </c>
      <c r="M148" s="21">
        <v>53849843</v>
      </c>
      <c r="N148" s="21">
        <v>1203296</v>
      </c>
      <c r="O148" s="21">
        <v>9433152</v>
      </c>
      <c r="P148" s="21">
        <v>46281757</v>
      </c>
      <c r="Q148" s="21">
        <v>32457038</v>
      </c>
      <c r="R148" s="21">
        <v>6590965</v>
      </c>
      <c r="S148" s="21">
        <v>6440655</v>
      </c>
      <c r="T148" s="21">
        <v>13745566</v>
      </c>
      <c r="U148" s="21" t="s">
        <v>206</v>
      </c>
      <c r="V148" s="21">
        <v>2102596</v>
      </c>
      <c r="W148" s="21">
        <v>72505853</v>
      </c>
      <c r="X148" s="21">
        <v>3270533368</v>
      </c>
    </row>
    <row r="149" spans="1:24" x14ac:dyDescent="0.25">
      <c r="A149" s="21" t="s">
        <v>360</v>
      </c>
      <c r="B149" s="21">
        <v>4861172</v>
      </c>
      <c r="C149" s="21">
        <v>20940961</v>
      </c>
      <c r="D149" s="21">
        <v>13024933</v>
      </c>
      <c r="E149" s="21">
        <v>3982706</v>
      </c>
      <c r="F149" s="21">
        <v>38701272</v>
      </c>
      <c r="G149" s="21">
        <v>7191231</v>
      </c>
      <c r="H149" s="21">
        <v>19948881</v>
      </c>
      <c r="I149" s="21">
        <v>57519</v>
      </c>
      <c r="J149" s="21">
        <v>17619073</v>
      </c>
      <c r="K149" s="21">
        <v>6799724</v>
      </c>
      <c r="L149" s="21">
        <v>34354175</v>
      </c>
      <c r="M149" s="21">
        <v>56041871</v>
      </c>
      <c r="N149" s="21">
        <v>1504615</v>
      </c>
      <c r="O149" s="21">
        <v>10911775</v>
      </c>
      <c r="P149" s="21">
        <v>47777525</v>
      </c>
      <c r="Q149" s="21">
        <v>31484606</v>
      </c>
      <c r="R149" s="21">
        <v>6180723</v>
      </c>
      <c r="S149" s="21">
        <v>10800034</v>
      </c>
      <c r="T149" s="21">
        <v>19235131</v>
      </c>
      <c r="U149" s="21" t="s">
        <v>206</v>
      </c>
      <c r="V149" s="21">
        <v>462011</v>
      </c>
      <c r="W149" s="21">
        <v>110501576</v>
      </c>
      <c r="X149" s="21">
        <v>3244162195</v>
      </c>
    </row>
    <row r="150" spans="1:24" x14ac:dyDescent="0.25">
      <c r="A150" s="21" t="s">
        <v>361</v>
      </c>
      <c r="B150" s="21">
        <v>4721971</v>
      </c>
      <c r="C150" s="21">
        <v>20065209</v>
      </c>
      <c r="D150" s="21">
        <v>10713105</v>
      </c>
      <c r="E150" s="21">
        <v>7271316</v>
      </c>
      <c r="F150" s="21">
        <v>6555030</v>
      </c>
      <c r="G150" s="21">
        <v>5687089</v>
      </c>
      <c r="H150" s="21">
        <v>24296018</v>
      </c>
      <c r="I150" s="21" t="s">
        <v>206</v>
      </c>
      <c r="J150" s="21">
        <v>61220935</v>
      </c>
      <c r="K150" s="21">
        <v>3237714</v>
      </c>
      <c r="L150" s="21">
        <v>36372798</v>
      </c>
      <c r="M150" s="21">
        <v>47589382</v>
      </c>
      <c r="N150" s="21">
        <v>2147404</v>
      </c>
      <c r="O150" s="21">
        <v>7523757</v>
      </c>
      <c r="P150" s="21">
        <v>32749242</v>
      </c>
      <c r="Q150" s="21">
        <v>32060448</v>
      </c>
      <c r="R150" s="21">
        <v>6071021</v>
      </c>
      <c r="S150" s="21">
        <v>9944623</v>
      </c>
      <c r="T150" s="21">
        <v>12674922</v>
      </c>
      <c r="U150" s="21" t="s">
        <v>206</v>
      </c>
      <c r="V150" s="21">
        <v>2788076</v>
      </c>
      <c r="W150" s="21">
        <v>65568767</v>
      </c>
      <c r="X150" s="21">
        <v>3201371153</v>
      </c>
    </row>
    <row r="151" spans="1:24" x14ac:dyDescent="0.25">
      <c r="A151" s="21" t="s">
        <v>437</v>
      </c>
      <c r="B151" s="21">
        <v>5358889</v>
      </c>
      <c r="C151" s="21">
        <v>36432548</v>
      </c>
      <c r="D151" s="21">
        <v>8165111</v>
      </c>
      <c r="E151" s="21">
        <v>54820894</v>
      </c>
      <c r="F151" s="21">
        <v>7091648</v>
      </c>
      <c r="G151" s="21">
        <v>5907903</v>
      </c>
      <c r="H151" s="21">
        <v>22153201</v>
      </c>
      <c r="I151" s="21">
        <v>54915</v>
      </c>
      <c r="J151" s="21">
        <v>29265345</v>
      </c>
      <c r="K151" s="21">
        <v>3498216</v>
      </c>
      <c r="L151" s="21">
        <v>26696624</v>
      </c>
      <c r="M151" s="21">
        <v>47985289</v>
      </c>
      <c r="N151" s="21">
        <v>1755178</v>
      </c>
      <c r="O151" s="21">
        <v>8302006</v>
      </c>
      <c r="P151" s="21">
        <v>49746706</v>
      </c>
      <c r="Q151" s="21">
        <v>31696506</v>
      </c>
      <c r="R151" s="21">
        <v>7481743</v>
      </c>
      <c r="S151" s="21">
        <v>9260485</v>
      </c>
      <c r="T151" s="21">
        <v>17819378</v>
      </c>
      <c r="U151" s="21" t="s">
        <v>206</v>
      </c>
      <c r="V151" s="21">
        <v>3027268</v>
      </c>
      <c r="W151" s="21">
        <v>72067033</v>
      </c>
      <c r="X151" s="21">
        <v>3140068419</v>
      </c>
    </row>
    <row r="152" spans="1:24" x14ac:dyDescent="0.25">
      <c r="A152" s="21" t="s">
        <v>438</v>
      </c>
      <c r="B152" s="21">
        <v>4322784</v>
      </c>
      <c r="C152" s="21">
        <v>24409197</v>
      </c>
      <c r="D152" s="21">
        <v>6955036</v>
      </c>
      <c r="E152" s="21">
        <v>3417481</v>
      </c>
      <c r="F152" s="21">
        <v>5302760</v>
      </c>
      <c r="G152" s="21">
        <v>5928981</v>
      </c>
      <c r="H152" s="21">
        <v>25922810</v>
      </c>
      <c r="I152" s="21">
        <v>172621</v>
      </c>
      <c r="J152" s="21">
        <v>31497339</v>
      </c>
      <c r="K152" s="21">
        <v>3057427</v>
      </c>
      <c r="L152" s="21">
        <v>31551909</v>
      </c>
      <c r="M152" s="21">
        <v>52382645</v>
      </c>
      <c r="N152" s="21">
        <v>2729611</v>
      </c>
      <c r="O152" s="21">
        <v>8364732</v>
      </c>
      <c r="P152" s="21">
        <v>52828295</v>
      </c>
      <c r="Q152" s="21">
        <v>36657794</v>
      </c>
      <c r="R152" s="21">
        <v>5595124</v>
      </c>
      <c r="S152" s="21">
        <v>10043760</v>
      </c>
      <c r="T152" s="21">
        <v>22686461</v>
      </c>
      <c r="U152" s="21" t="s">
        <v>206</v>
      </c>
      <c r="V152" s="21">
        <v>1089218</v>
      </c>
      <c r="W152" s="21">
        <v>66403471</v>
      </c>
      <c r="X152" s="21">
        <v>3028053116</v>
      </c>
    </row>
    <row r="153" spans="1:24" x14ac:dyDescent="0.25">
      <c r="A153" s="21" t="s">
        <v>439</v>
      </c>
      <c r="B153" s="21">
        <v>3503909</v>
      </c>
      <c r="C153" s="21">
        <v>21564552</v>
      </c>
      <c r="D153" s="21">
        <v>8325387</v>
      </c>
      <c r="E153" s="21">
        <v>3570002</v>
      </c>
      <c r="F153" s="21">
        <v>6962673</v>
      </c>
      <c r="G153" s="21">
        <v>3578467</v>
      </c>
      <c r="H153" s="21">
        <v>24496662</v>
      </c>
      <c r="I153" s="21">
        <v>88281</v>
      </c>
      <c r="J153" s="21">
        <v>23651551</v>
      </c>
      <c r="K153" s="21">
        <v>7230866</v>
      </c>
      <c r="L153" s="21">
        <v>41786965</v>
      </c>
      <c r="M153" s="21">
        <v>57349720</v>
      </c>
      <c r="N153" s="21">
        <v>2491212</v>
      </c>
      <c r="O153" s="21">
        <v>12796325</v>
      </c>
      <c r="P153" s="21">
        <v>47219753</v>
      </c>
      <c r="Q153" s="21">
        <v>36161720</v>
      </c>
      <c r="R153" s="21">
        <v>9186677</v>
      </c>
      <c r="S153" s="21">
        <v>12013675</v>
      </c>
      <c r="T153" s="21">
        <v>16665841</v>
      </c>
      <c r="U153" s="21" t="s">
        <v>206</v>
      </c>
      <c r="V153" s="21">
        <v>1278048</v>
      </c>
      <c r="W153" s="21">
        <v>70399331</v>
      </c>
      <c r="X153" s="21">
        <v>3084333458</v>
      </c>
    </row>
    <row r="154" spans="1:24" x14ac:dyDescent="0.25">
      <c r="A154" s="21" t="s">
        <v>440</v>
      </c>
      <c r="B154" s="21">
        <v>4505325</v>
      </c>
      <c r="C154" s="21">
        <v>23044216</v>
      </c>
      <c r="D154" s="21">
        <v>15427395</v>
      </c>
      <c r="E154" s="21">
        <v>4946193</v>
      </c>
      <c r="F154" s="21">
        <v>4983151</v>
      </c>
      <c r="G154" s="21">
        <v>4069998</v>
      </c>
      <c r="H154" s="21">
        <v>25270299</v>
      </c>
      <c r="I154" s="21">
        <v>167131</v>
      </c>
      <c r="J154" s="21">
        <v>26721919</v>
      </c>
      <c r="K154" s="21">
        <v>4709410</v>
      </c>
      <c r="L154" s="21">
        <v>26219029</v>
      </c>
      <c r="M154" s="21">
        <v>59704173</v>
      </c>
      <c r="N154" s="21">
        <v>1735019</v>
      </c>
      <c r="O154" s="21">
        <v>11051671</v>
      </c>
      <c r="P154" s="21">
        <v>41015830</v>
      </c>
      <c r="Q154" s="21">
        <v>696529520</v>
      </c>
      <c r="R154" s="21">
        <v>7910869</v>
      </c>
      <c r="S154" s="21">
        <v>6574405</v>
      </c>
      <c r="T154" s="21">
        <v>81901318</v>
      </c>
      <c r="U154" s="21" t="s">
        <v>206</v>
      </c>
      <c r="V154" s="21">
        <v>926741</v>
      </c>
      <c r="W154" s="21">
        <v>70406141</v>
      </c>
      <c r="X154" s="21">
        <v>3104637870</v>
      </c>
    </row>
    <row r="155" spans="1:24" x14ac:dyDescent="0.25">
      <c r="A155" s="21" t="s">
        <v>441</v>
      </c>
      <c r="B155" s="21">
        <v>4437097</v>
      </c>
      <c r="C155" s="21">
        <v>25872939</v>
      </c>
      <c r="D155" s="21">
        <v>19905199</v>
      </c>
      <c r="E155" s="21">
        <v>3697530</v>
      </c>
      <c r="F155" s="21">
        <v>8692386</v>
      </c>
      <c r="G155" s="21">
        <v>5776914</v>
      </c>
      <c r="H155" s="21">
        <v>28138433</v>
      </c>
      <c r="I155" s="21">
        <v>45808</v>
      </c>
      <c r="J155" s="21">
        <v>27891891</v>
      </c>
      <c r="K155" s="21">
        <v>22261172</v>
      </c>
      <c r="L155" s="21">
        <v>39438244</v>
      </c>
      <c r="M155" s="21">
        <v>72170793</v>
      </c>
      <c r="N155" s="21">
        <v>2291662</v>
      </c>
      <c r="O155" s="21">
        <v>10931064</v>
      </c>
      <c r="P155" s="21">
        <v>37168916</v>
      </c>
      <c r="Q155" s="21">
        <v>964895714</v>
      </c>
      <c r="R155" s="21">
        <v>3979942</v>
      </c>
      <c r="S155" s="21">
        <v>8188780</v>
      </c>
      <c r="T155" s="21">
        <v>20054853</v>
      </c>
      <c r="U155" s="21" t="s">
        <v>206</v>
      </c>
      <c r="V155" s="21">
        <v>1716415</v>
      </c>
      <c r="W155" s="21">
        <v>68247505</v>
      </c>
      <c r="X155" s="21">
        <v>2588953747</v>
      </c>
    </row>
    <row r="156" spans="1:24" x14ac:dyDescent="0.25">
      <c r="A156" s="21" t="s">
        <v>442</v>
      </c>
      <c r="B156" s="21">
        <v>5103924</v>
      </c>
      <c r="C156" s="21">
        <v>18539666</v>
      </c>
      <c r="D156" s="21">
        <v>14403815</v>
      </c>
      <c r="E156" s="21">
        <v>5437313</v>
      </c>
      <c r="F156" s="21">
        <v>6617140</v>
      </c>
      <c r="G156" s="21">
        <v>5100040</v>
      </c>
      <c r="H156" s="21">
        <v>36456781</v>
      </c>
      <c r="I156" s="21">
        <v>226535</v>
      </c>
      <c r="J156" s="21">
        <v>24903501</v>
      </c>
      <c r="K156" s="21">
        <v>4257861</v>
      </c>
      <c r="L156" s="21">
        <v>27194204</v>
      </c>
      <c r="M156" s="21">
        <v>59276188</v>
      </c>
      <c r="N156" s="21">
        <v>2563815</v>
      </c>
      <c r="O156" s="21">
        <v>8813865</v>
      </c>
      <c r="P156" s="21">
        <v>58126727</v>
      </c>
      <c r="Q156" s="21">
        <v>852569118</v>
      </c>
      <c r="R156" s="21">
        <v>6646456</v>
      </c>
      <c r="S156" s="21">
        <v>8122807</v>
      </c>
      <c r="T156" s="21">
        <v>13033863</v>
      </c>
      <c r="U156" s="21" t="s">
        <v>206</v>
      </c>
      <c r="V156" s="21">
        <v>2106173</v>
      </c>
      <c r="W156" s="21">
        <v>61207038</v>
      </c>
      <c r="X156" s="21">
        <v>2632968543</v>
      </c>
    </row>
    <row r="157" spans="1:24" x14ac:dyDescent="0.25">
      <c r="A157" s="21" t="s">
        <v>443</v>
      </c>
      <c r="B157" s="21">
        <v>5373515</v>
      </c>
      <c r="C157" s="21">
        <v>24161967</v>
      </c>
      <c r="D157" s="21">
        <v>16469386</v>
      </c>
      <c r="E157" s="21">
        <v>4455692</v>
      </c>
      <c r="F157" s="21">
        <v>18145831</v>
      </c>
      <c r="G157" s="21">
        <v>11270311</v>
      </c>
      <c r="H157" s="21">
        <v>29074024</v>
      </c>
      <c r="I157" s="21">
        <v>497099</v>
      </c>
      <c r="J157" s="21">
        <v>27286042</v>
      </c>
      <c r="K157" s="21">
        <v>6488234</v>
      </c>
      <c r="L157" s="21">
        <v>33660276</v>
      </c>
      <c r="M157" s="21">
        <v>63062445</v>
      </c>
      <c r="N157" s="21">
        <v>4819400</v>
      </c>
      <c r="O157" s="21">
        <v>6703694</v>
      </c>
      <c r="P157" s="21">
        <v>47142880</v>
      </c>
      <c r="Q157" s="21">
        <v>457745598</v>
      </c>
      <c r="R157" s="21">
        <v>6987895</v>
      </c>
      <c r="S157" s="21">
        <v>8117798</v>
      </c>
      <c r="T157" s="21">
        <v>26660505</v>
      </c>
      <c r="U157" s="21" t="s">
        <v>206</v>
      </c>
      <c r="V157" s="21">
        <v>1216489</v>
      </c>
      <c r="W157" s="21">
        <v>47092371</v>
      </c>
      <c r="X157" s="21">
        <v>2689378637</v>
      </c>
    </row>
    <row r="158" spans="1:24" x14ac:dyDescent="0.25">
      <c r="A158" s="21" t="s">
        <v>444</v>
      </c>
      <c r="B158" s="21">
        <v>3967218</v>
      </c>
      <c r="C158" s="21">
        <v>27334600</v>
      </c>
      <c r="D158" s="21">
        <v>14881794</v>
      </c>
      <c r="E158" s="21">
        <v>4132533</v>
      </c>
      <c r="F158" s="21">
        <v>8893401</v>
      </c>
      <c r="G158" s="21">
        <v>7141439</v>
      </c>
      <c r="H158" s="21">
        <v>35390154</v>
      </c>
      <c r="I158" s="21">
        <v>392460</v>
      </c>
      <c r="J158" s="21">
        <v>29166567</v>
      </c>
      <c r="K158" s="21">
        <v>4697181</v>
      </c>
      <c r="L158" s="21">
        <v>41477655</v>
      </c>
      <c r="M158" s="21">
        <v>83035342</v>
      </c>
      <c r="N158" s="21">
        <v>5681687</v>
      </c>
      <c r="O158" s="21">
        <v>13695302</v>
      </c>
      <c r="P158" s="21">
        <v>62396625</v>
      </c>
      <c r="Q158" s="21">
        <v>661324117</v>
      </c>
      <c r="R158" s="21">
        <v>12522204</v>
      </c>
      <c r="S158" s="21">
        <v>22732638</v>
      </c>
      <c r="T158" s="21">
        <v>78871011</v>
      </c>
      <c r="U158" s="21" t="s">
        <v>206</v>
      </c>
      <c r="V158" s="21">
        <v>2794624</v>
      </c>
      <c r="W158" s="21">
        <v>89713668</v>
      </c>
      <c r="X158" s="21">
        <v>2386665493</v>
      </c>
    </row>
    <row r="159" spans="1:24" x14ac:dyDescent="0.25">
      <c r="A159" s="21" t="s">
        <v>445</v>
      </c>
      <c r="B159" s="21">
        <v>4658699</v>
      </c>
      <c r="C159" s="21">
        <v>19898927</v>
      </c>
      <c r="D159" s="21">
        <v>17028365</v>
      </c>
      <c r="E159" s="21">
        <v>4661719</v>
      </c>
      <c r="F159" s="21">
        <v>5512030</v>
      </c>
      <c r="G159" s="21">
        <v>7197079</v>
      </c>
      <c r="H159" s="21">
        <v>30815869</v>
      </c>
      <c r="I159" s="21">
        <v>201343</v>
      </c>
      <c r="J159" s="21">
        <v>24689469</v>
      </c>
      <c r="K159" s="21">
        <v>6448797</v>
      </c>
      <c r="L159" s="21">
        <v>46350524</v>
      </c>
      <c r="M159" s="21">
        <v>43149424</v>
      </c>
      <c r="N159" s="21">
        <v>2145815</v>
      </c>
      <c r="O159" s="21">
        <v>8517120</v>
      </c>
      <c r="P159" s="21">
        <v>50786745</v>
      </c>
      <c r="Q159" s="21">
        <v>662723414</v>
      </c>
      <c r="R159" s="21">
        <v>3246876</v>
      </c>
      <c r="S159" s="21">
        <v>8079060</v>
      </c>
      <c r="T159" s="21">
        <v>71305022</v>
      </c>
      <c r="U159" s="21" t="s">
        <v>206</v>
      </c>
      <c r="V159" s="21">
        <v>2217954</v>
      </c>
      <c r="W159" s="21">
        <v>84529177</v>
      </c>
      <c r="X159" s="21">
        <v>2795205112</v>
      </c>
    </row>
    <row r="160" spans="1:24" x14ac:dyDescent="0.25">
      <c r="A160" s="21" t="s">
        <v>446</v>
      </c>
      <c r="B160" s="21">
        <v>6207447</v>
      </c>
      <c r="C160" s="21">
        <v>23361480</v>
      </c>
      <c r="D160" s="21">
        <v>22589803</v>
      </c>
      <c r="E160" s="21">
        <v>5416454</v>
      </c>
      <c r="F160" s="21">
        <v>8069564</v>
      </c>
      <c r="G160" s="21">
        <v>4193761</v>
      </c>
      <c r="H160" s="21">
        <v>163826218</v>
      </c>
      <c r="I160" s="21">
        <v>141801</v>
      </c>
      <c r="J160" s="21">
        <v>24241090</v>
      </c>
      <c r="K160" s="21">
        <v>5230123</v>
      </c>
      <c r="L160" s="21">
        <v>34430142</v>
      </c>
      <c r="M160" s="21">
        <v>57826445</v>
      </c>
      <c r="N160" s="21">
        <v>2869841</v>
      </c>
      <c r="O160" s="21">
        <v>6878092</v>
      </c>
      <c r="P160" s="21">
        <v>55283216</v>
      </c>
      <c r="Q160" s="21">
        <v>534249815</v>
      </c>
      <c r="R160" s="21">
        <v>6976637</v>
      </c>
      <c r="S160" s="21">
        <v>11973287</v>
      </c>
      <c r="T160" s="21">
        <v>48104482</v>
      </c>
      <c r="U160" s="21">
        <v>50000</v>
      </c>
      <c r="V160" s="21">
        <v>1122517</v>
      </c>
      <c r="W160" s="21">
        <v>88730167</v>
      </c>
      <c r="X160" s="21">
        <v>2924621497</v>
      </c>
    </row>
    <row r="161" spans="1:24" x14ac:dyDescent="0.25">
      <c r="A161" s="21" t="s">
        <v>447</v>
      </c>
      <c r="B161" s="21">
        <v>6541034</v>
      </c>
      <c r="C161" s="21">
        <v>26648532</v>
      </c>
      <c r="D161" s="21">
        <v>15650214</v>
      </c>
      <c r="E161" s="21">
        <v>3974972</v>
      </c>
      <c r="F161" s="21">
        <v>7790255</v>
      </c>
      <c r="G161" s="21">
        <v>6780159</v>
      </c>
      <c r="H161" s="21">
        <v>51876401</v>
      </c>
      <c r="I161" s="21">
        <v>172362</v>
      </c>
      <c r="J161" s="21">
        <v>28322702</v>
      </c>
      <c r="K161" s="21">
        <v>5417246</v>
      </c>
      <c r="L161" s="21">
        <v>39625812</v>
      </c>
      <c r="M161" s="21">
        <v>71149416</v>
      </c>
      <c r="N161" s="21">
        <v>4157055</v>
      </c>
      <c r="O161" s="21">
        <v>9040336</v>
      </c>
      <c r="P161" s="21">
        <v>44948297</v>
      </c>
      <c r="Q161" s="21">
        <v>655794429</v>
      </c>
      <c r="R161" s="21">
        <v>7129586</v>
      </c>
      <c r="S161" s="21">
        <v>22107731</v>
      </c>
      <c r="T161" s="21">
        <v>68853421</v>
      </c>
      <c r="U161" s="21" t="s">
        <v>206</v>
      </c>
      <c r="V161" s="21">
        <v>992884</v>
      </c>
      <c r="W161" s="21">
        <v>67400362</v>
      </c>
      <c r="X161" s="21">
        <v>2852883607</v>
      </c>
    </row>
    <row r="162" spans="1:24" x14ac:dyDescent="0.25">
      <c r="A162" s="21" t="s">
        <v>448</v>
      </c>
      <c r="B162" s="21">
        <v>7752503</v>
      </c>
      <c r="C162" s="21">
        <v>26901365</v>
      </c>
      <c r="D162" s="21">
        <v>16578299</v>
      </c>
      <c r="E162" s="21">
        <v>4978543</v>
      </c>
      <c r="F162" s="21">
        <v>8178784</v>
      </c>
      <c r="G162" s="21">
        <v>18025168</v>
      </c>
      <c r="H162" s="21">
        <v>39765848</v>
      </c>
      <c r="I162" s="21">
        <v>288392</v>
      </c>
      <c r="J162" s="21">
        <v>29296609</v>
      </c>
      <c r="K162" s="21">
        <v>5523842</v>
      </c>
      <c r="L162" s="21">
        <v>39934626</v>
      </c>
      <c r="M162" s="21">
        <v>74975076</v>
      </c>
      <c r="N162" s="21">
        <v>1534534</v>
      </c>
      <c r="O162" s="21">
        <v>7957970</v>
      </c>
      <c r="P162" s="21">
        <v>39495252</v>
      </c>
      <c r="Q162" s="21">
        <v>802163928</v>
      </c>
      <c r="R162" s="21">
        <v>5884146</v>
      </c>
      <c r="S162" s="21">
        <v>11522962</v>
      </c>
      <c r="T162" s="21">
        <v>74157549</v>
      </c>
      <c r="U162" s="21" t="s">
        <v>206</v>
      </c>
      <c r="V162" s="21">
        <v>567254</v>
      </c>
      <c r="W162" s="21">
        <v>117598354</v>
      </c>
      <c r="X162" s="21">
        <v>3090214397</v>
      </c>
    </row>
    <row r="163" spans="1:24" x14ac:dyDescent="0.25">
      <c r="A163" s="21" t="s">
        <v>449</v>
      </c>
      <c r="B163" s="21">
        <v>6126550</v>
      </c>
      <c r="C163" s="21">
        <v>29438649</v>
      </c>
      <c r="D163" s="21">
        <v>11536315</v>
      </c>
      <c r="E163" s="21">
        <v>8305435</v>
      </c>
      <c r="F163" s="21">
        <v>9426589</v>
      </c>
      <c r="G163" s="21">
        <v>8526073</v>
      </c>
      <c r="H163" s="21">
        <v>26241124</v>
      </c>
      <c r="I163" s="21">
        <v>365535</v>
      </c>
      <c r="J163" s="21">
        <v>32056727</v>
      </c>
      <c r="K163" s="21">
        <v>5400084</v>
      </c>
      <c r="L163" s="21">
        <v>41399192</v>
      </c>
      <c r="M163" s="21">
        <v>72716188</v>
      </c>
      <c r="N163" s="21">
        <v>1583365</v>
      </c>
      <c r="O163" s="21">
        <v>12312133</v>
      </c>
      <c r="P163" s="21">
        <v>40640680</v>
      </c>
      <c r="Q163" s="21">
        <v>748112664</v>
      </c>
      <c r="R163" s="21">
        <v>7726101</v>
      </c>
      <c r="S163" s="21">
        <v>6414997</v>
      </c>
      <c r="T163" s="21">
        <v>66819452</v>
      </c>
      <c r="U163" s="21" t="s">
        <v>206</v>
      </c>
      <c r="V163" s="21">
        <v>2633979</v>
      </c>
      <c r="W163" s="21">
        <v>85498961</v>
      </c>
      <c r="X163" s="21">
        <v>2825128607</v>
      </c>
    </row>
    <row r="164" spans="1:24" x14ac:dyDescent="0.25">
      <c r="A164" s="21" t="s">
        <v>481</v>
      </c>
      <c r="B164" s="21">
        <v>7719876</v>
      </c>
      <c r="C164" s="21">
        <v>29606972</v>
      </c>
      <c r="D164" s="21">
        <v>10853474</v>
      </c>
      <c r="E164" s="21">
        <v>4562687</v>
      </c>
      <c r="F164" s="21">
        <v>13150164</v>
      </c>
      <c r="G164" s="21">
        <v>8020271</v>
      </c>
      <c r="H164" s="21">
        <v>38503638</v>
      </c>
      <c r="I164" s="21">
        <v>524864</v>
      </c>
      <c r="J164" s="21">
        <v>36618089</v>
      </c>
      <c r="K164" s="21">
        <v>6550398</v>
      </c>
      <c r="L164" s="21">
        <v>52004866</v>
      </c>
      <c r="M164" s="21">
        <v>68226431</v>
      </c>
      <c r="N164" s="21">
        <v>2595869</v>
      </c>
      <c r="O164" s="21">
        <v>9994292</v>
      </c>
      <c r="P164" s="21">
        <v>45853291</v>
      </c>
      <c r="Q164" s="21">
        <v>570518887</v>
      </c>
      <c r="R164" s="21">
        <v>53521769</v>
      </c>
      <c r="S164" s="21">
        <v>10217280</v>
      </c>
      <c r="T164" s="21">
        <v>68946060</v>
      </c>
      <c r="U164" s="21">
        <v>115675</v>
      </c>
      <c r="V164" s="21">
        <v>1381153</v>
      </c>
      <c r="W164" s="21">
        <v>66623113</v>
      </c>
      <c r="X164" s="21">
        <v>2687802911</v>
      </c>
    </row>
    <row r="165" spans="1:24" x14ac:dyDescent="0.25">
      <c r="A165" s="21" t="s">
        <v>482</v>
      </c>
      <c r="B165" s="21">
        <v>10066591</v>
      </c>
      <c r="C165" s="21">
        <v>31573780</v>
      </c>
      <c r="D165" s="21">
        <v>18476145</v>
      </c>
      <c r="E165" s="21">
        <v>4611753</v>
      </c>
      <c r="F165" s="21">
        <v>11361251</v>
      </c>
      <c r="G165" s="21">
        <v>5601932</v>
      </c>
      <c r="H165" s="21">
        <v>30524773</v>
      </c>
      <c r="I165" s="21">
        <v>131157</v>
      </c>
      <c r="J165" s="21">
        <v>28917619</v>
      </c>
      <c r="K165" s="21">
        <v>9220257</v>
      </c>
      <c r="L165" s="21">
        <v>29075587</v>
      </c>
      <c r="M165" s="21">
        <v>71578631</v>
      </c>
      <c r="N165" s="21">
        <v>1774433</v>
      </c>
      <c r="O165" s="21">
        <v>14350663</v>
      </c>
      <c r="P165" s="21">
        <v>48825457</v>
      </c>
      <c r="Q165" s="21">
        <v>130566868</v>
      </c>
      <c r="R165" s="21">
        <v>5737909</v>
      </c>
      <c r="S165" s="21">
        <v>10687544</v>
      </c>
      <c r="T165" s="21">
        <v>26777891</v>
      </c>
      <c r="U165" s="21">
        <v>18635</v>
      </c>
      <c r="V165" s="21">
        <v>1385845</v>
      </c>
      <c r="W165" s="21">
        <v>88060706</v>
      </c>
      <c r="X165" s="21">
        <v>2732594691</v>
      </c>
    </row>
    <row r="166" spans="1:24" x14ac:dyDescent="0.25">
      <c r="A166" s="21" t="s">
        <v>483</v>
      </c>
      <c r="B166" s="21">
        <v>7369820</v>
      </c>
      <c r="C166" s="21">
        <v>25635076</v>
      </c>
      <c r="D166" s="21">
        <v>18912087</v>
      </c>
      <c r="E166" s="21">
        <v>4982077</v>
      </c>
      <c r="F166" s="21">
        <v>11683158</v>
      </c>
      <c r="G166" s="21">
        <v>9707178</v>
      </c>
      <c r="H166" s="21">
        <v>22752746</v>
      </c>
      <c r="I166" s="21">
        <v>524661</v>
      </c>
      <c r="J166" s="21">
        <v>27884992</v>
      </c>
      <c r="K166" s="21">
        <v>4734098</v>
      </c>
      <c r="L166" s="21">
        <v>21280807</v>
      </c>
      <c r="M166" s="21">
        <v>74810509</v>
      </c>
      <c r="N166" s="21">
        <v>1598387</v>
      </c>
      <c r="O166" s="21">
        <v>9993983</v>
      </c>
      <c r="P166" s="21">
        <v>48669731</v>
      </c>
      <c r="Q166" s="21">
        <v>85164425</v>
      </c>
      <c r="R166" s="21">
        <v>4187917</v>
      </c>
      <c r="S166" s="21">
        <v>6644661</v>
      </c>
      <c r="T166" s="21">
        <v>27324084</v>
      </c>
      <c r="U166" s="21" t="s">
        <v>206</v>
      </c>
      <c r="V166" s="21">
        <v>2040812</v>
      </c>
      <c r="W166" s="21">
        <v>95122850</v>
      </c>
      <c r="X166" s="21">
        <v>2607685327</v>
      </c>
    </row>
    <row r="167" spans="1:24" x14ac:dyDescent="0.25">
      <c r="A167" s="21" t="s">
        <v>484</v>
      </c>
      <c r="B167" s="21">
        <v>8354404</v>
      </c>
      <c r="C167" s="21">
        <v>47680320</v>
      </c>
      <c r="D167" s="21">
        <v>25241953</v>
      </c>
      <c r="E167" s="21">
        <v>5310729</v>
      </c>
      <c r="F167" s="21">
        <v>18497163</v>
      </c>
      <c r="G167" s="21">
        <v>6513209</v>
      </c>
      <c r="H167" s="21">
        <v>112480506</v>
      </c>
      <c r="I167" s="21">
        <v>2502</v>
      </c>
      <c r="J167" s="21">
        <v>38921211</v>
      </c>
      <c r="K167" s="21">
        <v>7719465</v>
      </c>
      <c r="L167" s="21">
        <v>26540531</v>
      </c>
      <c r="M167" s="21">
        <v>75121640</v>
      </c>
      <c r="N167" s="21">
        <v>2047249</v>
      </c>
      <c r="O167" s="21">
        <v>12344248</v>
      </c>
      <c r="P167" s="21">
        <v>56011644</v>
      </c>
      <c r="Q167" s="21">
        <v>103803758</v>
      </c>
      <c r="R167" s="21">
        <v>6355133</v>
      </c>
      <c r="S167" s="21">
        <v>16433824</v>
      </c>
      <c r="T167" s="21">
        <v>27527130</v>
      </c>
      <c r="U167" s="21" t="s">
        <v>206</v>
      </c>
      <c r="V167" s="21">
        <v>3624391</v>
      </c>
      <c r="W167" s="21">
        <v>82845126</v>
      </c>
      <c r="X167" s="21">
        <v>2808725567</v>
      </c>
    </row>
    <row r="168" spans="1:24" x14ac:dyDescent="0.25">
      <c r="A168" s="21" t="s">
        <v>485</v>
      </c>
      <c r="B168" s="21">
        <v>8650921</v>
      </c>
      <c r="C168" s="21">
        <v>41802014</v>
      </c>
      <c r="D168" s="21">
        <v>16177807</v>
      </c>
      <c r="E168" s="21">
        <v>4862111</v>
      </c>
      <c r="F168" s="21">
        <v>10061322</v>
      </c>
      <c r="G168" s="21">
        <v>13270073</v>
      </c>
      <c r="H168" s="21">
        <v>59545326</v>
      </c>
      <c r="I168" s="21" t="s">
        <v>206</v>
      </c>
      <c r="J168" s="21">
        <v>28434396</v>
      </c>
      <c r="K168" s="21">
        <v>7330454</v>
      </c>
      <c r="L168" s="21">
        <v>40495523</v>
      </c>
      <c r="M168" s="21">
        <v>73990383</v>
      </c>
      <c r="N168" s="21">
        <v>2964667</v>
      </c>
      <c r="O168" s="21">
        <v>12691059</v>
      </c>
      <c r="P168" s="21">
        <v>63908351</v>
      </c>
      <c r="Q168" s="21">
        <v>108722388</v>
      </c>
      <c r="R168" s="21">
        <v>4586872</v>
      </c>
      <c r="S168" s="21">
        <v>7998329</v>
      </c>
      <c r="T168" s="21">
        <v>30565233</v>
      </c>
      <c r="U168" s="21" t="s">
        <v>206</v>
      </c>
      <c r="V168" s="21">
        <v>1058267</v>
      </c>
      <c r="W168" s="21">
        <v>104093933</v>
      </c>
      <c r="X168" s="21">
        <v>2602080080</v>
      </c>
    </row>
    <row r="169" spans="1:24" x14ac:dyDescent="0.25">
      <c r="A169" s="21" t="s">
        <v>486</v>
      </c>
      <c r="B169" s="21">
        <v>9937357</v>
      </c>
      <c r="C169" s="21">
        <v>32784544</v>
      </c>
      <c r="D169" s="21">
        <v>20819492</v>
      </c>
      <c r="E169" s="21">
        <v>3568945</v>
      </c>
      <c r="F169" s="21">
        <v>6464966</v>
      </c>
      <c r="G169" s="21">
        <v>12523303</v>
      </c>
      <c r="H169" s="21">
        <v>33958484</v>
      </c>
      <c r="I169" s="21">
        <v>42500</v>
      </c>
      <c r="J169" s="21">
        <v>24083827</v>
      </c>
      <c r="K169" s="21">
        <v>7499087</v>
      </c>
      <c r="L169" s="21">
        <v>39142698</v>
      </c>
      <c r="M169" s="21">
        <v>64304905</v>
      </c>
      <c r="N169" s="21">
        <v>2748149</v>
      </c>
      <c r="O169" s="21">
        <v>15661536</v>
      </c>
      <c r="P169" s="21">
        <v>51016323</v>
      </c>
      <c r="Q169" s="21">
        <v>93358349</v>
      </c>
      <c r="R169" s="21">
        <v>5306295</v>
      </c>
      <c r="S169" s="21">
        <v>11190648</v>
      </c>
      <c r="T169" s="21">
        <v>54430840</v>
      </c>
      <c r="U169" s="21" t="s">
        <v>206</v>
      </c>
      <c r="V169" s="21">
        <v>5038347</v>
      </c>
      <c r="W169" s="21">
        <v>77912875</v>
      </c>
      <c r="X169" s="21">
        <v>2733457271</v>
      </c>
    </row>
    <row r="170" spans="1:24" x14ac:dyDescent="0.25">
      <c r="A170" s="21" t="s">
        <v>487</v>
      </c>
      <c r="B170" s="21">
        <v>6391055</v>
      </c>
      <c r="C170" s="21">
        <v>38726800</v>
      </c>
      <c r="D170" s="21">
        <v>22312381</v>
      </c>
      <c r="E170" s="21">
        <v>3955250</v>
      </c>
      <c r="F170" s="21">
        <v>13358392</v>
      </c>
      <c r="G170" s="21">
        <v>6423157</v>
      </c>
      <c r="H170" s="21">
        <v>31325674</v>
      </c>
      <c r="I170" s="21" t="s">
        <v>206</v>
      </c>
      <c r="J170" s="21">
        <v>40241444</v>
      </c>
      <c r="K170" s="21">
        <v>3132775</v>
      </c>
      <c r="L170" s="21">
        <v>28751383</v>
      </c>
      <c r="M170" s="21">
        <v>81220149</v>
      </c>
      <c r="N170" s="21">
        <v>4350186</v>
      </c>
      <c r="O170" s="21">
        <v>19024991</v>
      </c>
      <c r="P170" s="21">
        <v>44876422</v>
      </c>
      <c r="Q170" s="21">
        <v>240625440</v>
      </c>
      <c r="R170" s="21">
        <v>10737036</v>
      </c>
      <c r="S170" s="21">
        <v>19169131</v>
      </c>
      <c r="T170" s="21">
        <v>43723002</v>
      </c>
      <c r="U170" s="21" t="s">
        <v>206</v>
      </c>
      <c r="V170" s="21">
        <v>1508648</v>
      </c>
      <c r="W170" s="21">
        <v>101999831</v>
      </c>
      <c r="X170" s="21">
        <v>2922391918</v>
      </c>
    </row>
    <row r="171" spans="1:24" x14ac:dyDescent="0.25">
      <c r="A171" s="21" t="s">
        <v>488</v>
      </c>
      <c r="B171" s="21">
        <v>6235000</v>
      </c>
      <c r="C171" s="21">
        <v>42751531</v>
      </c>
      <c r="D171" s="21">
        <v>25151684</v>
      </c>
      <c r="E171" s="21">
        <v>3634794</v>
      </c>
      <c r="F171" s="21">
        <v>6104657</v>
      </c>
      <c r="G171" s="21">
        <v>7712510</v>
      </c>
      <c r="H171" s="21">
        <v>18375500</v>
      </c>
      <c r="I171" s="21" t="s">
        <v>206</v>
      </c>
      <c r="J171" s="21">
        <v>32851781</v>
      </c>
      <c r="K171" s="21">
        <v>4826445</v>
      </c>
      <c r="L171" s="21">
        <v>31482326</v>
      </c>
      <c r="M171" s="21">
        <v>63282499</v>
      </c>
      <c r="N171" s="21">
        <v>5688394</v>
      </c>
      <c r="O171" s="21">
        <v>10867450</v>
      </c>
      <c r="P171" s="21">
        <v>40044194</v>
      </c>
      <c r="Q171" s="21">
        <v>360407179</v>
      </c>
      <c r="R171" s="21">
        <v>7350821</v>
      </c>
      <c r="S171" s="21">
        <v>12338938</v>
      </c>
      <c r="T171" s="21">
        <v>42214913</v>
      </c>
      <c r="U171" s="21" t="s">
        <v>206</v>
      </c>
      <c r="V171" s="21">
        <v>818823</v>
      </c>
      <c r="W171" s="21">
        <v>90195278</v>
      </c>
      <c r="X171" s="21">
        <v>2838911083</v>
      </c>
    </row>
    <row r="172" spans="1:24" x14ac:dyDescent="0.25">
      <c r="A172" s="21" t="s">
        <v>489</v>
      </c>
      <c r="B172" s="21">
        <v>7839685</v>
      </c>
      <c r="C172" s="21">
        <v>34617426</v>
      </c>
      <c r="D172" s="21">
        <v>27848657</v>
      </c>
      <c r="E172" s="21">
        <v>2956234</v>
      </c>
      <c r="F172" s="21">
        <v>7383669</v>
      </c>
      <c r="G172" s="21">
        <v>9320923</v>
      </c>
      <c r="H172" s="21">
        <v>24016630</v>
      </c>
      <c r="I172" s="21" t="s">
        <v>206</v>
      </c>
      <c r="J172" s="21">
        <v>35614972</v>
      </c>
      <c r="K172" s="21">
        <v>4793880</v>
      </c>
      <c r="L172" s="21">
        <v>35278031</v>
      </c>
      <c r="M172" s="21">
        <v>63239320</v>
      </c>
      <c r="N172" s="21">
        <v>4347893</v>
      </c>
      <c r="O172" s="21">
        <v>13098587</v>
      </c>
      <c r="P172" s="21">
        <v>34786784</v>
      </c>
      <c r="Q172" s="21">
        <v>353527174</v>
      </c>
      <c r="R172" s="21">
        <v>6063888</v>
      </c>
      <c r="S172" s="21">
        <v>11752319</v>
      </c>
      <c r="T172" s="21">
        <v>47599960</v>
      </c>
      <c r="U172" s="21" t="s">
        <v>206</v>
      </c>
      <c r="V172" s="21">
        <v>916819</v>
      </c>
      <c r="W172" s="21">
        <v>93327451</v>
      </c>
      <c r="X172" s="21">
        <v>3085770468</v>
      </c>
    </row>
    <row r="173" spans="1:24" x14ac:dyDescent="0.25">
      <c r="A173" s="21" t="s">
        <v>490</v>
      </c>
      <c r="B173" s="21">
        <v>8042664</v>
      </c>
      <c r="C173" s="21">
        <v>45202890</v>
      </c>
      <c r="D173" s="21">
        <v>22125924</v>
      </c>
      <c r="E173" s="21">
        <v>5254796</v>
      </c>
      <c r="F173" s="21">
        <v>10065313</v>
      </c>
      <c r="G173" s="21">
        <v>16936508</v>
      </c>
      <c r="H173" s="21">
        <v>24232983</v>
      </c>
      <c r="I173" s="21" t="s">
        <v>206</v>
      </c>
      <c r="J173" s="21">
        <v>25358910</v>
      </c>
      <c r="K173" s="21">
        <v>3362311</v>
      </c>
      <c r="L173" s="21">
        <v>35214282</v>
      </c>
      <c r="M173" s="21">
        <v>71664325</v>
      </c>
      <c r="N173" s="21">
        <v>3288641</v>
      </c>
      <c r="O173" s="21">
        <v>11926054</v>
      </c>
      <c r="P173" s="21">
        <v>59457816</v>
      </c>
      <c r="Q173" s="21">
        <v>496115726</v>
      </c>
      <c r="R173" s="21">
        <v>8130700</v>
      </c>
      <c r="S173" s="21">
        <v>9817488</v>
      </c>
      <c r="T173" s="21">
        <v>52109116</v>
      </c>
      <c r="U173" s="21" t="s">
        <v>206</v>
      </c>
      <c r="V173" s="21">
        <v>975457</v>
      </c>
      <c r="W173" s="21">
        <v>108130632</v>
      </c>
      <c r="X173" s="21">
        <v>3225713938</v>
      </c>
    </row>
    <row r="174" spans="1:24" x14ac:dyDescent="0.25">
      <c r="A174" s="21" t="s">
        <v>491</v>
      </c>
      <c r="B174" s="21">
        <v>8731495</v>
      </c>
      <c r="C174" s="21">
        <v>31874562</v>
      </c>
      <c r="D174" s="21">
        <v>21039450</v>
      </c>
      <c r="E174" s="21">
        <v>2706950</v>
      </c>
      <c r="F174" s="21">
        <v>7669006</v>
      </c>
      <c r="G174" s="21">
        <v>12033875</v>
      </c>
      <c r="H174" s="21">
        <v>28386509</v>
      </c>
      <c r="I174" s="21" t="s">
        <v>206</v>
      </c>
      <c r="J174" s="21">
        <v>32846523</v>
      </c>
      <c r="K174" s="21">
        <v>11030493</v>
      </c>
      <c r="L174" s="21">
        <v>37154812</v>
      </c>
      <c r="M174" s="21">
        <v>64206442</v>
      </c>
      <c r="N174" s="21">
        <v>3173895</v>
      </c>
      <c r="O174" s="21">
        <v>8896297</v>
      </c>
      <c r="P174" s="21">
        <v>48180805</v>
      </c>
      <c r="Q174" s="21">
        <v>359647365</v>
      </c>
      <c r="R174" s="21">
        <v>3744234</v>
      </c>
      <c r="S174" s="21">
        <v>9734829</v>
      </c>
      <c r="T174" s="21">
        <v>40376537</v>
      </c>
      <c r="U174" s="21" t="s">
        <v>206</v>
      </c>
      <c r="V174" s="21">
        <v>944030</v>
      </c>
      <c r="W174" s="21">
        <v>101355166</v>
      </c>
      <c r="X174" s="21">
        <v>2961034960</v>
      </c>
    </row>
    <row r="175" spans="1:24" x14ac:dyDescent="0.25">
      <c r="A175" s="21" t="s">
        <v>492</v>
      </c>
      <c r="B175" s="21">
        <v>6585662</v>
      </c>
      <c r="C175" s="21">
        <v>36677937</v>
      </c>
      <c r="D175" s="21">
        <v>19679939</v>
      </c>
      <c r="E175" s="21">
        <v>4213713</v>
      </c>
      <c r="F175" s="21">
        <v>7232627</v>
      </c>
      <c r="G175" s="21">
        <v>12184730</v>
      </c>
      <c r="H175" s="21">
        <v>25114995</v>
      </c>
      <c r="I175" s="21" t="s">
        <v>206</v>
      </c>
      <c r="J175" s="21">
        <v>19486126</v>
      </c>
      <c r="K175" s="21">
        <v>2834052</v>
      </c>
      <c r="L175" s="21">
        <v>36458763</v>
      </c>
      <c r="M175" s="21">
        <v>74377194</v>
      </c>
      <c r="N175" s="21">
        <v>3315915</v>
      </c>
      <c r="O175" s="21">
        <v>10879044</v>
      </c>
      <c r="P175" s="21">
        <v>28469026</v>
      </c>
      <c r="Q175" s="21">
        <v>419633630</v>
      </c>
      <c r="R175" s="21">
        <v>5946526</v>
      </c>
      <c r="S175" s="21">
        <v>8796590</v>
      </c>
      <c r="T175" s="21">
        <v>39822020</v>
      </c>
      <c r="U175" s="21" t="s">
        <v>206</v>
      </c>
      <c r="V175" s="21">
        <v>977499</v>
      </c>
      <c r="W175" s="21">
        <v>85329731</v>
      </c>
      <c r="X175" s="21">
        <v>2715966105</v>
      </c>
    </row>
    <row r="176" spans="1:24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x14ac:dyDescent="0.2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x14ac:dyDescent="0.2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x14ac:dyDescent="0.2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x14ac:dyDescent="0.2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x14ac:dyDescent="0.2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x14ac:dyDescent="0.2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x14ac:dyDescent="0.2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x14ac:dyDescent="0.2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x14ac:dyDescent="0.2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x14ac:dyDescent="0.2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x14ac:dyDescent="0.2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x14ac:dyDescent="0.2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x14ac:dyDescent="0.2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x14ac:dyDescent="0.2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x14ac:dyDescent="0.2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x14ac:dyDescent="0.2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x14ac:dyDescent="0.2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</row>
    <row r="196" spans="1:24" x14ac:dyDescent="0.2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</row>
    <row r="197" spans="1:24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x14ac:dyDescent="0.2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x14ac:dyDescent="0.2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x14ac:dyDescent="0.2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x14ac:dyDescent="0.2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x14ac:dyDescent="0.2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x14ac:dyDescent="0.2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  <row r="205" spans="1:24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x14ac:dyDescent="0.2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4" x14ac:dyDescent="0.2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4" x14ac:dyDescent="0.2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4" x14ac:dyDescent="0.2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79998168889431442"/>
  </sheetPr>
  <dimension ref="A1:X306"/>
  <sheetViews>
    <sheetView workbookViewId="0">
      <selection activeCell="DM13" sqref="DM3:DO13"/>
    </sheetView>
  </sheetViews>
  <sheetFormatPr baseColWidth="10" defaultRowHeight="15" x14ac:dyDescent="0.25"/>
  <cols>
    <col min="2" max="2" width="11.85546875" bestFit="1" customWidth="1"/>
  </cols>
  <sheetData>
    <row r="1" spans="1:24" x14ac:dyDescent="0.25">
      <c r="A1" s="21" t="s">
        <v>94</v>
      </c>
      <c r="B1" s="21" t="s">
        <v>96</v>
      </c>
      <c r="C1" s="21" t="s">
        <v>97</v>
      </c>
      <c r="D1" s="21" t="s">
        <v>98</v>
      </c>
      <c r="E1" s="21" t="s">
        <v>0</v>
      </c>
      <c r="F1" s="21" t="s">
        <v>87</v>
      </c>
      <c r="G1" s="21" t="s">
        <v>102</v>
      </c>
      <c r="H1" s="21" t="s">
        <v>1</v>
      </c>
      <c r="I1" s="21" t="s">
        <v>104</v>
      </c>
      <c r="J1" s="21" t="s">
        <v>105</v>
      </c>
      <c r="K1" s="21" t="s">
        <v>106</v>
      </c>
      <c r="L1" s="21" t="s">
        <v>99</v>
      </c>
      <c r="M1" s="21" t="s">
        <v>95</v>
      </c>
      <c r="N1" s="21" t="s">
        <v>18</v>
      </c>
      <c r="O1" s="21" t="s">
        <v>100</v>
      </c>
      <c r="P1" s="21" t="s">
        <v>10</v>
      </c>
      <c r="Q1" s="21" t="s">
        <v>107</v>
      </c>
      <c r="R1" s="21" t="s">
        <v>103</v>
      </c>
      <c r="S1" s="21" t="s">
        <v>13</v>
      </c>
      <c r="T1" s="21" t="s">
        <v>76</v>
      </c>
      <c r="U1" s="21" t="s">
        <v>480</v>
      </c>
      <c r="V1" s="21" t="s">
        <v>14</v>
      </c>
      <c r="W1" s="21" t="s">
        <v>5</v>
      </c>
      <c r="X1" s="21" t="s">
        <v>101</v>
      </c>
    </row>
    <row r="2" spans="1:24" x14ac:dyDescent="0.25">
      <c r="A2" s="21" t="s">
        <v>213</v>
      </c>
      <c r="B2" s="21">
        <v>1331408</v>
      </c>
      <c r="C2" s="21">
        <v>7147920</v>
      </c>
      <c r="D2" s="21">
        <v>3779458</v>
      </c>
      <c r="E2" s="21">
        <v>40625797</v>
      </c>
      <c r="F2" s="21">
        <v>8778032</v>
      </c>
      <c r="G2" s="21">
        <v>2772811</v>
      </c>
      <c r="H2" s="21">
        <v>20884337</v>
      </c>
      <c r="I2" s="21">
        <v>414729</v>
      </c>
      <c r="J2" s="21">
        <v>22946456</v>
      </c>
      <c r="K2" s="21">
        <v>6915785</v>
      </c>
      <c r="L2" s="21">
        <v>28080111</v>
      </c>
      <c r="M2" s="21">
        <v>31700948</v>
      </c>
      <c r="N2" s="21">
        <v>9048</v>
      </c>
      <c r="O2" s="21">
        <v>9628112</v>
      </c>
      <c r="P2" s="21">
        <v>11431779</v>
      </c>
      <c r="Q2" s="21">
        <v>7990202</v>
      </c>
      <c r="R2" s="21">
        <v>1914891</v>
      </c>
      <c r="S2" s="21">
        <v>17619251</v>
      </c>
      <c r="T2" s="21">
        <v>4973536</v>
      </c>
      <c r="U2" s="21" t="s">
        <v>206</v>
      </c>
      <c r="V2" s="21">
        <v>4340642</v>
      </c>
      <c r="W2" s="21">
        <v>22499841</v>
      </c>
      <c r="X2" s="21">
        <v>1106168814</v>
      </c>
    </row>
    <row r="3" spans="1:24" x14ac:dyDescent="0.25">
      <c r="A3" s="21" t="s">
        <v>214</v>
      </c>
      <c r="B3" s="21">
        <v>971244</v>
      </c>
      <c r="C3" s="21">
        <v>5547331</v>
      </c>
      <c r="D3" s="21">
        <v>6238115</v>
      </c>
      <c r="E3" s="21">
        <v>28255440</v>
      </c>
      <c r="F3" s="21">
        <v>10537065</v>
      </c>
      <c r="G3" s="21">
        <v>3328703</v>
      </c>
      <c r="H3" s="21">
        <v>24941050</v>
      </c>
      <c r="I3" s="21">
        <v>314345</v>
      </c>
      <c r="J3" s="21">
        <v>24476611</v>
      </c>
      <c r="K3" s="21">
        <v>12465259</v>
      </c>
      <c r="L3" s="21">
        <v>39927027</v>
      </c>
      <c r="M3" s="21">
        <v>30269197</v>
      </c>
      <c r="N3" s="21">
        <v>38750</v>
      </c>
      <c r="O3" s="21">
        <v>8916509</v>
      </c>
      <c r="P3" s="21">
        <v>10324503</v>
      </c>
      <c r="Q3" s="21">
        <v>5049156</v>
      </c>
      <c r="R3" s="21">
        <v>1265553</v>
      </c>
      <c r="S3" s="21">
        <v>10611726</v>
      </c>
      <c r="T3" s="21">
        <v>5062150</v>
      </c>
      <c r="U3" s="21" t="s">
        <v>206</v>
      </c>
      <c r="V3" s="21">
        <v>3090522</v>
      </c>
      <c r="W3" s="21">
        <v>19678575</v>
      </c>
      <c r="X3" s="21">
        <v>840074492</v>
      </c>
    </row>
    <row r="4" spans="1:24" x14ac:dyDescent="0.25">
      <c r="A4" s="21" t="s">
        <v>215</v>
      </c>
      <c r="B4" s="21">
        <v>1931174</v>
      </c>
      <c r="C4" s="21">
        <v>8286571</v>
      </c>
      <c r="D4" s="21">
        <v>5685211</v>
      </c>
      <c r="E4" s="21">
        <v>51100177</v>
      </c>
      <c r="F4" s="21">
        <v>12002507</v>
      </c>
      <c r="G4" s="21">
        <v>5289787</v>
      </c>
      <c r="H4" s="21">
        <v>26749313</v>
      </c>
      <c r="I4" s="21">
        <v>329070</v>
      </c>
      <c r="J4" s="21">
        <v>51429143</v>
      </c>
      <c r="K4" s="21">
        <v>11551734</v>
      </c>
      <c r="L4" s="21">
        <v>47164711</v>
      </c>
      <c r="M4" s="21">
        <v>35691281</v>
      </c>
      <c r="N4" s="21">
        <v>350413</v>
      </c>
      <c r="O4" s="21">
        <v>9004339</v>
      </c>
      <c r="P4" s="21">
        <v>14114899</v>
      </c>
      <c r="Q4" s="21">
        <v>6039980</v>
      </c>
      <c r="R4" s="21">
        <v>1698539</v>
      </c>
      <c r="S4" s="21">
        <v>11837321</v>
      </c>
      <c r="T4" s="21">
        <v>8215231</v>
      </c>
      <c r="U4" s="21" t="s">
        <v>206</v>
      </c>
      <c r="V4" s="21">
        <v>1298323</v>
      </c>
      <c r="W4" s="21">
        <v>27546757</v>
      </c>
      <c r="X4" s="21">
        <v>1137140067</v>
      </c>
    </row>
    <row r="5" spans="1:24" x14ac:dyDescent="0.25">
      <c r="A5" s="21" t="s">
        <v>216</v>
      </c>
      <c r="B5" s="21">
        <v>1245521</v>
      </c>
      <c r="C5" s="21">
        <v>8435979</v>
      </c>
      <c r="D5" s="21">
        <v>5328214</v>
      </c>
      <c r="E5" s="21">
        <v>48284017</v>
      </c>
      <c r="F5" s="21">
        <v>12118566</v>
      </c>
      <c r="G5" s="21">
        <v>3044601</v>
      </c>
      <c r="H5" s="21">
        <v>33172457</v>
      </c>
      <c r="I5" s="21">
        <v>90731</v>
      </c>
      <c r="J5" s="21">
        <v>33249961</v>
      </c>
      <c r="K5" s="21">
        <v>23661708</v>
      </c>
      <c r="L5" s="21">
        <v>34936142</v>
      </c>
      <c r="M5" s="21">
        <v>37928273</v>
      </c>
      <c r="N5" s="21">
        <v>43764</v>
      </c>
      <c r="O5" s="21">
        <v>10313344</v>
      </c>
      <c r="P5" s="21">
        <v>13381883</v>
      </c>
      <c r="Q5" s="21">
        <v>4547271</v>
      </c>
      <c r="R5" s="21">
        <v>792651</v>
      </c>
      <c r="S5" s="21">
        <v>15758679</v>
      </c>
      <c r="T5" s="21">
        <v>5080848</v>
      </c>
      <c r="U5" s="21" t="s">
        <v>206</v>
      </c>
      <c r="V5" s="21">
        <v>362798</v>
      </c>
      <c r="W5" s="21">
        <v>34688125</v>
      </c>
      <c r="X5" s="21">
        <v>867679421</v>
      </c>
    </row>
    <row r="6" spans="1:24" x14ac:dyDescent="0.25">
      <c r="A6" s="21" t="s">
        <v>217</v>
      </c>
      <c r="B6" s="21">
        <v>2262040</v>
      </c>
      <c r="C6" s="21">
        <v>6727476</v>
      </c>
      <c r="D6" s="21">
        <v>5747580</v>
      </c>
      <c r="E6" s="21">
        <v>19091969</v>
      </c>
      <c r="F6" s="21">
        <v>9770454</v>
      </c>
      <c r="G6" s="21">
        <v>3103002</v>
      </c>
      <c r="H6" s="21">
        <v>45468847</v>
      </c>
      <c r="I6" s="21">
        <v>352515</v>
      </c>
      <c r="J6" s="21">
        <v>55590925</v>
      </c>
      <c r="K6" s="21">
        <v>15147900</v>
      </c>
      <c r="L6" s="21">
        <v>33519146</v>
      </c>
      <c r="M6" s="21">
        <v>43480820</v>
      </c>
      <c r="N6" s="21" t="s">
        <v>206</v>
      </c>
      <c r="O6" s="21">
        <v>8555459</v>
      </c>
      <c r="P6" s="21">
        <v>7837212</v>
      </c>
      <c r="Q6" s="21">
        <v>3196040</v>
      </c>
      <c r="R6" s="21">
        <v>907149</v>
      </c>
      <c r="S6" s="21">
        <v>13358640</v>
      </c>
      <c r="T6" s="21">
        <v>6394761</v>
      </c>
      <c r="U6" s="21" t="s">
        <v>206</v>
      </c>
      <c r="V6" s="21">
        <v>58141</v>
      </c>
      <c r="W6" s="21">
        <v>21169879</v>
      </c>
      <c r="X6" s="21">
        <v>955096561</v>
      </c>
    </row>
    <row r="7" spans="1:24" x14ac:dyDescent="0.25">
      <c r="A7" s="21" t="s">
        <v>218</v>
      </c>
      <c r="B7" s="21">
        <v>1433204</v>
      </c>
      <c r="C7" s="21">
        <v>7693337</v>
      </c>
      <c r="D7" s="21">
        <v>5177378</v>
      </c>
      <c r="E7" s="21">
        <v>23615607</v>
      </c>
      <c r="F7" s="21">
        <v>12548880</v>
      </c>
      <c r="G7" s="21">
        <v>2665615</v>
      </c>
      <c r="H7" s="21">
        <v>25869405</v>
      </c>
      <c r="I7" s="21">
        <v>204868</v>
      </c>
      <c r="J7" s="21">
        <v>56460444</v>
      </c>
      <c r="K7" s="21">
        <v>11111896</v>
      </c>
      <c r="L7" s="21">
        <v>51603277</v>
      </c>
      <c r="M7" s="21">
        <v>36118575</v>
      </c>
      <c r="N7" s="21">
        <v>89433</v>
      </c>
      <c r="O7" s="21">
        <v>11346765</v>
      </c>
      <c r="P7" s="21">
        <v>10425688</v>
      </c>
      <c r="Q7" s="21">
        <v>7985669</v>
      </c>
      <c r="R7" s="21">
        <v>1452959</v>
      </c>
      <c r="S7" s="21">
        <v>17898498</v>
      </c>
      <c r="T7" s="21">
        <v>11782814</v>
      </c>
      <c r="U7" s="21" t="s">
        <v>206</v>
      </c>
      <c r="V7" s="21">
        <v>300272</v>
      </c>
      <c r="W7" s="21">
        <v>42244221</v>
      </c>
      <c r="X7" s="21">
        <v>1042319662</v>
      </c>
    </row>
    <row r="8" spans="1:24" x14ac:dyDescent="0.25">
      <c r="A8" s="21" t="s">
        <v>219</v>
      </c>
      <c r="B8" s="21">
        <v>2197798</v>
      </c>
      <c r="C8" s="21">
        <v>8568156</v>
      </c>
      <c r="D8" s="21">
        <v>7719874</v>
      </c>
      <c r="E8" s="21">
        <v>39439974</v>
      </c>
      <c r="F8" s="21">
        <v>13069317</v>
      </c>
      <c r="G8" s="21">
        <v>1912844</v>
      </c>
      <c r="H8" s="21">
        <v>20377849</v>
      </c>
      <c r="I8" s="21">
        <v>357796</v>
      </c>
      <c r="J8" s="21">
        <v>71104878</v>
      </c>
      <c r="K8" s="21">
        <v>9700024</v>
      </c>
      <c r="L8" s="21">
        <v>37810875</v>
      </c>
      <c r="M8" s="21">
        <v>39564773</v>
      </c>
      <c r="N8" s="21">
        <v>8405</v>
      </c>
      <c r="O8" s="21">
        <v>13674296</v>
      </c>
      <c r="P8" s="21">
        <v>7829493</v>
      </c>
      <c r="Q8" s="21">
        <v>4570333</v>
      </c>
      <c r="R8" s="21">
        <v>1042308</v>
      </c>
      <c r="S8" s="21">
        <v>12033725</v>
      </c>
      <c r="T8" s="21">
        <v>10072257</v>
      </c>
      <c r="U8" s="21" t="s">
        <v>206</v>
      </c>
      <c r="V8" s="21">
        <v>342880</v>
      </c>
      <c r="W8" s="21">
        <v>30823511</v>
      </c>
      <c r="X8" s="21">
        <v>981598636</v>
      </c>
    </row>
    <row r="9" spans="1:24" x14ac:dyDescent="0.25">
      <c r="A9" s="21" t="s">
        <v>220</v>
      </c>
      <c r="B9" s="21">
        <v>3015252</v>
      </c>
      <c r="C9" s="21">
        <v>11948665</v>
      </c>
      <c r="D9" s="21">
        <v>6821667</v>
      </c>
      <c r="E9" s="21">
        <v>33526217</v>
      </c>
      <c r="F9" s="21">
        <v>12875905</v>
      </c>
      <c r="G9" s="21">
        <v>3567946</v>
      </c>
      <c r="H9" s="21">
        <v>42519052</v>
      </c>
      <c r="I9" s="21">
        <v>398884</v>
      </c>
      <c r="J9" s="21">
        <v>52680269</v>
      </c>
      <c r="K9" s="21">
        <v>10002728</v>
      </c>
      <c r="L9" s="21">
        <v>59284113</v>
      </c>
      <c r="M9" s="21">
        <v>36180053</v>
      </c>
      <c r="N9" s="21">
        <v>112648</v>
      </c>
      <c r="O9" s="21">
        <v>12904948</v>
      </c>
      <c r="P9" s="21">
        <v>7396812</v>
      </c>
      <c r="Q9" s="21">
        <v>5695077</v>
      </c>
      <c r="R9" s="21">
        <v>1235487</v>
      </c>
      <c r="S9" s="21">
        <v>15209915</v>
      </c>
      <c r="T9" s="21">
        <v>9021894</v>
      </c>
      <c r="U9" s="21" t="s">
        <v>206</v>
      </c>
      <c r="V9" s="21">
        <v>170375</v>
      </c>
      <c r="W9" s="21">
        <v>25865724</v>
      </c>
      <c r="X9" s="21">
        <v>1622328708</v>
      </c>
    </row>
    <row r="10" spans="1:24" x14ac:dyDescent="0.25">
      <c r="A10" s="21" t="s">
        <v>221</v>
      </c>
      <c r="B10" s="21">
        <v>3114219</v>
      </c>
      <c r="C10" s="21">
        <v>11319008</v>
      </c>
      <c r="D10" s="21">
        <v>8591047</v>
      </c>
      <c r="E10" s="21">
        <v>27172704</v>
      </c>
      <c r="F10" s="21">
        <v>14046550</v>
      </c>
      <c r="G10" s="21">
        <v>2806334</v>
      </c>
      <c r="H10" s="21">
        <v>22811151</v>
      </c>
      <c r="I10" s="21">
        <v>316471</v>
      </c>
      <c r="J10" s="21">
        <v>57598091</v>
      </c>
      <c r="K10" s="21">
        <v>11642863</v>
      </c>
      <c r="L10" s="21">
        <v>64413712</v>
      </c>
      <c r="M10" s="21">
        <v>31033038</v>
      </c>
      <c r="N10" s="21">
        <v>158957</v>
      </c>
      <c r="O10" s="21">
        <v>12640551</v>
      </c>
      <c r="P10" s="21">
        <v>7109639</v>
      </c>
      <c r="Q10" s="21">
        <v>6757485</v>
      </c>
      <c r="R10" s="21">
        <v>850517</v>
      </c>
      <c r="S10" s="21">
        <v>13642839</v>
      </c>
      <c r="T10" s="21">
        <v>9384943</v>
      </c>
      <c r="U10" s="21">
        <v>78104</v>
      </c>
      <c r="V10" s="21">
        <v>576444</v>
      </c>
      <c r="W10" s="21">
        <v>29527188</v>
      </c>
      <c r="X10" s="21">
        <v>910178873</v>
      </c>
    </row>
    <row r="11" spans="1:24" x14ac:dyDescent="0.25">
      <c r="A11" s="21" t="s">
        <v>222</v>
      </c>
      <c r="B11" s="21">
        <v>2177569</v>
      </c>
      <c r="C11" s="21">
        <v>10982568</v>
      </c>
      <c r="D11" s="21">
        <v>7425380</v>
      </c>
      <c r="E11" s="21">
        <v>14679532</v>
      </c>
      <c r="F11" s="21">
        <v>17779661</v>
      </c>
      <c r="G11" s="21">
        <v>3301970</v>
      </c>
      <c r="H11" s="21">
        <v>44019378</v>
      </c>
      <c r="I11" s="21">
        <v>252315</v>
      </c>
      <c r="J11" s="21">
        <v>50334017</v>
      </c>
      <c r="K11" s="21">
        <v>8465493</v>
      </c>
      <c r="L11" s="21">
        <v>47755641</v>
      </c>
      <c r="M11" s="21">
        <v>36554861</v>
      </c>
      <c r="N11" s="21">
        <v>178113</v>
      </c>
      <c r="O11" s="21">
        <v>12326362</v>
      </c>
      <c r="P11" s="21">
        <v>12715085</v>
      </c>
      <c r="Q11" s="21">
        <v>3812448</v>
      </c>
      <c r="R11" s="21">
        <v>1209966</v>
      </c>
      <c r="S11" s="21">
        <v>13359649</v>
      </c>
      <c r="T11" s="21">
        <v>21320724</v>
      </c>
      <c r="U11" s="21">
        <v>54714</v>
      </c>
      <c r="V11" s="21">
        <v>177950</v>
      </c>
      <c r="W11" s="21">
        <v>47889621</v>
      </c>
      <c r="X11" s="21">
        <v>1035280173</v>
      </c>
    </row>
    <row r="12" spans="1:24" x14ac:dyDescent="0.25">
      <c r="A12" s="21" t="s">
        <v>223</v>
      </c>
      <c r="B12" s="21">
        <v>1069134</v>
      </c>
      <c r="C12" s="21">
        <v>10738672</v>
      </c>
      <c r="D12" s="21">
        <v>7443134</v>
      </c>
      <c r="E12" s="21">
        <v>44092624</v>
      </c>
      <c r="F12" s="21">
        <v>24884937</v>
      </c>
      <c r="G12" s="21">
        <v>2133427</v>
      </c>
      <c r="H12" s="21">
        <v>55167994</v>
      </c>
      <c r="I12" s="21">
        <v>357974</v>
      </c>
      <c r="J12" s="21">
        <v>47799927</v>
      </c>
      <c r="K12" s="21">
        <v>13487434</v>
      </c>
      <c r="L12" s="21">
        <v>72444939</v>
      </c>
      <c r="M12" s="21">
        <v>35921075</v>
      </c>
      <c r="N12" s="21">
        <v>309920</v>
      </c>
      <c r="O12" s="21">
        <v>20698103</v>
      </c>
      <c r="P12" s="21">
        <v>13236011</v>
      </c>
      <c r="Q12" s="21">
        <v>5201687</v>
      </c>
      <c r="R12" s="21">
        <v>1118940</v>
      </c>
      <c r="S12" s="21">
        <v>11769242</v>
      </c>
      <c r="T12" s="21">
        <v>15491231</v>
      </c>
      <c r="U12" s="21">
        <v>19631</v>
      </c>
      <c r="V12" s="21">
        <v>525165</v>
      </c>
      <c r="W12" s="21">
        <v>37174920</v>
      </c>
      <c r="X12" s="21">
        <v>1050618634</v>
      </c>
    </row>
    <row r="13" spans="1:24" x14ac:dyDescent="0.25">
      <c r="A13" s="21" t="s">
        <v>224</v>
      </c>
      <c r="B13" s="21">
        <v>3719115</v>
      </c>
      <c r="C13" s="21">
        <v>11549006</v>
      </c>
      <c r="D13" s="21">
        <v>7135746</v>
      </c>
      <c r="E13" s="21">
        <v>28952964</v>
      </c>
      <c r="F13" s="21">
        <v>20116456</v>
      </c>
      <c r="G13" s="21">
        <v>3167520</v>
      </c>
      <c r="H13" s="21">
        <v>54080252</v>
      </c>
      <c r="I13" s="21">
        <v>174337</v>
      </c>
      <c r="J13" s="21">
        <v>40881288</v>
      </c>
      <c r="K13" s="21">
        <v>6453041</v>
      </c>
      <c r="L13" s="21">
        <v>66583164</v>
      </c>
      <c r="M13" s="21">
        <v>42370571</v>
      </c>
      <c r="N13" s="21">
        <v>536112</v>
      </c>
      <c r="O13" s="21">
        <v>13941527</v>
      </c>
      <c r="P13" s="21">
        <v>12587958</v>
      </c>
      <c r="Q13" s="21">
        <v>13069453</v>
      </c>
      <c r="R13" s="21">
        <v>1472473</v>
      </c>
      <c r="S13" s="21">
        <v>12128658</v>
      </c>
      <c r="T13" s="21">
        <v>15407798</v>
      </c>
      <c r="U13" s="21">
        <v>22684</v>
      </c>
      <c r="V13" s="21">
        <v>747774</v>
      </c>
      <c r="W13" s="21">
        <v>62476416</v>
      </c>
      <c r="X13" s="21">
        <v>931323370</v>
      </c>
    </row>
    <row r="14" spans="1:24" x14ac:dyDescent="0.25">
      <c r="A14" s="21" t="s">
        <v>225</v>
      </c>
      <c r="B14" s="21">
        <v>4462238</v>
      </c>
      <c r="C14" s="21">
        <v>14097941</v>
      </c>
      <c r="D14" s="21">
        <v>9858362</v>
      </c>
      <c r="E14" s="21">
        <v>12566288</v>
      </c>
      <c r="F14" s="21">
        <v>17232304</v>
      </c>
      <c r="G14" s="21">
        <v>4567135</v>
      </c>
      <c r="H14" s="21">
        <v>39740985</v>
      </c>
      <c r="I14" s="21">
        <v>327996</v>
      </c>
      <c r="J14" s="21">
        <v>59385712</v>
      </c>
      <c r="K14" s="21">
        <v>8789034</v>
      </c>
      <c r="L14" s="21">
        <v>57784138</v>
      </c>
      <c r="M14" s="21">
        <v>38869723</v>
      </c>
      <c r="N14" s="21">
        <v>432735</v>
      </c>
      <c r="O14" s="21">
        <v>13680939</v>
      </c>
      <c r="P14" s="21">
        <v>13393080</v>
      </c>
      <c r="Q14" s="21">
        <v>7879931</v>
      </c>
      <c r="R14" s="21">
        <v>966516</v>
      </c>
      <c r="S14" s="21">
        <v>14065932</v>
      </c>
      <c r="T14" s="21">
        <v>14410026</v>
      </c>
      <c r="U14" s="21">
        <v>51461</v>
      </c>
      <c r="V14" s="21">
        <v>142892</v>
      </c>
      <c r="W14" s="21">
        <v>28825601</v>
      </c>
      <c r="X14" s="21">
        <v>938483407</v>
      </c>
    </row>
    <row r="15" spans="1:24" x14ac:dyDescent="0.25">
      <c r="A15" s="21" t="s">
        <v>226</v>
      </c>
      <c r="B15" s="21">
        <v>3351018</v>
      </c>
      <c r="C15" s="21">
        <v>9355474</v>
      </c>
      <c r="D15" s="21">
        <v>9927340</v>
      </c>
      <c r="E15" s="21">
        <v>19458102</v>
      </c>
      <c r="F15" s="21">
        <v>16883537</v>
      </c>
      <c r="G15" s="21">
        <v>3828999</v>
      </c>
      <c r="H15" s="21">
        <v>37110490</v>
      </c>
      <c r="I15" s="21">
        <v>346303</v>
      </c>
      <c r="J15" s="21">
        <v>74741109</v>
      </c>
      <c r="K15" s="21">
        <v>6003204</v>
      </c>
      <c r="L15" s="21">
        <v>54179576</v>
      </c>
      <c r="M15" s="21">
        <v>33993345</v>
      </c>
      <c r="N15" s="21">
        <v>232227</v>
      </c>
      <c r="O15" s="21">
        <v>15922550</v>
      </c>
      <c r="P15" s="21">
        <v>14047262</v>
      </c>
      <c r="Q15" s="21">
        <v>7930186</v>
      </c>
      <c r="R15" s="21">
        <v>1342625</v>
      </c>
      <c r="S15" s="21">
        <v>14784183</v>
      </c>
      <c r="T15" s="21">
        <v>11305763</v>
      </c>
      <c r="U15" s="21">
        <v>49084</v>
      </c>
      <c r="V15" s="21">
        <v>844177</v>
      </c>
      <c r="W15" s="21">
        <v>35419752</v>
      </c>
      <c r="X15" s="21">
        <v>945269589</v>
      </c>
    </row>
    <row r="16" spans="1:24" x14ac:dyDescent="0.25">
      <c r="A16" s="21" t="s">
        <v>227</v>
      </c>
      <c r="B16" s="21">
        <v>1969578</v>
      </c>
      <c r="C16" s="21">
        <v>12199813</v>
      </c>
      <c r="D16" s="21">
        <v>12522940</v>
      </c>
      <c r="E16" s="21">
        <v>20081617</v>
      </c>
      <c r="F16" s="21">
        <v>19033589</v>
      </c>
      <c r="G16" s="21">
        <v>4484388</v>
      </c>
      <c r="H16" s="21">
        <v>31587761</v>
      </c>
      <c r="I16" s="21">
        <v>491418</v>
      </c>
      <c r="J16" s="21">
        <v>106669929</v>
      </c>
      <c r="K16" s="21">
        <v>8532462</v>
      </c>
      <c r="L16" s="21">
        <v>40729872</v>
      </c>
      <c r="M16" s="21">
        <v>35386199</v>
      </c>
      <c r="N16" s="21">
        <v>278979</v>
      </c>
      <c r="O16" s="21">
        <v>23330732</v>
      </c>
      <c r="P16" s="21">
        <v>10625562</v>
      </c>
      <c r="Q16" s="21">
        <v>7025089</v>
      </c>
      <c r="R16" s="21">
        <v>1151863</v>
      </c>
      <c r="S16" s="21">
        <v>15188044</v>
      </c>
      <c r="T16" s="21">
        <v>11554036</v>
      </c>
      <c r="U16" s="21">
        <v>49012</v>
      </c>
      <c r="V16" s="21">
        <v>413350</v>
      </c>
      <c r="W16" s="21">
        <v>36398893</v>
      </c>
      <c r="X16" s="21">
        <v>1097430444</v>
      </c>
    </row>
    <row r="17" spans="1:24" x14ac:dyDescent="0.25">
      <c r="A17" s="21" t="s">
        <v>228</v>
      </c>
      <c r="B17" s="21">
        <v>3918769</v>
      </c>
      <c r="C17" s="21">
        <v>13180568</v>
      </c>
      <c r="D17" s="21">
        <v>18969279</v>
      </c>
      <c r="E17" s="21">
        <v>5644782</v>
      </c>
      <c r="F17" s="21">
        <v>21208779</v>
      </c>
      <c r="G17" s="21">
        <v>2926035</v>
      </c>
      <c r="H17" s="21">
        <v>45087865</v>
      </c>
      <c r="I17" s="21">
        <v>517891</v>
      </c>
      <c r="J17" s="21">
        <v>100275244</v>
      </c>
      <c r="K17" s="21">
        <v>6330367</v>
      </c>
      <c r="L17" s="21">
        <v>52923985</v>
      </c>
      <c r="M17" s="21">
        <v>39807853</v>
      </c>
      <c r="N17" s="21">
        <v>215515</v>
      </c>
      <c r="O17" s="21">
        <v>25725694</v>
      </c>
      <c r="P17" s="21">
        <v>11410865</v>
      </c>
      <c r="Q17" s="21">
        <v>8812081</v>
      </c>
      <c r="R17" s="21">
        <v>2819188</v>
      </c>
      <c r="S17" s="21">
        <v>20412316</v>
      </c>
      <c r="T17" s="21">
        <v>12822520</v>
      </c>
      <c r="U17" s="21">
        <v>43129</v>
      </c>
      <c r="V17" s="21">
        <v>842654</v>
      </c>
      <c r="W17" s="21">
        <v>47397962</v>
      </c>
      <c r="X17" s="21">
        <v>1052268611</v>
      </c>
    </row>
    <row r="18" spans="1:24" x14ac:dyDescent="0.25">
      <c r="A18" s="21" t="s">
        <v>229</v>
      </c>
      <c r="B18" s="21">
        <v>1905867</v>
      </c>
      <c r="C18" s="21">
        <v>12096602</v>
      </c>
      <c r="D18" s="21">
        <v>15510406</v>
      </c>
      <c r="E18" s="21">
        <v>10276719</v>
      </c>
      <c r="F18" s="21">
        <v>21158383</v>
      </c>
      <c r="G18" s="21">
        <v>4109577</v>
      </c>
      <c r="H18" s="21">
        <v>35322806</v>
      </c>
      <c r="I18" s="21">
        <v>309508</v>
      </c>
      <c r="J18" s="21">
        <v>98118370</v>
      </c>
      <c r="K18" s="21">
        <v>11363712</v>
      </c>
      <c r="L18" s="21">
        <v>48680561</v>
      </c>
      <c r="M18" s="21">
        <v>38200687</v>
      </c>
      <c r="N18" s="21">
        <v>255136</v>
      </c>
      <c r="O18" s="21">
        <v>22507741</v>
      </c>
      <c r="P18" s="21">
        <v>9913000</v>
      </c>
      <c r="Q18" s="21">
        <v>9486151</v>
      </c>
      <c r="R18" s="21">
        <v>1704179</v>
      </c>
      <c r="S18" s="21">
        <v>15950797</v>
      </c>
      <c r="T18" s="21">
        <v>8947665</v>
      </c>
      <c r="U18" s="21">
        <v>19977</v>
      </c>
      <c r="V18" s="21">
        <v>766018</v>
      </c>
      <c r="W18" s="21">
        <v>39943564</v>
      </c>
      <c r="X18" s="21">
        <v>1057386742</v>
      </c>
    </row>
    <row r="19" spans="1:24" x14ac:dyDescent="0.25">
      <c r="A19" s="21" t="s">
        <v>230</v>
      </c>
      <c r="B19" s="21">
        <v>3865799</v>
      </c>
      <c r="C19" s="21">
        <v>10949551</v>
      </c>
      <c r="D19" s="21">
        <v>30796901</v>
      </c>
      <c r="E19" s="21">
        <v>10775247</v>
      </c>
      <c r="F19" s="21">
        <v>13579520</v>
      </c>
      <c r="G19" s="21">
        <v>3734177</v>
      </c>
      <c r="H19" s="21">
        <v>36155776</v>
      </c>
      <c r="I19" s="21">
        <v>203228</v>
      </c>
      <c r="J19" s="21">
        <v>91044105</v>
      </c>
      <c r="K19" s="21">
        <v>10533139</v>
      </c>
      <c r="L19" s="21">
        <v>47814480</v>
      </c>
      <c r="M19" s="21">
        <v>37452182</v>
      </c>
      <c r="N19" s="21">
        <v>127248</v>
      </c>
      <c r="O19" s="21">
        <v>31822560</v>
      </c>
      <c r="P19" s="21">
        <v>10861143</v>
      </c>
      <c r="Q19" s="21">
        <v>10303968</v>
      </c>
      <c r="R19" s="21">
        <v>3059140</v>
      </c>
      <c r="S19" s="21">
        <v>16764062</v>
      </c>
      <c r="T19" s="21">
        <v>5927773</v>
      </c>
      <c r="U19" s="21">
        <v>27093</v>
      </c>
      <c r="V19" s="21">
        <v>764248</v>
      </c>
      <c r="W19" s="21">
        <v>66262719</v>
      </c>
      <c r="X19" s="21">
        <v>998140740</v>
      </c>
    </row>
    <row r="20" spans="1:24" x14ac:dyDescent="0.25">
      <c r="A20" s="21" t="s">
        <v>231</v>
      </c>
      <c r="B20" s="21">
        <v>6019777</v>
      </c>
      <c r="C20" s="21">
        <v>10649818</v>
      </c>
      <c r="D20" s="21">
        <v>38581890</v>
      </c>
      <c r="E20" s="21">
        <v>20868502</v>
      </c>
      <c r="F20" s="21">
        <v>13576396</v>
      </c>
      <c r="G20" s="21">
        <v>3140459</v>
      </c>
      <c r="H20" s="21">
        <v>35091362</v>
      </c>
      <c r="I20" s="21">
        <v>287949</v>
      </c>
      <c r="J20" s="21">
        <v>80191377</v>
      </c>
      <c r="K20" s="21">
        <v>12384249</v>
      </c>
      <c r="L20" s="21">
        <v>43590524</v>
      </c>
      <c r="M20" s="21">
        <v>41805624</v>
      </c>
      <c r="N20" s="21">
        <v>213327</v>
      </c>
      <c r="O20" s="21">
        <v>27453814</v>
      </c>
      <c r="P20" s="21">
        <v>10821417</v>
      </c>
      <c r="Q20" s="21">
        <v>7700365</v>
      </c>
      <c r="R20" s="21">
        <v>1373246</v>
      </c>
      <c r="S20" s="21">
        <v>20571091</v>
      </c>
      <c r="T20" s="21">
        <v>8089732</v>
      </c>
      <c r="U20" s="21">
        <v>28923</v>
      </c>
      <c r="V20" s="21">
        <v>517538</v>
      </c>
      <c r="W20" s="21">
        <v>52677209</v>
      </c>
      <c r="X20" s="21">
        <v>911690457</v>
      </c>
    </row>
    <row r="21" spans="1:24" x14ac:dyDescent="0.25">
      <c r="A21" s="21" t="s">
        <v>232</v>
      </c>
      <c r="B21" s="21">
        <v>5403524</v>
      </c>
      <c r="C21" s="21">
        <v>13812472</v>
      </c>
      <c r="D21" s="21">
        <v>47790795</v>
      </c>
      <c r="E21" s="21">
        <v>28787027</v>
      </c>
      <c r="F21" s="21">
        <v>16035533</v>
      </c>
      <c r="G21" s="21">
        <v>3844317</v>
      </c>
      <c r="H21" s="21">
        <v>34168913</v>
      </c>
      <c r="I21" s="21">
        <v>495532</v>
      </c>
      <c r="J21" s="21">
        <v>127391058</v>
      </c>
      <c r="K21" s="21">
        <v>13033808</v>
      </c>
      <c r="L21" s="21">
        <v>66103105</v>
      </c>
      <c r="M21" s="21">
        <v>41666142</v>
      </c>
      <c r="N21" s="21">
        <v>340053</v>
      </c>
      <c r="O21" s="21">
        <v>21322686</v>
      </c>
      <c r="P21" s="21">
        <v>11357230</v>
      </c>
      <c r="Q21" s="21">
        <v>8306078</v>
      </c>
      <c r="R21" s="21">
        <v>1483084</v>
      </c>
      <c r="S21" s="21">
        <v>18233518</v>
      </c>
      <c r="T21" s="21">
        <v>12330188</v>
      </c>
      <c r="U21" s="21">
        <v>18198</v>
      </c>
      <c r="V21" s="21">
        <v>918409</v>
      </c>
      <c r="W21" s="21">
        <v>40031682</v>
      </c>
      <c r="X21" s="21">
        <v>1081543872</v>
      </c>
    </row>
    <row r="22" spans="1:24" x14ac:dyDescent="0.25">
      <c r="A22" s="21" t="s">
        <v>233</v>
      </c>
      <c r="B22" s="21">
        <v>4299971</v>
      </c>
      <c r="C22" s="21">
        <v>18239469</v>
      </c>
      <c r="D22" s="21">
        <v>35759876</v>
      </c>
      <c r="E22" s="21">
        <v>16744340</v>
      </c>
      <c r="F22" s="21">
        <v>19505473</v>
      </c>
      <c r="G22" s="21">
        <v>4022678</v>
      </c>
      <c r="H22" s="21">
        <v>34166728</v>
      </c>
      <c r="I22" s="21">
        <v>345764</v>
      </c>
      <c r="J22" s="21">
        <v>126360605</v>
      </c>
      <c r="K22" s="21">
        <v>10917772</v>
      </c>
      <c r="L22" s="21">
        <v>61456097</v>
      </c>
      <c r="M22" s="21">
        <v>34054904</v>
      </c>
      <c r="N22" s="21">
        <v>206919</v>
      </c>
      <c r="O22" s="21">
        <v>25604318</v>
      </c>
      <c r="P22" s="21">
        <v>10510112</v>
      </c>
      <c r="Q22" s="21">
        <v>6152850</v>
      </c>
      <c r="R22" s="21">
        <v>1109959</v>
      </c>
      <c r="S22" s="21">
        <v>14715411</v>
      </c>
      <c r="T22" s="21">
        <v>8723064</v>
      </c>
      <c r="U22" s="21">
        <v>12308</v>
      </c>
      <c r="V22" s="21">
        <v>919706</v>
      </c>
      <c r="W22" s="21">
        <v>42341439</v>
      </c>
      <c r="X22" s="21">
        <v>1072057950</v>
      </c>
    </row>
    <row r="23" spans="1:24" x14ac:dyDescent="0.25">
      <c r="A23" s="21" t="s">
        <v>234</v>
      </c>
      <c r="B23" s="21">
        <v>4145213</v>
      </c>
      <c r="C23" s="21">
        <v>20459838</v>
      </c>
      <c r="D23" s="21">
        <v>47202824</v>
      </c>
      <c r="E23" s="21">
        <v>16750292</v>
      </c>
      <c r="F23" s="21">
        <v>21806837</v>
      </c>
      <c r="G23" s="21">
        <v>3561645</v>
      </c>
      <c r="H23" s="21">
        <v>44032313</v>
      </c>
      <c r="I23" s="21">
        <v>522571</v>
      </c>
      <c r="J23" s="21">
        <v>85958732</v>
      </c>
      <c r="K23" s="21">
        <v>8989787</v>
      </c>
      <c r="L23" s="21">
        <v>62887035</v>
      </c>
      <c r="M23" s="21">
        <v>37717737</v>
      </c>
      <c r="N23" s="21">
        <v>360486</v>
      </c>
      <c r="O23" s="21">
        <v>21333767</v>
      </c>
      <c r="P23" s="21">
        <v>10025330</v>
      </c>
      <c r="Q23" s="21">
        <v>7469608</v>
      </c>
      <c r="R23" s="21">
        <v>1678849</v>
      </c>
      <c r="S23" s="21">
        <v>19511151</v>
      </c>
      <c r="T23" s="21">
        <v>11965300</v>
      </c>
      <c r="U23" s="21">
        <v>34660</v>
      </c>
      <c r="V23" s="21">
        <v>3679501</v>
      </c>
      <c r="W23" s="21">
        <v>56387873</v>
      </c>
      <c r="X23" s="21">
        <v>1187242102</v>
      </c>
    </row>
    <row r="24" spans="1:24" x14ac:dyDescent="0.25">
      <c r="A24" s="21" t="s">
        <v>235</v>
      </c>
      <c r="B24" s="21">
        <v>6133203</v>
      </c>
      <c r="C24" s="21">
        <v>20410102</v>
      </c>
      <c r="D24" s="21">
        <v>28135999</v>
      </c>
      <c r="E24" s="21">
        <v>41040480</v>
      </c>
      <c r="F24" s="21">
        <v>20193612</v>
      </c>
      <c r="G24" s="21">
        <v>4499884</v>
      </c>
      <c r="H24" s="21">
        <v>38863514</v>
      </c>
      <c r="I24" s="21">
        <v>257333</v>
      </c>
      <c r="J24" s="21">
        <v>133079387</v>
      </c>
      <c r="K24" s="21">
        <v>8714102</v>
      </c>
      <c r="L24" s="21">
        <v>54244060</v>
      </c>
      <c r="M24" s="21">
        <v>51242906</v>
      </c>
      <c r="N24" s="21">
        <v>230247</v>
      </c>
      <c r="O24" s="21">
        <v>28654416</v>
      </c>
      <c r="P24" s="21">
        <v>14940436</v>
      </c>
      <c r="Q24" s="21">
        <v>5736276</v>
      </c>
      <c r="R24" s="21">
        <v>1515641</v>
      </c>
      <c r="S24" s="21">
        <v>31193956</v>
      </c>
      <c r="T24" s="21">
        <v>11332087</v>
      </c>
      <c r="U24" s="21">
        <v>39513</v>
      </c>
      <c r="V24" s="21">
        <v>2224875</v>
      </c>
      <c r="W24" s="21">
        <v>69481153</v>
      </c>
      <c r="X24" s="21">
        <v>1168981220</v>
      </c>
    </row>
    <row r="25" spans="1:24" x14ac:dyDescent="0.25">
      <c r="A25" s="21" t="s">
        <v>236</v>
      </c>
      <c r="B25" s="21">
        <v>5518304</v>
      </c>
      <c r="C25" s="21">
        <v>21319734</v>
      </c>
      <c r="D25" s="21">
        <v>36486791</v>
      </c>
      <c r="E25" s="21">
        <v>27809345</v>
      </c>
      <c r="F25" s="21">
        <v>26296235</v>
      </c>
      <c r="G25" s="21">
        <v>5105747</v>
      </c>
      <c r="H25" s="21">
        <v>40767173</v>
      </c>
      <c r="I25" s="21">
        <v>229748</v>
      </c>
      <c r="J25" s="21">
        <v>142391944</v>
      </c>
      <c r="K25" s="21">
        <v>9303195</v>
      </c>
      <c r="L25" s="21">
        <v>67520046</v>
      </c>
      <c r="M25" s="21">
        <v>35507451</v>
      </c>
      <c r="N25" s="21">
        <v>249618</v>
      </c>
      <c r="O25" s="21">
        <v>17093147</v>
      </c>
      <c r="P25" s="21">
        <v>8893360</v>
      </c>
      <c r="Q25" s="21">
        <v>5587972</v>
      </c>
      <c r="R25" s="21">
        <v>2043746</v>
      </c>
      <c r="S25" s="21">
        <v>28941332</v>
      </c>
      <c r="T25" s="21">
        <v>9570346</v>
      </c>
      <c r="U25" s="21">
        <v>145552</v>
      </c>
      <c r="V25" s="21">
        <v>854740</v>
      </c>
      <c r="W25" s="21">
        <v>69628327</v>
      </c>
      <c r="X25" s="21">
        <v>1165613596</v>
      </c>
    </row>
    <row r="26" spans="1:24" x14ac:dyDescent="0.25">
      <c r="A26" s="21" t="s">
        <v>237</v>
      </c>
      <c r="B26" s="21">
        <v>4972344</v>
      </c>
      <c r="C26" s="21">
        <v>19567706</v>
      </c>
      <c r="D26" s="21">
        <v>16839261</v>
      </c>
      <c r="E26" s="21">
        <v>20990815</v>
      </c>
      <c r="F26" s="21">
        <v>21345008</v>
      </c>
      <c r="G26" s="21">
        <v>3292920</v>
      </c>
      <c r="H26" s="21">
        <v>34061143</v>
      </c>
      <c r="I26" s="21">
        <v>172118</v>
      </c>
      <c r="J26" s="21">
        <v>99800895</v>
      </c>
      <c r="K26" s="21">
        <v>11060643</v>
      </c>
      <c r="L26" s="21">
        <v>59326843</v>
      </c>
      <c r="M26" s="21">
        <v>33884033</v>
      </c>
      <c r="N26" s="21">
        <v>83805</v>
      </c>
      <c r="O26" s="21">
        <v>18928895</v>
      </c>
      <c r="P26" s="21">
        <v>7358115</v>
      </c>
      <c r="Q26" s="21">
        <v>8324530</v>
      </c>
      <c r="R26" s="21">
        <v>1855739</v>
      </c>
      <c r="S26" s="21">
        <v>33651492</v>
      </c>
      <c r="T26" s="21">
        <v>11024638</v>
      </c>
      <c r="U26" s="21">
        <v>313780</v>
      </c>
      <c r="V26" s="21">
        <v>213988</v>
      </c>
      <c r="W26" s="21">
        <v>42006967</v>
      </c>
      <c r="X26" s="21">
        <v>1029184157</v>
      </c>
    </row>
    <row r="27" spans="1:24" x14ac:dyDescent="0.25">
      <c r="A27" s="21" t="s">
        <v>238</v>
      </c>
      <c r="B27" s="21">
        <v>3197595</v>
      </c>
      <c r="C27" s="21">
        <v>16647281</v>
      </c>
      <c r="D27" s="21">
        <v>26854202</v>
      </c>
      <c r="E27" s="21">
        <v>19727063</v>
      </c>
      <c r="F27" s="21">
        <v>19722239</v>
      </c>
      <c r="G27" s="21">
        <v>4686001</v>
      </c>
      <c r="H27" s="21">
        <v>30225130</v>
      </c>
      <c r="I27" s="21">
        <v>226057</v>
      </c>
      <c r="J27" s="21">
        <v>107018201</v>
      </c>
      <c r="K27" s="21">
        <v>10192171</v>
      </c>
      <c r="L27" s="21">
        <v>48065466</v>
      </c>
      <c r="M27" s="21">
        <v>25065868</v>
      </c>
      <c r="N27" s="21">
        <v>115735</v>
      </c>
      <c r="O27" s="21">
        <v>17985161</v>
      </c>
      <c r="P27" s="21">
        <v>7464475</v>
      </c>
      <c r="Q27" s="21">
        <v>5707542</v>
      </c>
      <c r="R27" s="21">
        <v>2120599</v>
      </c>
      <c r="S27" s="21">
        <v>17645268</v>
      </c>
      <c r="T27" s="21">
        <v>7882949</v>
      </c>
      <c r="U27" s="21">
        <v>421145</v>
      </c>
      <c r="V27" s="21">
        <v>157007</v>
      </c>
      <c r="W27" s="21">
        <v>70020618</v>
      </c>
      <c r="X27" s="21">
        <v>1004896575</v>
      </c>
    </row>
    <row r="28" spans="1:24" x14ac:dyDescent="0.25">
      <c r="A28" s="21" t="s">
        <v>239</v>
      </c>
      <c r="B28" s="21">
        <v>3571194</v>
      </c>
      <c r="C28" s="21">
        <v>23299746</v>
      </c>
      <c r="D28" s="21">
        <v>19536780</v>
      </c>
      <c r="E28" s="21">
        <v>26327788</v>
      </c>
      <c r="F28" s="21">
        <v>20154238</v>
      </c>
      <c r="G28" s="21">
        <v>4945891</v>
      </c>
      <c r="H28" s="21">
        <v>34826211</v>
      </c>
      <c r="I28" s="21">
        <v>385651</v>
      </c>
      <c r="J28" s="21">
        <v>138550378</v>
      </c>
      <c r="K28" s="21">
        <v>17332924</v>
      </c>
      <c r="L28" s="21">
        <v>73513474</v>
      </c>
      <c r="M28" s="21">
        <v>30283549</v>
      </c>
      <c r="N28" s="21">
        <v>239393</v>
      </c>
      <c r="O28" s="21">
        <v>16495335</v>
      </c>
      <c r="P28" s="21">
        <v>13683634</v>
      </c>
      <c r="Q28" s="21">
        <v>8093260</v>
      </c>
      <c r="R28" s="21">
        <v>2127838</v>
      </c>
      <c r="S28" s="21">
        <v>17761761</v>
      </c>
      <c r="T28" s="21">
        <v>9091730</v>
      </c>
      <c r="U28" s="21">
        <v>404585</v>
      </c>
      <c r="V28" s="21">
        <v>766033</v>
      </c>
      <c r="W28" s="21">
        <v>38526208</v>
      </c>
      <c r="X28" s="21">
        <v>1158744856</v>
      </c>
    </row>
    <row r="29" spans="1:24" x14ac:dyDescent="0.25">
      <c r="A29" s="21" t="s">
        <v>240</v>
      </c>
      <c r="B29" s="21">
        <v>4435001</v>
      </c>
      <c r="C29" s="21">
        <v>18008684</v>
      </c>
      <c r="D29" s="21">
        <v>22570467</v>
      </c>
      <c r="E29" s="21">
        <v>19279469</v>
      </c>
      <c r="F29" s="21">
        <v>16742718</v>
      </c>
      <c r="G29" s="21">
        <v>4736699</v>
      </c>
      <c r="H29" s="21">
        <v>31890791</v>
      </c>
      <c r="I29" s="21">
        <v>367353</v>
      </c>
      <c r="J29" s="21">
        <v>93723650</v>
      </c>
      <c r="K29" s="21">
        <v>12840467</v>
      </c>
      <c r="L29" s="21">
        <v>66415103</v>
      </c>
      <c r="M29" s="21">
        <v>31671008</v>
      </c>
      <c r="N29" s="21">
        <v>169779</v>
      </c>
      <c r="O29" s="21">
        <v>15283508</v>
      </c>
      <c r="P29" s="21">
        <v>8004806</v>
      </c>
      <c r="Q29" s="21">
        <v>5802902</v>
      </c>
      <c r="R29" s="21">
        <v>1745909</v>
      </c>
      <c r="S29" s="21">
        <v>50568034</v>
      </c>
      <c r="T29" s="21">
        <v>10359654</v>
      </c>
      <c r="U29" s="21">
        <v>308533</v>
      </c>
      <c r="V29" s="21">
        <v>145426</v>
      </c>
      <c r="W29" s="21">
        <v>57163148</v>
      </c>
      <c r="X29" s="21">
        <v>1078863433</v>
      </c>
    </row>
    <row r="30" spans="1:24" x14ac:dyDescent="0.25">
      <c r="A30" s="21" t="s">
        <v>241</v>
      </c>
      <c r="B30" s="21">
        <v>6054232</v>
      </c>
      <c r="C30" s="21">
        <v>18419204</v>
      </c>
      <c r="D30" s="21">
        <v>20928953</v>
      </c>
      <c r="E30" s="137">
        <v>19555529</v>
      </c>
      <c r="F30" s="21">
        <v>24398904</v>
      </c>
      <c r="G30" s="21">
        <v>7620533</v>
      </c>
      <c r="H30" s="21">
        <v>30211092</v>
      </c>
      <c r="I30" s="21">
        <v>493652</v>
      </c>
      <c r="J30" s="21">
        <v>124180010</v>
      </c>
      <c r="K30" s="21">
        <v>9721422</v>
      </c>
      <c r="L30" s="21">
        <v>82111867</v>
      </c>
      <c r="M30" s="21">
        <v>40561305</v>
      </c>
      <c r="N30" s="21">
        <v>227986</v>
      </c>
      <c r="O30" s="21">
        <v>21197782</v>
      </c>
      <c r="P30" s="21">
        <v>7799537</v>
      </c>
      <c r="Q30" s="21">
        <v>7934049</v>
      </c>
      <c r="R30" s="21">
        <v>2931407</v>
      </c>
      <c r="S30" s="21">
        <v>24469203</v>
      </c>
      <c r="T30" s="21">
        <v>9162530</v>
      </c>
      <c r="U30" s="21">
        <v>264109</v>
      </c>
      <c r="V30" s="21">
        <v>265099</v>
      </c>
      <c r="W30" s="21">
        <v>57463999</v>
      </c>
      <c r="X30" s="21">
        <v>1896578897</v>
      </c>
    </row>
    <row r="31" spans="1:24" x14ac:dyDescent="0.25">
      <c r="A31" s="21" t="s">
        <v>242</v>
      </c>
      <c r="B31" s="21">
        <v>5541822</v>
      </c>
      <c r="C31" s="21">
        <v>17091037</v>
      </c>
      <c r="D31" s="21">
        <v>25102220</v>
      </c>
      <c r="E31" s="21">
        <v>29005036</v>
      </c>
      <c r="F31" s="21">
        <v>19197545</v>
      </c>
      <c r="G31" s="21">
        <v>9917168</v>
      </c>
      <c r="H31" s="21">
        <v>40644178</v>
      </c>
      <c r="I31" s="21">
        <v>549635</v>
      </c>
      <c r="J31" s="21">
        <v>147280493</v>
      </c>
      <c r="K31" s="21">
        <v>15627985</v>
      </c>
      <c r="L31" s="21">
        <v>76573129</v>
      </c>
      <c r="M31" s="21">
        <v>29396372</v>
      </c>
      <c r="N31" s="21">
        <v>207309</v>
      </c>
      <c r="O31" s="21">
        <v>20333907</v>
      </c>
      <c r="P31" s="21">
        <v>9127836</v>
      </c>
      <c r="Q31" s="21">
        <v>5938651</v>
      </c>
      <c r="R31" s="21">
        <v>2490075</v>
      </c>
      <c r="S31" s="21">
        <v>22350183</v>
      </c>
      <c r="T31" s="21">
        <v>10816763</v>
      </c>
      <c r="U31" s="21">
        <v>112234</v>
      </c>
      <c r="V31" s="21">
        <v>109398</v>
      </c>
      <c r="W31" s="21">
        <v>68655832</v>
      </c>
      <c r="X31" s="21">
        <v>1178489042</v>
      </c>
    </row>
    <row r="32" spans="1:24" x14ac:dyDescent="0.25">
      <c r="A32" s="21" t="s">
        <v>243</v>
      </c>
      <c r="B32" s="21">
        <v>5651307</v>
      </c>
      <c r="C32" s="21">
        <v>12529306</v>
      </c>
      <c r="D32" s="21">
        <v>25901651</v>
      </c>
      <c r="E32" s="21">
        <v>15595303</v>
      </c>
      <c r="F32" s="21">
        <v>21062840</v>
      </c>
      <c r="G32" s="21">
        <v>5983454</v>
      </c>
      <c r="H32" s="21">
        <v>33526010</v>
      </c>
      <c r="I32" s="21">
        <v>322464</v>
      </c>
      <c r="J32" s="21">
        <v>129522716</v>
      </c>
      <c r="K32" s="21">
        <v>13638148</v>
      </c>
      <c r="L32" s="21">
        <v>70010540</v>
      </c>
      <c r="M32" s="21">
        <v>32545229</v>
      </c>
      <c r="N32" s="21">
        <v>177299</v>
      </c>
      <c r="O32" s="21">
        <v>18216278</v>
      </c>
      <c r="P32" s="21">
        <v>8216417</v>
      </c>
      <c r="Q32" s="21">
        <v>9011608</v>
      </c>
      <c r="R32" s="21">
        <v>1460785</v>
      </c>
      <c r="S32" s="21">
        <v>21915001</v>
      </c>
      <c r="T32" s="21">
        <v>10365628</v>
      </c>
      <c r="U32" s="21">
        <v>48272</v>
      </c>
      <c r="V32" s="21">
        <v>129606</v>
      </c>
      <c r="W32" s="21">
        <v>58216140</v>
      </c>
      <c r="X32" s="21">
        <v>1115331483</v>
      </c>
    </row>
    <row r="33" spans="1:24" x14ac:dyDescent="0.25">
      <c r="A33" s="21" t="s">
        <v>244</v>
      </c>
      <c r="B33" s="21">
        <v>6632854</v>
      </c>
      <c r="C33" s="21">
        <v>16191576</v>
      </c>
      <c r="D33" s="21">
        <v>32644465</v>
      </c>
      <c r="E33" s="21">
        <v>23130721</v>
      </c>
      <c r="F33" s="21">
        <v>14248585</v>
      </c>
      <c r="G33" s="21">
        <v>5118549</v>
      </c>
      <c r="H33" s="21">
        <v>33332918</v>
      </c>
      <c r="I33" s="21">
        <v>373666</v>
      </c>
      <c r="J33" s="21">
        <v>134756595</v>
      </c>
      <c r="K33" s="21">
        <v>12177345</v>
      </c>
      <c r="L33" s="21">
        <v>86489872</v>
      </c>
      <c r="M33" s="21">
        <v>42709890</v>
      </c>
      <c r="N33" s="21">
        <v>281079</v>
      </c>
      <c r="O33" s="21">
        <v>15819276</v>
      </c>
      <c r="P33" s="21">
        <v>11969355</v>
      </c>
      <c r="Q33" s="21">
        <v>11935954</v>
      </c>
      <c r="R33" s="21">
        <v>1790381</v>
      </c>
      <c r="S33" s="21">
        <v>23281293</v>
      </c>
      <c r="T33" s="21">
        <v>7279926</v>
      </c>
      <c r="U33" s="21">
        <v>68124</v>
      </c>
      <c r="V33" s="21">
        <v>122175</v>
      </c>
      <c r="W33" s="21">
        <v>48897261</v>
      </c>
      <c r="X33" s="21">
        <v>1194449535</v>
      </c>
    </row>
    <row r="34" spans="1:24" x14ac:dyDescent="0.25">
      <c r="A34" s="21" t="s">
        <v>245</v>
      </c>
      <c r="B34" s="21">
        <v>6707101</v>
      </c>
      <c r="C34" s="21">
        <v>15225354</v>
      </c>
      <c r="D34" s="21">
        <v>18574587</v>
      </c>
      <c r="E34" s="21">
        <v>22119090</v>
      </c>
      <c r="F34" s="21">
        <v>21177335</v>
      </c>
      <c r="G34" s="21">
        <v>4394200</v>
      </c>
      <c r="H34" s="21">
        <v>21155657</v>
      </c>
      <c r="I34" s="21">
        <v>240227</v>
      </c>
      <c r="J34" s="21">
        <v>154693657</v>
      </c>
      <c r="K34" s="21">
        <v>10515850</v>
      </c>
      <c r="L34" s="21">
        <v>85026463</v>
      </c>
      <c r="M34" s="21">
        <v>38002571</v>
      </c>
      <c r="N34" s="21">
        <v>3449236</v>
      </c>
      <c r="O34" s="21">
        <v>18495221</v>
      </c>
      <c r="P34" s="21">
        <v>4501869</v>
      </c>
      <c r="Q34" s="21">
        <v>5078223</v>
      </c>
      <c r="R34" s="21">
        <v>3359373</v>
      </c>
      <c r="S34" s="21">
        <v>14538005</v>
      </c>
      <c r="T34" s="21">
        <v>7367554</v>
      </c>
      <c r="U34" s="21">
        <v>95192</v>
      </c>
      <c r="V34" s="21">
        <v>212521</v>
      </c>
      <c r="W34" s="21">
        <v>53909677</v>
      </c>
      <c r="X34" s="21">
        <v>1174206349</v>
      </c>
    </row>
    <row r="35" spans="1:24" x14ac:dyDescent="0.25">
      <c r="A35" s="21" t="s">
        <v>246</v>
      </c>
      <c r="B35" s="21">
        <v>8518342</v>
      </c>
      <c r="C35" s="21">
        <v>23375095</v>
      </c>
      <c r="D35" s="21">
        <v>18001231</v>
      </c>
      <c r="E35" s="21">
        <v>36312663</v>
      </c>
      <c r="F35" s="21">
        <v>16560383</v>
      </c>
      <c r="G35" s="21">
        <v>4126864</v>
      </c>
      <c r="H35" s="21">
        <v>41261989</v>
      </c>
      <c r="I35" s="21">
        <v>792301</v>
      </c>
      <c r="J35" s="21">
        <v>157786812</v>
      </c>
      <c r="K35" s="21">
        <v>13262783</v>
      </c>
      <c r="L35" s="21">
        <v>89835740</v>
      </c>
      <c r="M35" s="21">
        <v>38625472</v>
      </c>
      <c r="N35" s="21">
        <v>1840401</v>
      </c>
      <c r="O35" s="21">
        <v>12161574</v>
      </c>
      <c r="P35" s="21">
        <v>14423420</v>
      </c>
      <c r="Q35" s="21">
        <v>12384129</v>
      </c>
      <c r="R35" s="21">
        <v>1398667</v>
      </c>
      <c r="S35" s="21">
        <v>17522008</v>
      </c>
      <c r="T35" s="21">
        <v>9608614</v>
      </c>
      <c r="U35" s="21" t="s">
        <v>206</v>
      </c>
      <c r="V35" s="21">
        <v>2292320</v>
      </c>
      <c r="W35" s="21">
        <v>81684758</v>
      </c>
      <c r="X35" s="21">
        <v>1333967276</v>
      </c>
    </row>
    <row r="36" spans="1:24" x14ac:dyDescent="0.25">
      <c r="A36" s="21" t="s">
        <v>247</v>
      </c>
      <c r="B36" s="21">
        <v>4566424</v>
      </c>
      <c r="C36" s="21">
        <v>17025627</v>
      </c>
      <c r="D36" s="21">
        <v>14447809</v>
      </c>
      <c r="E36" s="21">
        <v>27380984</v>
      </c>
      <c r="F36" s="21">
        <v>15807498</v>
      </c>
      <c r="G36" s="21">
        <v>4375069</v>
      </c>
      <c r="H36" s="21">
        <v>71692773</v>
      </c>
      <c r="I36" s="21">
        <v>196061</v>
      </c>
      <c r="J36" s="21">
        <v>156425201</v>
      </c>
      <c r="K36" s="21">
        <v>14620644</v>
      </c>
      <c r="L36" s="21">
        <v>106130736</v>
      </c>
      <c r="M36" s="21">
        <v>38229869</v>
      </c>
      <c r="N36" s="21">
        <v>3413193</v>
      </c>
      <c r="O36" s="21">
        <v>16289875</v>
      </c>
      <c r="P36" s="21">
        <v>12099575</v>
      </c>
      <c r="Q36" s="21">
        <v>5218062</v>
      </c>
      <c r="R36" s="21">
        <v>1668200</v>
      </c>
      <c r="S36" s="21">
        <v>21264503</v>
      </c>
      <c r="T36" s="21">
        <v>8630014</v>
      </c>
      <c r="U36" s="21">
        <v>395</v>
      </c>
      <c r="V36" s="21">
        <v>977309</v>
      </c>
      <c r="W36" s="21">
        <v>74257024</v>
      </c>
      <c r="X36" s="21">
        <v>1172142752</v>
      </c>
    </row>
    <row r="37" spans="1:24" x14ac:dyDescent="0.25">
      <c r="A37" s="21" t="s">
        <v>248</v>
      </c>
      <c r="B37" s="21">
        <v>7451606</v>
      </c>
      <c r="C37" s="21">
        <v>14470745</v>
      </c>
      <c r="D37" s="21">
        <v>12920345</v>
      </c>
      <c r="E37" s="21">
        <v>28397768</v>
      </c>
      <c r="F37" s="21">
        <v>16664944</v>
      </c>
      <c r="G37" s="21">
        <v>3079481</v>
      </c>
      <c r="H37" s="21">
        <v>52204819</v>
      </c>
      <c r="I37" s="21">
        <v>80770</v>
      </c>
      <c r="J37" s="21">
        <v>121318683</v>
      </c>
      <c r="K37" s="21">
        <v>11336041</v>
      </c>
      <c r="L37" s="21">
        <v>93789355</v>
      </c>
      <c r="M37" s="21">
        <v>32490413</v>
      </c>
      <c r="N37" s="21">
        <v>6818646</v>
      </c>
      <c r="O37" s="21">
        <v>16969533</v>
      </c>
      <c r="P37" s="21">
        <v>9237641</v>
      </c>
      <c r="Q37" s="21">
        <v>4037521</v>
      </c>
      <c r="R37" s="21">
        <v>884367</v>
      </c>
      <c r="S37" s="21">
        <v>13900773</v>
      </c>
      <c r="T37" s="21">
        <v>6702562</v>
      </c>
      <c r="U37" s="21" t="s">
        <v>206</v>
      </c>
      <c r="V37" s="21">
        <v>450138</v>
      </c>
      <c r="W37" s="21">
        <v>65712814</v>
      </c>
      <c r="X37" s="21">
        <v>1135436297</v>
      </c>
    </row>
    <row r="38" spans="1:24" x14ac:dyDescent="0.25">
      <c r="A38" s="21" t="s">
        <v>249</v>
      </c>
      <c r="B38" s="21">
        <v>19252790</v>
      </c>
      <c r="C38" s="21">
        <v>29104341</v>
      </c>
      <c r="D38" s="21">
        <v>34202262</v>
      </c>
      <c r="E38" s="21">
        <v>20781000</v>
      </c>
      <c r="F38" s="21">
        <v>25776315</v>
      </c>
      <c r="G38" s="21">
        <v>8393444</v>
      </c>
      <c r="H38" s="21">
        <v>61942471</v>
      </c>
      <c r="I38" s="21">
        <v>343673</v>
      </c>
      <c r="J38" s="21">
        <v>128143319</v>
      </c>
      <c r="K38" s="21">
        <v>23584095</v>
      </c>
      <c r="L38" s="21">
        <v>96713392</v>
      </c>
      <c r="M38" s="21">
        <v>44475585</v>
      </c>
      <c r="N38" s="21">
        <v>3114561</v>
      </c>
      <c r="O38" s="21">
        <v>40988617</v>
      </c>
      <c r="P38" s="21">
        <v>22311064</v>
      </c>
      <c r="Q38" s="21">
        <v>9744863</v>
      </c>
      <c r="R38" s="21">
        <v>3315485</v>
      </c>
      <c r="S38" s="21">
        <v>38972649</v>
      </c>
      <c r="T38" s="21">
        <v>12518622</v>
      </c>
      <c r="U38" s="21" t="s">
        <v>206</v>
      </c>
      <c r="V38" s="21">
        <v>10201407</v>
      </c>
      <c r="W38" s="21">
        <v>51902417</v>
      </c>
      <c r="X38" s="21">
        <v>1526567519</v>
      </c>
    </row>
    <row r="39" spans="1:24" x14ac:dyDescent="0.25">
      <c r="A39" s="21" t="s">
        <v>250</v>
      </c>
      <c r="B39" s="21">
        <v>5504966</v>
      </c>
      <c r="C39" s="21">
        <v>17619468</v>
      </c>
      <c r="D39" s="21">
        <v>21215198</v>
      </c>
      <c r="E39" s="21">
        <v>16037001</v>
      </c>
      <c r="F39" s="21">
        <v>21412195</v>
      </c>
      <c r="G39" s="21">
        <v>5585012</v>
      </c>
      <c r="H39" s="21">
        <v>48233069</v>
      </c>
      <c r="I39" s="21">
        <v>236670</v>
      </c>
      <c r="J39" s="21">
        <v>135640969</v>
      </c>
      <c r="K39" s="21">
        <v>17382353</v>
      </c>
      <c r="L39" s="21">
        <v>80806393</v>
      </c>
      <c r="M39" s="21">
        <v>41011854</v>
      </c>
      <c r="N39" s="21">
        <v>400913</v>
      </c>
      <c r="O39" s="21">
        <v>44244251</v>
      </c>
      <c r="P39" s="21">
        <v>19931380</v>
      </c>
      <c r="Q39" s="21">
        <v>8320807</v>
      </c>
      <c r="R39" s="21">
        <v>2397960</v>
      </c>
      <c r="S39" s="21">
        <v>22357424</v>
      </c>
      <c r="T39" s="21">
        <v>9823521</v>
      </c>
      <c r="U39" s="21" t="s">
        <v>206</v>
      </c>
      <c r="V39" s="21">
        <v>14743921</v>
      </c>
      <c r="W39" s="21">
        <v>44501816</v>
      </c>
      <c r="X39" s="21">
        <v>1385811105</v>
      </c>
    </row>
    <row r="40" spans="1:24" x14ac:dyDescent="0.25">
      <c r="A40" s="21" t="s">
        <v>251</v>
      </c>
      <c r="B40" s="21">
        <v>5305131</v>
      </c>
      <c r="C40" s="21">
        <v>21670108</v>
      </c>
      <c r="D40" s="21">
        <v>20386434</v>
      </c>
      <c r="E40" s="21">
        <v>45076409</v>
      </c>
      <c r="F40" s="21">
        <v>13432334</v>
      </c>
      <c r="G40" s="21">
        <v>6890354</v>
      </c>
      <c r="H40" s="21">
        <v>51958269</v>
      </c>
      <c r="I40" s="21">
        <v>72606</v>
      </c>
      <c r="J40" s="21">
        <v>177145941</v>
      </c>
      <c r="K40" s="21">
        <v>15806345</v>
      </c>
      <c r="L40" s="21">
        <v>93591383</v>
      </c>
      <c r="M40" s="21">
        <v>59359199</v>
      </c>
      <c r="N40" s="21">
        <v>332143</v>
      </c>
      <c r="O40" s="21">
        <v>49401811</v>
      </c>
      <c r="P40" s="21">
        <v>18636305</v>
      </c>
      <c r="Q40" s="21">
        <v>10587494</v>
      </c>
      <c r="R40" s="21">
        <v>2928912</v>
      </c>
      <c r="S40" s="21">
        <v>26305740</v>
      </c>
      <c r="T40" s="21">
        <v>9813941</v>
      </c>
      <c r="U40" s="21" t="s">
        <v>206</v>
      </c>
      <c r="V40" s="21">
        <v>19883062</v>
      </c>
      <c r="W40" s="21">
        <v>59745710</v>
      </c>
      <c r="X40" s="21">
        <v>1588455000</v>
      </c>
    </row>
    <row r="41" spans="1:24" x14ac:dyDescent="0.25">
      <c r="A41" s="21" t="s">
        <v>252</v>
      </c>
      <c r="B41" s="21">
        <v>22114516</v>
      </c>
      <c r="C41" s="21">
        <v>24620442</v>
      </c>
      <c r="D41" s="21">
        <v>32492479</v>
      </c>
      <c r="E41" s="21">
        <v>36233877</v>
      </c>
      <c r="F41" s="21">
        <v>12364024</v>
      </c>
      <c r="G41" s="21">
        <v>6169222</v>
      </c>
      <c r="H41" s="21">
        <v>69998833</v>
      </c>
      <c r="I41" s="21">
        <v>303338</v>
      </c>
      <c r="J41" s="21">
        <v>131050022</v>
      </c>
      <c r="K41" s="21">
        <v>13133881</v>
      </c>
      <c r="L41" s="21">
        <v>86703270</v>
      </c>
      <c r="M41" s="21">
        <v>42954199</v>
      </c>
      <c r="N41" s="21">
        <v>917945</v>
      </c>
      <c r="O41" s="21">
        <v>37092998</v>
      </c>
      <c r="P41" s="21">
        <v>18529637</v>
      </c>
      <c r="Q41" s="21">
        <v>11447103</v>
      </c>
      <c r="R41" s="21">
        <v>5155755</v>
      </c>
      <c r="S41" s="21">
        <v>20871074</v>
      </c>
      <c r="T41" s="21">
        <v>14970007</v>
      </c>
      <c r="U41" s="21" t="s">
        <v>206</v>
      </c>
      <c r="V41" s="21">
        <v>22981474</v>
      </c>
      <c r="W41" s="21">
        <v>85310683</v>
      </c>
      <c r="X41" s="21">
        <v>1507098380</v>
      </c>
    </row>
    <row r="42" spans="1:24" x14ac:dyDescent="0.25">
      <c r="A42" s="21" t="s">
        <v>253</v>
      </c>
      <c r="B42" s="21">
        <v>19257688</v>
      </c>
      <c r="C42" s="21">
        <v>33687172</v>
      </c>
      <c r="D42" s="21">
        <v>35528207</v>
      </c>
      <c r="E42" s="21">
        <v>34381373</v>
      </c>
      <c r="F42" s="21">
        <v>17818537</v>
      </c>
      <c r="G42" s="21">
        <v>6011041</v>
      </c>
      <c r="H42" s="21">
        <v>61530617</v>
      </c>
      <c r="I42" s="21">
        <v>275653</v>
      </c>
      <c r="J42" s="21">
        <v>127803141</v>
      </c>
      <c r="K42" s="21">
        <v>16357596</v>
      </c>
      <c r="L42" s="21">
        <v>90964734</v>
      </c>
      <c r="M42" s="21">
        <v>44164848</v>
      </c>
      <c r="N42" s="21">
        <v>300155</v>
      </c>
      <c r="O42" s="21">
        <v>37498019</v>
      </c>
      <c r="P42" s="21">
        <v>18673991</v>
      </c>
      <c r="Q42" s="21">
        <v>12501918</v>
      </c>
      <c r="R42" s="21">
        <v>5424827</v>
      </c>
      <c r="S42" s="21">
        <v>26897658</v>
      </c>
      <c r="T42" s="21">
        <v>13323602</v>
      </c>
      <c r="U42" s="21" t="s">
        <v>206</v>
      </c>
      <c r="V42" s="21">
        <v>16072542</v>
      </c>
      <c r="W42" s="21">
        <v>89154539</v>
      </c>
      <c r="X42" s="21">
        <v>1578477320</v>
      </c>
    </row>
    <row r="43" spans="1:24" x14ac:dyDescent="0.25">
      <c r="A43" s="21" t="s">
        <v>254</v>
      </c>
      <c r="B43" s="21">
        <v>6238192</v>
      </c>
      <c r="C43" s="21">
        <v>23033398</v>
      </c>
      <c r="D43" s="21">
        <v>42248906</v>
      </c>
      <c r="E43" s="21">
        <v>46880556</v>
      </c>
      <c r="F43" s="21">
        <v>15890457</v>
      </c>
      <c r="G43" s="21">
        <v>5762028</v>
      </c>
      <c r="H43" s="21">
        <v>73585158</v>
      </c>
      <c r="I43" s="21">
        <v>353111</v>
      </c>
      <c r="J43" s="21">
        <v>147744284</v>
      </c>
      <c r="K43" s="21">
        <v>17392100</v>
      </c>
      <c r="L43" s="21">
        <v>96668634</v>
      </c>
      <c r="M43" s="21">
        <v>56547913</v>
      </c>
      <c r="N43" s="21">
        <v>498747</v>
      </c>
      <c r="O43" s="21">
        <v>45551696</v>
      </c>
      <c r="P43" s="21">
        <v>20982697</v>
      </c>
      <c r="Q43" s="21">
        <v>12508823</v>
      </c>
      <c r="R43" s="21">
        <v>4222742</v>
      </c>
      <c r="S43" s="21">
        <v>25251224</v>
      </c>
      <c r="T43" s="21">
        <v>11007379</v>
      </c>
      <c r="U43" s="21" t="s">
        <v>206</v>
      </c>
      <c r="V43" s="21">
        <v>17012365</v>
      </c>
      <c r="W43" s="21">
        <v>97781672</v>
      </c>
      <c r="X43" s="21">
        <v>1515923594</v>
      </c>
    </row>
    <row r="44" spans="1:24" x14ac:dyDescent="0.25">
      <c r="A44" s="21" t="s">
        <v>255</v>
      </c>
      <c r="B44" s="21">
        <v>8944707</v>
      </c>
      <c r="C44" s="21">
        <v>25610441</v>
      </c>
      <c r="D44" s="21">
        <v>27239093</v>
      </c>
      <c r="E44" s="21">
        <v>31421166</v>
      </c>
      <c r="F44" s="21">
        <v>18449779</v>
      </c>
      <c r="G44" s="21">
        <v>5300259</v>
      </c>
      <c r="H44" s="21">
        <v>36963355</v>
      </c>
      <c r="I44" s="21">
        <v>342115</v>
      </c>
      <c r="J44" s="21">
        <v>169098858</v>
      </c>
      <c r="K44" s="21">
        <v>17584935</v>
      </c>
      <c r="L44" s="21">
        <v>102836846</v>
      </c>
      <c r="M44" s="21">
        <v>51294038</v>
      </c>
      <c r="N44" s="21">
        <v>254879</v>
      </c>
      <c r="O44" s="21">
        <v>46253180</v>
      </c>
      <c r="P44" s="21">
        <v>27111111</v>
      </c>
      <c r="Q44" s="21">
        <v>13162315</v>
      </c>
      <c r="R44" s="21">
        <v>6663072</v>
      </c>
      <c r="S44" s="21">
        <v>23866159</v>
      </c>
      <c r="T44" s="21">
        <v>11834608</v>
      </c>
      <c r="U44" s="21" t="s">
        <v>206</v>
      </c>
      <c r="V44" s="21">
        <v>13393944</v>
      </c>
      <c r="W44" s="21">
        <v>102427617</v>
      </c>
      <c r="X44" s="21">
        <v>1658650308</v>
      </c>
    </row>
    <row r="45" spans="1:24" x14ac:dyDescent="0.25">
      <c r="A45" s="21" t="s">
        <v>256</v>
      </c>
      <c r="B45" s="21">
        <v>10927655</v>
      </c>
      <c r="C45" s="21">
        <v>16290554</v>
      </c>
      <c r="D45" s="21">
        <v>35007523</v>
      </c>
      <c r="E45" s="21">
        <v>23294675</v>
      </c>
      <c r="F45" s="21">
        <v>16457632</v>
      </c>
      <c r="G45" s="21">
        <v>5944717</v>
      </c>
      <c r="H45" s="21">
        <v>51672965</v>
      </c>
      <c r="I45" s="21">
        <v>317384</v>
      </c>
      <c r="J45" s="21">
        <v>157100514</v>
      </c>
      <c r="K45" s="21">
        <v>23369923</v>
      </c>
      <c r="L45" s="21">
        <v>92745654</v>
      </c>
      <c r="M45" s="21">
        <v>48854884</v>
      </c>
      <c r="N45" s="21">
        <v>343017</v>
      </c>
      <c r="O45" s="21">
        <v>57034592</v>
      </c>
      <c r="P45" s="21">
        <v>22823793</v>
      </c>
      <c r="Q45" s="21">
        <v>15527187</v>
      </c>
      <c r="R45" s="21">
        <v>13866571</v>
      </c>
      <c r="S45" s="21">
        <v>25477402</v>
      </c>
      <c r="T45" s="21">
        <v>11190273</v>
      </c>
      <c r="U45" s="21" t="s">
        <v>206</v>
      </c>
      <c r="V45" s="21">
        <v>15260874</v>
      </c>
      <c r="W45" s="21">
        <v>94046186</v>
      </c>
      <c r="X45" s="21">
        <v>1647478855</v>
      </c>
    </row>
    <row r="46" spans="1:24" x14ac:dyDescent="0.25">
      <c r="A46" s="21" t="s">
        <v>257</v>
      </c>
      <c r="B46" s="21">
        <v>11242502</v>
      </c>
      <c r="C46" s="21">
        <v>26258593</v>
      </c>
      <c r="D46" s="21">
        <v>34922379</v>
      </c>
      <c r="E46" s="21">
        <v>31082376</v>
      </c>
      <c r="F46" s="21">
        <v>24108150</v>
      </c>
      <c r="G46" s="21">
        <v>5617946</v>
      </c>
      <c r="H46" s="21">
        <v>25941393</v>
      </c>
      <c r="I46" s="21">
        <v>263441</v>
      </c>
      <c r="J46" s="21">
        <v>132963365</v>
      </c>
      <c r="K46" s="21">
        <v>17984500</v>
      </c>
      <c r="L46" s="21">
        <v>89924078</v>
      </c>
      <c r="M46" s="21">
        <v>41781383</v>
      </c>
      <c r="N46" s="21">
        <v>403323</v>
      </c>
      <c r="O46" s="21">
        <v>45018534</v>
      </c>
      <c r="P46" s="21">
        <v>25839304</v>
      </c>
      <c r="Q46" s="21">
        <v>13119560</v>
      </c>
      <c r="R46" s="21">
        <v>10689333</v>
      </c>
      <c r="S46" s="21">
        <v>22885880</v>
      </c>
      <c r="T46" s="21">
        <v>15066301</v>
      </c>
      <c r="U46" s="21" t="s">
        <v>206</v>
      </c>
      <c r="V46" s="21">
        <v>16314565</v>
      </c>
      <c r="W46" s="21">
        <v>92574388</v>
      </c>
      <c r="X46" s="21">
        <v>1601795075</v>
      </c>
    </row>
    <row r="47" spans="1:24" x14ac:dyDescent="0.25">
      <c r="A47" s="21" t="s">
        <v>258</v>
      </c>
      <c r="B47" s="21">
        <v>13608876</v>
      </c>
      <c r="C47" s="21">
        <v>27135339</v>
      </c>
      <c r="D47" s="21">
        <v>35808047</v>
      </c>
      <c r="E47" s="21">
        <v>47077522</v>
      </c>
      <c r="F47" s="21">
        <v>26030958</v>
      </c>
      <c r="G47" s="21">
        <v>8716053</v>
      </c>
      <c r="H47" s="21">
        <v>35110904</v>
      </c>
      <c r="I47" s="21">
        <v>294939</v>
      </c>
      <c r="J47" s="21">
        <v>129102391</v>
      </c>
      <c r="K47" s="21">
        <v>22120039</v>
      </c>
      <c r="L47" s="21">
        <v>118096096</v>
      </c>
      <c r="M47" s="21">
        <v>61588164</v>
      </c>
      <c r="N47" s="21">
        <v>384064</v>
      </c>
      <c r="O47" s="21">
        <v>51375589</v>
      </c>
      <c r="P47" s="21">
        <v>24087637</v>
      </c>
      <c r="Q47" s="21">
        <v>23080059</v>
      </c>
      <c r="R47" s="21">
        <v>11253709</v>
      </c>
      <c r="S47" s="21">
        <v>20064585</v>
      </c>
      <c r="T47" s="21">
        <v>14739832</v>
      </c>
      <c r="U47" s="21" t="s">
        <v>206</v>
      </c>
      <c r="V47" s="21">
        <v>16861579</v>
      </c>
      <c r="W47" s="21">
        <v>97481556</v>
      </c>
      <c r="X47" s="21">
        <v>1893280621</v>
      </c>
    </row>
    <row r="48" spans="1:24" x14ac:dyDescent="0.25">
      <c r="A48" s="21" t="s">
        <v>259</v>
      </c>
      <c r="B48" s="21">
        <v>11829919</v>
      </c>
      <c r="C48" s="21">
        <v>27027932</v>
      </c>
      <c r="D48" s="21">
        <v>30606854</v>
      </c>
      <c r="E48" s="21">
        <v>29893407</v>
      </c>
      <c r="F48" s="21">
        <v>21037393</v>
      </c>
      <c r="G48" s="21">
        <v>8311765</v>
      </c>
      <c r="H48" s="21">
        <v>41217069</v>
      </c>
      <c r="I48" s="21">
        <v>458802</v>
      </c>
      <c r="J48" s="21">
        <v>159689653</v>
      </c>
      <c r="K48" s="21">
        <v>26024546</v>
      </c>
      <c r="L48" s="21">
        <v>104440923</v>
      </c>
      <c r="M48" s="21">
        <v>44912908</v>
      </c>
      <c r="N48" s="21">
        <v>337718</v>
      </c>
      <c r="O48" s="21">
        <v>56500497</v>
      </c>
      <c r="P48" s="21">
        <v>21250271</v>
      </c>
      <c r="Q48" s="21">
        <v>22627667</v>
      </c>
      <c r="R48" s="21">
        <v>7297323</v>
      </c>
      <c r="S48" s="21">
        <v>25478993</v>
      </c>
      <c r="T48" s="21">
        <v>12026811</v>
      </c>
      <c r="U48" s="21" t="s">
        <v>206</v>
      </c>
      <c r="V48" s="21">
        <v>26994649</v>
      </c>
      <c r="W48" s="21">
        <v>117832512</v>
      </c>
      <c r="X48" s="21">
        <v>1819074799</v>
      </c>
    </row>
    <row r="49" spans="1:24" x14ac:dyDescent="0.25">
      <c r="A49" s="21" t="s">
        <v>260</v>
      </c>
      <c r="B49" s="21">
        <v>5586366</v>
      </c>
      <c r="C49" s="21">
        <v>12031734</v>
      </c>
      <c r="D49" s="21">
        <v>18540916</v>
      </c>
      <c r="E49" s="21">
        <v>36023947</v>
      </c>
      <c r="F49" s="21">
        <v>19342962</v>
      </c>
      <c r="G49" s="21">
        <v>4980028</v>
      </c>
      <c r="H49" s="21">
        <v>31834328</v>
      </c>
      <c r="I49" s="21">
        <v>294185</v>
      </c>
      <c r="J49" s="21">
        <v>163572750</v>
      </c>
      <c r="K49" s="21">
        <v>23345385</v>
      </c>
      <c r="L49" s="21">
        <v>111117994</v>
      </c>
      <c r="M49" s="21">
        <v>53797732</v>
      </c>
      <c r="N49" s="21">
        <v>228881</v>
      </c>
      <c r="O49" s="21">
        <v>49294074</v>
      </c>
      <c r="P49" s="21">
        <v>12988850</v>
      </c>
      <c r="Q49" s="21">
        <v>10195979</v>
      </c>
      <c r="R49" s="21">
        <v>7931905</v>
      </c>
      <c r="S49" s="21">
        <v>27927706</v>
      </c>
      <c r="T49" s="21">
        <v>10838761</v>
      </c>
      <c r="U49" s="21" t="s">
        <v>206</v>
      </c>
      <c r="V49" s="21">
        <v>19792801</v>
      </c>
      <c r="W49" s="21">
        <v>127827721</v>
      </c>
      <c r="X49" s="21">
        <v>1600961626</v>
      </c>
    </row>
    <row r="50" spans="1:24" x14ac:dyDescent="0.25">
      <c r="A50" s="21" t="s">
        <v>261</v>
      </c>
      <c r="B50" s="21">
        <v>8118241</v>
      </c>
      <c r="C50" s="21">
        <v>35057614</v>
      </c>
      <c r="D50" s="21">
        <v>20197204</v>
      </c>
      <c r="E50" s="21">
        <v>28356059</v>
      </c>
      <c r="F50" s="21">
        <v>27925711</v>
      </c>
      <c r="G50" s="21">
        <v>8689030</v>
      </c>
      <c r="H50" s="21">
        <v>44817400</v>
      </c>
      <c r="I50" s="21">
        <v>188654</v>
      </c>
      <c r="J50" s="21">
        <v>120343095</v>
      </c>
      <c r="K50" s="21">
        <v>11732687</v>
      </c>
      <c r="L50" s="21">
        <v>98781245</v>
      </c>
      <c r="M50" s="21">
        <v>73407300</v>
      </c>
      <c r="N50" s="21">
        <v>410349</v>
      </c>
      <c r="O50" s="21">
        <v>52758634</v>
      </c>
      <c r="P50" s="21">
        <v>19403217</v>
      </c>
      <c r="Q50" s="21">
        <v>18159913</v>
      </c>
      <c r="R50" s="21">
        <v>9306138</v>
      </c>
      <c r="S50" s="21">
        <v>25029040</v>
      </c>
      <c r="T50" s="21">
        <v>13403132</v>
      </c>
      <c r="U50" s="21">
        <v>0</v>
      </c>
      <c r="V50" s="21">
        <v>10266756</v>
      </c>
      <c r="W50" s="21">
        <v>73263142</v>
      </c>
      <c r="X50" s="21">
        <v>1714896427</v>
      </c>
    </row>
    <row r="51" spans="1:24" x14ac:dyDescent="0.25">
      <c r="A51" s="21" t="s">
        <v>262</v>
      </c>
      <c r="B51" s="21">
        <v>4037947</v>
      </c>
      <c r="C51" s="21">
        <v>22363934</v>
      </c>
      <c r="D51" s="21">
        <v>35853044</v>
      </c>
      <c r="E51" s="21">
        <v>62298180</v>
      </c>
      <c r="F51" s="21">
        <v>27494452</v>
      </c>
      <c r="G51" s="21">
        <v>9832334</v>
      </c>
      <c r="H51" s="21">
        <v>45556190</v>
      </c>
      <c r="I51" s="21">
        <v>170570</v>
      </c>
      <c r="J51" s="21">
        <v>117724357</v>
      </c>
      <c r="K51" s="21">
        <v>14906922</v>
      </c>
      <c r="L51" s="21">
        <v>119201596</v>
      </c>
      <c r="M51" s="21">
        <v>67546406</v>
      </c>
      <c r="N51" s="21">
        <v>202022</v>
      </c>
      <c r="O51" s="21">
        <v>52288359</v>
      </c>
      <c r="P51" s="21">
        <v>15322062</v>
      </c>
      <c r="Q51" s="21">
        <v>9759011</v>
      </c>
      <c r="R51" s="21">
        <v>8201253</v>
      </c>
      <c r="S51" s="21">
        <v>27603911</v>
      </c>
      <c r="T51" s="21">
        <v>13301073</v>
      </c>
      <c r="U51" s="21">
        <v>0</v>
      </c>
      <c r="V51" s="21">
        <v>20323961</v>
      </c>
      <c r="W51" s="21">
        <v>65405981</v>
      </c>
      <c r="X51" s="21">
        <v>1603910178</v>
      </c>
    </row>
    <row r="52" spans="1:24" x14ac:dyDescent="0.25">
      <c r="A52" s="21" t="s">
        <v>263</v>
      </c>
      <c r="B52" s="21">
        <v>6878735</v>
      </c>
      <c r="C52" s="21">
        <v>26998403</v>
      </c>
      <c r="D52" s="21">
        <v>15682568</v>
      </c>
      <c r="E52" s="21">
        <v>44461707</v>
      </c>
      <c r="F52" s="21">
        <v>16311818</v>
      </c>
      <c r="G52" s="21">
        <v>9822820</v>
      </c>
      <c r="H52" s="21">
        <v>46004602</v>
      </c>
      <c r="I52" s="21">
        <v>292941</v>
      </c>
      <c r="J52" s="21">
        <v>146901787</v>
      </c>
      <c r="K52" s="21">
        <v>24090597</v>
      </c>
      <c r="L52" s="21">
        <v>123499310</v>
      </c>
      <c r="M52" s="21">
        <v>65565626</v>
      </c>
      <c r="N52" s="21">
        <v>688048</v>
      </c>
      <c r="O52" s="21">
        <v>53510947</v>
      </c>
      <c r="P52" s="21">
        <v>19119388</v>
      </c>
      <c r="Q52" s="21">
        <v>37707035</v>
      </c>
      <c r="R52" s="21">
        <v>9255083</v>
      </c>
      <c r="S52" s="21">
        <v>23606742</v>
      </c>
      <c r="T52" s="21">
        <v>10450470</v>
      </c>
      <c r="U52" s="21">
        <v>0</v>
      </c>
      <c r="V52" s="21">
        <v>4628149</v>
      </c>
      <c r="W52" s="21">
        <v>110743123</v>
      </c>
      <c r="X52" s="21">
        <v>1653366270</v>
      </c>
    </row>
    <row r="53" spans="1:24" x14ac:dyDescent="0.25">
      <c r="A53" s="21" t="s">
        <v>264</v>
      </c>
      <c r="B53" s="21">
        <v>6242531</v>
      </c>
      <c r="C53" s="21">
        <v>34681202</v>
      </c>
      <c r="D53" s="21">
        <v>17842358</v>
      </c>
      <c r="E53" s="21">
        <v>67397524</v>
      </c>
      <c r="F53" s="21">
        <v>34313752</v>
      </c>
      <c r="G53" s="21">
        <v>10689065</v>
      </c>
      <c r="H53" s="21">
        <v>43335068</v>
      </c>
      <c r="I53" s="21">
        <v>743012</v>
      </c>
      <c r="J53" s="21">
        <v>149605134</v>
      </c>
      <c r="K53" s="21">
        <v>26643542</v>
      </c>
      <c r="L53" s="21">
        <v>184976189</v>
      </c>
      <c r="M53" s="21">
        <v>83449162</v>
      </c>
      <c r="N53" s="21">
        <v>492378</v>
      </c>
      <c r="O53" s="21">
        <v>60121735</v>
      </c>
      <c r="P53" s="21">
        <v>21705996</v>
      </c>
      <c r="Q53" s="21">
        <v>13633497</v>
      </c>
      <c r="R53" s="21">
        <v>13143291</v>
      </c>
      <c r="S53" s="21">
        <v>31373561</v>
      </c>
      <c r="T53" s="21">
        <v>12120435</v>
      </c>
      <c r="U53" s="21">
        <v>0</v>
      </c>
      <c r="V53" s="21">
        <v>30811077</v>
      </c>
      <c r="W53" s="21">
        <v>119824519</v>
      </c>
      <c r="X53" s="21">
        <v>1862426776</v>
      </c>
    </row>
    <row r="54" spans="1:24" x14ac:dyDescent="0.25">
      <c r="A54" s="21" t="s">
        <v>265</v>
      </c>
      <c r="B54" s="21">
        <v>7077878</v>
      </c>
      <c r="C54" s="21">
        <v>33043558</v>
      </c>
      <c r="D54" s="21">
        <v>21653173</v>
      </c>
      <c r="E54" s="21">
        <v>85352765</v>
      </c>
      <c r="F54" s="21">
        <v>19281019</v>
      </c>
      <c r="G54" s="21">
        <v>9344946</v>
      </c>
      <c r="H54" s="21">
        <v>38410032</v>
      </c>
      <c r="I54" s="21">
        <v>88524</v>
      </c>
      <c r="J54" s="21">
        <v>169176020</v>
      </c>
      <c r="K54" s="21">
        <v>24011296</v>
      </c>
      <c r="L54" s="21">
        <v>155607003</v>
      </c>
      <c r="M54" s="21">
        <v>69041002</v>
      </c>
      <c r="N54" s="21">
        <v>411591</v>
      </c>
      <c r="O54" s="21">
        <v>57442747</v>
      </c>
      <c r="P54" s="21">
        <v>18782124</v>
      </c>
      <c r="Q54" s="21">
        <v>13588826</v>
      </c>
      <c r="R54" s="21">
        <v>10426350</v>
      </c>
      <c r="S54" s="21">
        <v>26442161</v>
      </c>
      <c r="T54" s="21">
        <v>12056412</v>
      </c>
      <c r="U54" s="21">
        <v>0</v>
      </c>
      <c r="V54" s="21">
        <v>11363981</v>
      </c>
      <c r="W54" s="21">
        <v>132584356</v>
      </c>
      <c r="X54" s="21">
        <v>1684400665</v>
      </c>
    </row>
    <row r="55" spans="1:24" x14ac:dyDescent="0.25">
      <c r="A55" s="21" t="s">
        <v>266</v>
      </c>
      <c r="B55" s="21">
        <v>9753384</v>
      </c>
      <c r="C55" s="21">
        <v>43207823</v>
      </c>
      <c r="D55" s="21">
        <v>16038282</v>
      </c>
      <c r="E55" s="21">
        <v>48413830</v>
      </c>
      <c r="F55" s="21">
        <v>28008692</v>
      </c>
      <c r="G55" s="21">
        <v>6433958</v>
      </c>
      <c r="H55" s="21">
        <v>38352979</v>
      </c>
      <c r="I55" s="21">
        <v>433605</v>
      </c>
      <c r="J55" s="21">
        <v>152143940</v>
      </c>
      <c r="K55" s="21">
        <v>18784922</v>
      </c>
      <c r="L55" s="21">
        <v>148871368</v>
      </c>
      <c r="M55" s="21">
        <v>71483850</v>
      </c>
      <c r="N55" s="21">
        <v>605329</v>
      </c>
      <c r="O55" s="21">
        <v>51047982</v>
      </c>
      <c r="P55" s="21">
        <v>20382810</v>
      </c>
      <c r="Q55" s="21">
        <v>13848668</v>
      </c>
      <c r="R55" s="21">
        <v>9859977</v>
      </c>
      <c r="S55" s="21">
        <v>26059410</v>
      </c>
      <c r="T55" s="21">
        <v>11419275</v>
      </c>
      <c r="U55" s="21">
        <v>0</v>
      </c>
      <c r="V55" s="21">
        <v>14378847</v>
      </c>
      <c r="W55" s="21">
        <v>141897971</v>
      </c>
      <c r="X55" s="21">
        <v>1754304400</v>
      </c>
    </row>
    <row r="56" spans="1:24" x14ac:dyDescent="0.25">
      <c r="A56" s="21" t="s">
        <v>267</v>
      </c>
      <c r="B56" s="21">
        <v>8067676</v>
      </c>
      <c r="C56" s="21">
        <v>31483281</v>
      </c>
      <c r="D56" s="21">
        <v>59413480</v>
      </c>
      <c r="E56" s="21">
        <v>61050485</v>
      </c>
      <c r="F56" s="21">
        <v>25481505</v>
      </c>
      <c r="G56" s="21">
        <v>10685030</v>
      </c>
      <c r="H56" s="21">
        <v>41569659</v>
      </c>
      <c r="I56" s="21">
        <v>381033</v>
      </c>
      <c r="J56" s="21">
        <v>130402318</v>
      </c>
      <c r="K56" s="21">
        <v>30141704</v>
      </c>
      <c r="L56" s="21">
        <v>146628314</v>
      </c>
      <c r="M56" s="21">
        <v>68138542</v>
      </c>
      <c r="N56" s="21">
        <v>693380</v>
      </c>
      <c r="O56" s="21">
        <v>63897971</v>
      </c>
      <c r="P56" s="21">
        <v>23766709</v>
      </c>
      <c r="Q56" s="21">
        <v>13296700</v>
      </c>
      <c r="R56" s="21">
        <v>16511462</v>
      </c>
      <c r="S56" s="21">
        <v>40988205</v>
      </c>
      <c r="T56" s="21">
        <v>14397772</v>
      </c>
      <c r="U56" s="21">
        <v>0</v>
      </c>
      <c r="V56" s="21">
        <v>9786409</v>
      </c>
      <c r="W56" s="21">
        <v>161917590</v>
      </c>
      <c r="X56" s="21">
        <v>1889421886</v>
      </c>
    </row>
    <row r="57" spans="1:24" x14ac:dyDescent="0.25">
      <c r="A57" s="21" t="s">
        <v>268</v>
      </c>
      <c r="B57" s="21">
        <v>7117320</v>
      </c>
      <c r="C57" s="21">
        <v>28162070</v>
      </c>
      <c r="D57" s="21">
        <v>49304947</v>
      </c>
      <c r="E57" s="21">
        <v>50964075</v>
      </c>
      <c r="F57" s="21">
        <v>22729284</v>
      </c>
      <c r="G57" s="21">
        <v>9167873</v>
      </c>
      <c r="H57" s="21">
        <v>47527025</v>
      </c>
      <c r="I57" s="21">
        <v>533610</v>
      </c>
      <c r="J57" s="21">
        <v>136087407</v>
      </c>
      <c r="K57" s="21">
        <v>21797378</v>
      </c>
      <c r="L57" s="21">
        <v>105814949</v>
      </c>
      <c r="M57" s="21">
        <v>79461309</v>
      </c>
      <c r="N57" s="21">
        <v>596197</v>
      </c>
      <c r="O57" s="21">
        <v>67064552</v>
      </c>
      <c r="P57" s="21">
        <v>18126236</v>
      </c>
      <c r="Q57" s="21">
        <v>12386607</v>
      </c>
      <c r="R57" s="21">
        <v>13601940</v>
      </c>
      <c r="S57" s="21">
        <v>32062911</v>
      </c>
      <c r="T57" s="21">
        <v>10716550</v>
      </c>
      <c r="U57" s="21">
        <v>420</v>
      </c>
      <c r="V57" s="21">
        <v>6344734</v>
      </c>
      <c r="W57" s="21">
        <v>147621853</v>
      </c>
      <c r="X57" s="21">
        <v>1748730673</v>
      </c>
    </row>
    <row r="58" spans="1:24" x14ac:dyDescent="0.25">
      <c r="A58" s="21" t="s">
        <v>269</v>
      </c>
      <c r="B58" s="21">
        <v>10986766</v>
      </c>
      <c r="C58" s="21">
        <v>31302134</v>
      </c>
      <c r="D58" s="21">
        <v>43880620</v>
      </c>
      <c r="E58" s="21">
        <v>46589902</v>
      </c>
      <c r="F58" s="21">
        <v>28991803</v>
      </c>
      <c r="G58" s="21">
        <v>9412127</v>
      </c>
      <c r="H58" s="21">
        <v>55780090</v>
      </c>
      <c r="I58" s="21">
        <v>703732</v>
      </c>
      <c r="J58" s="21">
        <v>151915276</v>
      </c>
      <c r="K58" s="21">
        <v>22857807</v>
      </c>
      <c r="L58" s="21">
        <v>100933095</v>
      </c>
      <c r="M58" s="21">
        <v>79280266</v>
      </c>
      <c r="N58" s="21">
        <v>492773</v>
      </c>
      <c r="O58" s="21">
        <v>53996035</v>
      </c>
      <c r="P58" s="21">
        <v>17975420</v>
      </c>
      <c r="Q58" s="21">
        <v>22716353</v>
      </c>
      <c r="R58" s="21">
        <v>15844321</v>
      </c>
      <c r="S58" s="21">
        <v>24485616</v>
      </c>
      <c r="T58" s="21">
        <v>15704350</v>
      </c>
      <c r="U58" s="21">
        <v>0</v>
      </c>
      <c r="V58" s="21">
        <v>5279641</v>
      </c>
      <c r="W58" s="21">
        <v>98067195</v>
      </c>
      <c r="X58" s="21">
        <v>1753589499</v>
      </c>
    </row>
    <row r="59" spans="1:24" x14ac:dyDescent="0.25">
      <c r="A59" s="21" t="s">
        <v>270</v>
      </c>
      <c r="B59" s="21">
        <v>9910475</v>
      </c>
      <c r="C59" s="21">
        <v>23901299</v>
      </c>
      <c r="D59" s="21">
        <v>35521417</v>
      </c>
      <c r="E59" s="21">
        <v>54562521</v>
      </c>
      <c r="F59" s="21">
        <v>23354515</v>
      </c>
      <c r="G59" s="21">
        <v>7574704</v>
      </c>
      <c r="H59" s="21">
        <v>45002744</v>
      </c>
      <c r="I59" s="21">
        <v>330821</v>
      </c>
      <c r="J59" s="21">
        <v>100980070</v>
      </c>
      <c r="K59" s="21">
        <v>17268514</v>
      </c>
      <c r="L59" s="21">
        <v>80943689</v>
      </c>
      <c r="M59" s="21">
        <v>67110369</v>
      </c>
      <c r="N59" s="21">
        <v>217364</v>
      </c>
      <c r="O59" s="21">
        <v>49807012</v>
      </c>
      <c r="P59" s="21">
        <v>19520261</v>
      </c>
      <c r="Q59" s="21">
        <v>15461285</v>
      </c>
      <c r="R59" s="21">
        <v>12767872</v>
      </c>
      <c r="S59" s="21">
        <v>30279889</v>
      </c>
      <c r="T59" s="21">
        <v>17961780</v>
      </c>
      <c r="U59" s="21">
        <v>0</v>
      </c>
      <c r="V59" s="21">
        <v>18597871</v>
      </c>
      <c r="W59" s="21">
        <v>165642401</v>
      </c>
      <c r="X59" s="21">
        <v>1779173281</v>
      </c>
    </row>
    <row r="60" spans="1:24" x14ac:dyDescent="0.25">
      <c r="A60" s="21" t="s">
        <v>271</v>
      </c>
      <c r="B60" s="21">
        <v>6351741</v>
      </c>
      <c r="C60" s="21">
        <v>25227266</v>
      </c>
      <c r="D60" s="21">
        <v>27572180</v>
      </c>
      <c r="E60" s="21">
        <v>73326228</v>
      </c>
      <c r="F60" s="21">
        <v>42575621</v>
      </c>
      <c r="G60" s="21">
        <v>5875301</v>
      </c>
      <c r="H60" s="21">
        <v>48970063</v>
      </c>
      <c r="I60" s="21">
        <v>225920</v>
      </c>
      <c r="J60" s="21">
        <v>124385764</v>
      </c>
      <c r="K60" s="21">
        <v>20844077</v>
      </c>
      <c r="L60" s="21">
        <v>101538032</v>
      </c>
      <c r="M60" s="21">
        <v>64641966</v>
      </c>
      <c r="N60" s="21">
        <v>515007</v>
      </c>
      <c r="O60" s="21">
        <v>40990094</v>
      </c>
      <c r="P60" s="21">
        <v>20665446</v>
      </c>
      <c r="Q60" s="21">
        <v>14726162</v>
      </c>
      <c r="R60" s="21">
        <v>6624381</v>
      </c>
      <c r="S60" s="21">
        <v>18502934</v>
      </c>
      <c r="T60" s="21">
        <v>11862398</v>
      </c>
      <c r="U60" s="21">
        <v>0</v>
      </c>
      <c r="V60" s="21">
        <v>6387570</v>
      </c>
      <c r="W60" s="21">
        <v>131919841</v>
      </c>
      <c r="X60" s="21">
        <v>2032905842</v>
      </c>
    </row>
    <row r="61" spans="1:24" x14ac:dyDescent="0.25">
      <c r="A61" s="21" t="s">
        <v>272</v>
      </c>
      <c r="B61" s="21">
        <v>5172021</v>
      </c>
      <c r="C61" s="21">
        <v>29123359</v>
      </c>
      <c r="D61" s="21">
        <v>52026924</v>
      </c>
      <c r="E61" s="21">
        <v>85691652</v>
      </c>
      <c r="F61" s="21">
        <v>35930152</v>
      </c>
      <c r="G61" s="21">
        <v>9111842</v>
      </c>
      <c r="H61" s="21">
        <v>103445714</v>
      </c>
      <c r="I61" s="21">
        <v>570914</v>
      </c>
      <c r="J61" s="21">
        <v>137196337</v>
      </c>
      <c r="K61" s="21">
        <v>16213500</v>
      </c>
      <c r="L61" s="21">
        <v>77669047</v>
      </c>
      <c r="M61" s="21">
        <v>59235935</v>
      </c>
      <c r="N61" s="21">
        <v>1172047</v>
      </c>
      <c r="O61" s="21">
        <v>39596284</v>
      </c>
      <c r="P61" s="21">
        <v>16092052</v>
      </c>
      <c r="Q61" s="21">
        <v>9197509</v>
      </c>
      <c r="R61" s="21">
        <v>7985132</v>
      </c>
      <c r="S61" s="21">
        <v>24197803</v>
      </c>
      <c r="T61" s="21">
        <v>9571282</v>
      </c>
      <c r="U61" s="21">
        <v>0</v>
      </c>
      <c r="V61" s="21">
        <v>4734204</v>
      </c>
      <c r="W61" s="21">
        <v>104481670</v>
      </c>
      <c r="X61" s="21">
        <v>1385628882</v>
      </c>
    </row>
    <row r="62" spans="1:24" x14ac:dyDescent="0.25">
      <c r="A62" s="21" t="s">
        <v>273</v>
      </c>
      <c r="B62" s="21">
        <v>8302199</v>
      </c>
      <c r="C62" s="21">
        <v>26547360</v>
      </c>
      <c r="D62" s="21">
        <v>21518717</v>
      </c>
      <c r="E62" s="21">
        <v>53730153</v>
      </c>
      <c r="F62" s="21">
        <v>39486386</v>
      </c>
      <c r="G62" s="21">
        <v>7929675</v>
      </c>
      <c r="H62" s="21">
        <v>36032348</v>
      </c>
      <c r="I62" s="21">
        <v>586623</v>
      </c>
      <c r="J62" s="21">
        <v>64383567</v>
      </c>
      <c r="K62" s="21">
        <v>10291176</v>
      </c>
      <c r="L62" s="21">
        <v>65337838</v>
      </c>
      <c r="M62" s="21">
        <v>52428247</v>
      </c>
      <c r="N62" s="21">
        <v>369757</v>
      </c>
      <c r="O62" s="21">
        <v>34102300</v>
      </c>
      <c r="P62" s="21">
        <v>19171789</v>
      </c>
      <c r="Q62" s="21">
        <v>10873553</v>
      </c>
      <c r="R62" s="21">
        <v>5319298</v>
      </c>
      <c r="S62" s="21">
        <v>22270744</v>
      </c>
      <c r="T62" s="21">
        <v>8572935</v>
      </c>
      <c r="U62" s="21">
        <v>0</v>
      </c>
      <c r="V62" s="21">
        <v>3017160</v>
      </c>
      <c r="W62" s="21">
        <v>94770722</v>
      </c>
      <c r="X62" s="21">
        <v>1153466134</v>
      </c>
    </row>
    <row r="63" spans="1:24" x14ac:dyDescent="0.25">
      <c r="A63" s="21" t="s">
        <v>274</v>
      </c>
      <c r="B63" s="21">
        <v>5813002</v>
      </c>
      <c r="C63" s="21">
        <v>20364105</v>
      </c>
      <c r="D63" s="21">
        <v>15568717</v>
      </c>
      <c r="E63" s="21">
        <v>30719055</v>
      </c>
      <c r="F63" s="21">
        <v>23532032</v>
      </c>
      <c r="G63" s="21">
        <v>9458387</v>
      </c>
      <c r="H63" s="21">
        <v>41737828</v>
      </c>
      <c r="I63" s="21">
        <v>485536</v>
      </c>
      <c r="J63" s="21">
        <v>89487162</v>
      </c>
      <c r="K63" s="21">
        <v>6653048</v>
      </c>
      <c r="L63" s="21">
        <v>53543393</v>
      </c>
      <c r="M63" s="21">
        <v>48495602</v>
      </c>
      <c r="N63" s="21">
        <v>240335</v>
      </c>
      <c r="O63" s="21">
        <v>42631009</v>
      </c>
      <c r="P63" s="21">
        <v>8761831</v>
      </c>
      <c r="Q63" s="21">
        <v>13249730</v>
      </c>
      <c r="R63" s="21">
        <v>7475894</v>
      </c>
      <c r="S63" s="21">
        <v>16368050</v>
      </c>
      <c r="T63" s="21">
        <v>7042192</v>
      </c>
      <c r="U63" s="21">
        <v>0</v>
      </c>
      <c r="V63" s="21">
        <v>3568514</v>
      </c>
      <c r="W63" s="21">
        <v>94499692</v>
      </c>
      <c r="X63" s="21">
        <v>1124605908</v>
      </c>
    </row>
    <row r="64" spans="1:24" x14ac:dyDescent="0.25">
      <c r="A64" s="21" t="s">
        <v>275</v>
      </c>
      <c r="B64" s="21">
        <v>8313909</v>
      </c>
      <c r="C64" s="21">
        <v>23036184</v>
      </c>
      <c r="D64" s="21">
        <v>26669881</v>
      </c>
      <c r="E64" s="21">
        <v>34926280</v>
      </c>
      <c r="F64" s="21">
        <v>44494275</v>
      </c>
      <c r="G64" s="21">
        <v>5608456</v>
      </c>
      <c r="H64" s="21">
        <v>51860646</v>
      </c>
      <c r="I64" s="21">
        <v>520567</v>
      </c>
      <c r="J64" s="21">
        <v>100928021</v>
      </c>
      <c r="K64" s="21">
        <v>12189483</v>
      </c>
      <c r="L64" s="21">
        <v>59672530</v>
      </c>
      <c r="M64" s="21">
        <v>48516216</v>
      </c>
      <c r="N64" s="21">
        <v>269390</v>
      </c>
      <c r="O64" s="21">
        <v>36997170</v>
      </c>
      <c r="P64" s="21">
        <v>10118167</v>
      </c>
      <c r="Q64" s="21">
        <v>9380822</v>
      </c>
      <c r="R64" s="21">
        <v>9933446</v>
      </c>
      <c r="S64" s="21">
        <v>17316736</v>
      </c>
      <c r="T64" s="21">
        <v>7728931</v>
      </c>
      <c r="U64" s="21">
        <v>0</v>
      </c>
      <c r="V64" s="21">
        <v>21283273</v>
      </c>
      <c r="W64" s="21">
        <v>99891715</v>
      </c>
      <c r="X64" s="21">
        <v>1131964408</v>
      </c>
    </row>
    <row r="65" spans="1:24" x14ac:dyDescent="0.25">
      <c r="A65" s="21" t="s">
        <v>276</v>
      </c>
      <c r="B65" s="21">
        <v>5375831</v>
      </c>
      <c r="C65" s="21">
        <v>20531175</v>
      </c>
      <c r="D65" s="21">
        <v>26538565</v>
      </c>
      <c r="E65" s="21">
        <v>29516567</v>
      </c>
      <c r="F65" s="21">
        <v>43136580</v>
      </c>
      <c r="G65" s="21">
        <v>8598317</v>
      </c>
      <c r="H65" s="21">
        <v>47463371</v>
      </c>
      <c r="I65" s="21">
        <v>350019</v>
      </c>
      <c r="J65" s="21">
        <v>77268913</v>
      </c>
      <c r="K65" s="21">
        <v>11012949</v>
      </c>
      <c r="L65" s="21">
        <v>55192007</v>
      </c>
      <c r="M65" s="21">
        <v>41168569</v>
      </c>
      <c r="N65" s="21">
        <v>235754</v>
      </c>
      <c r="O65" s="21">
        <v>31192371</v>
      </c>
      <c r="P65" s="21">
        <v>10210464</v>
      </c>
      <c r="Q65" s="21">
        <v>8179135</v>
      </c>
      <c r="R65" s="21">
        <v>8791155</v>
      </c>
      <c r="S65" s="21">
        <v>21261568</v>
      </c>
      <c r="T65" s="21">
        <v>9248780</v>
      </c>
      <c r="U65" s="21">
        <v>0</v>
      </c>
      <c r="V65" s="21">
        <v>6994530</v>
      </c>
      <c r="W65" s="21">
        <v>100918170</v>
      </c>
      <c r="X65" s="21">
        <v>1086631551</v>
      </c>
    </row>
    <row r="66" spans="1:24" x14ac:dyDescent="0.25">
      <c r="A66" s="21" t="s">
        <v>277</v>
      </c>
      <c r="B66" s="21">
        <v>19630530</v>
      </c>
      <c r="C66" s="21">
        <v>20660624</v>
      </c>
      <c r="D66" s="21">
        <v>30862247</v>
      </c>
      <c r="E66" s="21">
        <v>44303599</v>
      </c>
      <c r="F66" s="21">
        <v>57567638</v>
      </c>
      <c r="G66" s="21">
        <v>5145738</v>
      </c>
      <c r="H66" s="21">
        <v>34029461</v>
      </c>
      <c r="I66" s="21">
        <v>215362</v>
      </c>
      <c r="J66" s="21">
        <v>90159190</v>
      </c>
      <c r="K66" s="21">
        <v>10398666</v>
      </c>
      <c r="L66" s="21">
        <v>69625421</v>
      </c>
      <c r="M66" s="21">
        <v>49560244</v>
      </c>
      <c r="N66" s="21">
        <v>482046</v>
      </c>
      <c r="O66" s="21">
        <v>24260990</v>
      </c>
      <c r="P66" s="21">
        <v>10204439</v>
      </c>
      <c r="Q66" s="21">
        <v>6566992</v>
      </c>
      <c r="R66" s="21">
        <v>10817808</v>
      </c>
      <c r="S66" s="21">
        <v>14480146</v>
      </c>
      <c r="T66" s="21">
        <v>7545955</v>
      </c>
      <c r="U66" s="21">
        <v>0</v>
      </c>
      <c r="V66" s="21">
        <v>5236203</v>
      </c>
      <c r="W66" s="21">
        <v>99004865</v>
      </c>
      <c r="X66" s="21">
        <v>1006581350</v>
      </c>
    </row>
    <row r="67" spans="1:24" x14ac:dyDescent="0.25">
      <c r="A67" s="21" t="s">
        <v>278</v>
      </c>
      <c r="B67" s="21">
        <v>6711788</v>
      </c>
      <c r="C67" s="21">
        <v>22795266</v>
      </c>
      <c r="D67" s="21">
        <v>24942200</v>
      </c>
      <c r="E67" s="21">
        <v>48790555</v>
      </c>
      <c r="F67" s="21">
        <v>83513629</v>
      </c>
      <c r="G67" s="21">
        <v>6409740</v>
      </c>
      <c r="H67" s="21">
        <v>40020315</v>
      </c>
      <c r="I67" s="21">
        <v>863615</v>
      </c>
      <c r="J67" s="21">
        <v>151126941</v>
      </c>
      <c r="K67" s="21">
        <v>13803770</v>
      </c>
      <c r="L67" s="21">
        <v>87385942</v>
      </c>
      <c r="M67" s="21">
        <v>44077596</v>
      </c>
      <c r="N67" s="21">
        <v>872663</v>
      </c>
      <c r="O67" s="21">
        <v>43368074</v>
      </c>
      <c r="P67" s="21">
        <v>17138982</v>
      </c>
      <c r="Q67" s="21">
        <v>9123084</v>
      </c>
      <c r="R67" s="21">
        <v>14738577</v>
      </c>
      <c r="S67" s="21">
        <v>20353468</v>
      </c>
      <c r="T67" s="21">
        <v>9919377</v>
      </c>
      <c r="U67" s="21">
        <v>0</v>
      </c>
      <c r="V67" s="21">
        <v>10920511</v>
      </c>
      <c r="W67" s="21">
        <v>100072102</v>
      </c>
      <c r="X67" s="21">
        <v>1245342443</v>
      </c>
    </row>
    <row r="68" spans="1:24" x14ac:dyDescent="0.25">
      <c r="A68" s="21" t="s">
        <v>279</v>
      </c>
      <c r="B68" s="21">
        <v>7711221</v>
      </c>
      <c r="C68" s="21">
        <v>17801850</v>
      </c>
      <c r="D68" s="21">
        <v>25268165</v>
      </c>
      <c r="E68" s="21">
        <v>43362515</v>
      </c>
      <c r="F68" s="21">
        <v>84096981</v>
      </c>
      <c r="G68" s="21">
        <v>6413218</v>
      </c>
      <c r="H68" s="21">
        <v>32779318</v>
      </c>
      <c r="I68" s="21">
        <v>408894</v>
      </c>
      <c r="J68" s="21">
        <v>122529374</v>
      </c>
      <c r="K68" s="21">
        <v>13270653</v>
      </c>
      <c r="L68" s="21">
        <v>83094926</v>
      </c>
      <c r="M68" s="21">
        <v>45504931</v>
      </c>
      <c r="N68" s="21">
        <v>306033</v>
      </c>
      <c r="O68" s="21">
        <v>37272179</v>
      </c>
      <c r="P68" s="21">
        <v>12324025</v>
      </c>
      <c r="Q68" s="21">
        <v>8307558</v>
      </c>
      <c r="R68" s="21">
        <v>9334034</v>
      </c>
      <c r="S68" s="21">
        <v>19042484</v>
      </c>
      <c r="T68" s="21">
        <v>10377301</v>
      </c>
      <c r="U68" s="21">
        <v>0</v>
      </c>
      <c r="V68" s="21">
        <v>14266929</v>
      </c>
      <c r="W68" s="21">
        <v>137131422</v>
      </c>
      <c r="X68" s="21">
        <v>1211837640</v>
      </c>
    </row>
    <row r="69" spans="1:24" x14ac:dyDescent="0.25">
      <c r="A69" s="21" t="s">
        <v>280</v>
      </c>
      <c r="B69" s="21">
        <v>5107229</v>
      </c>
      <c r="C69" s="21">
        <v>16039708</v>
      </c>
      <c r="D69" s="21">
        <v>28230638</v>
      </c>
      <c r="E69" s="21">
        <v>50979413</v>
      </c>
      <c r="F69" s="21">
        <v>81640111</v>
      </c>
      <c r="G69" s="21">
        <v>6920890</v>
      </c>
      <c r="H69" s="21">
        <v>34219147</v>
      </c>
      <c r="I69" s="21">
        <v>302526</v>
      </c>
      <c r="J69" s="21">
        <v>135341376</v>
      </c>
      <c r="K69" s="21">
        <v>12232498</v>
      </c>
      <c r="L69" s="21">
        <v>79936935</v>
      </c>
      <c r="M69" s="21">
        <v>48191049</v>
      </c>
      <c r="N69" s="21">
        <v>409832</v>
      </c>
      <c r="O69" s="21">
        <v>42460217</v>
      </c>
      <c r="P69" s="21">
        <v>12471011</v>
      </c>
      <c r="Q69" s="21">
        <v>7259990</v>
      </c>
      <c r="R69" s="21">
        <v>5603344</v>
      </c>
      <c r="S69" s="21">
        <v>19956942</v>
      </c>
      <c r="T69" s="21">
        <v>10859889</v>
      </c>
      <c r="U69" s="21">
        <v>0</v>
      </c>
      <c r="V69" s="21">
        <v>3446151</v>
      </c>
      <c r="W69" s="21">
        <v>135437935</v>
      </c>
      <c r="X69" s="21">
        <v>1154509613</v>
      </c>
    </row>
    <row r="70" spans="1:24" x14ac:dyDescent="0.25">
      <c r="A70" s="21" t="s">
        <v>281</v>
      </c>
      <c r="B70" s="21">
        <v>7250689</v>
      </c>
      <c r="C70" s="21">
        <v>22820415</v>
      </c>
      <c r="D70" s="21">
        <v>16991264</v>
      </c>
      <c r="E70" s="21">
        <v>102035843</v>
      </c>
      <c r="F70" s="21">
        <v>126876050</v>
      </c>
      <c r="G70" s="21">
        <v>6304993</v>
      </c>
      <c r="H70" s="21">
        <v>34054186</v>
      </c>
      <c r="I70" s="21">
        <v>446104</v>
      </c>
      <c r="J70" s="21">
        <v>121174394</v>
      </c>
      <c r="K70" s="21">
        <v>18330048</v>
      </c>
      <c r="L70" s="21">
        <v>103768773</v>
      </c>
      <c r="M70" s="21">
        <v>89509716</v>
      </c>
      <c r="N70" s="21">
        <v>503735</v>
      </c>
      <c r="O70" s="21">
        <v>46960985</v>
      </c>
      <c r="P70" s="21">
        <v>20397803</v>
      </c>
      <c r="Q70" s="21">
        <v>9837328</v>
      </c>
      <c r="R70" s="21">
        <v>6921215</v>
      </c>
      <c r="S70" s="21">
        <v>22842815</v>
      </c>
      <c r="T70" s="21">
        <v>13375589</v>
      </c>
      <c r="U70" s="21">
        <v>0</v>
      </c>
      <c r="V70" s="21">
        <v>6408713</v>
      </c>
      <c r="W70" s="21">
        <v>93669878</v>
      </c>
      <c r="X70" s="21">
        <v>1326698793</v>
      </c>
    </row>
    <row r="71" spans="1:24" x14ac:dyDescent="0.25">
      <c r="A71" s="21" t="s">
        <v>282</v>
      </c>
      <c r="B71" s="21">
        <v>8481041</v>
      </c>
      <c r="C71" s="21">
        <v>43214446</v>
      </c>
      <c r="D71" s="21">
        <v>22846749</v>
      </c>
      <c r="E71" s="21">
        <v>285706698</v>
      </c>
      <c r="F71" s="21">
        <v>108620828</v>
      </c>
      <c r="G71" s="21">
        <v>6063058</v>
      </c>
      <c r="H71" s="21">
        <v>46921124</v>
      </c>
      <c r="I71" s="21">
        <v>131654</v>
      </c>
      <c r="J71" s="21">
        <v>133324172</v>
      </c>
      <c r="K71" s="21">
        <v>13000280</v>
      </c>
      <c r="L71" s="21">
        <v>81591796</v>
      </c>
      <c r="M71" s="21">
        <v>58630401</v>
      </c>
      <c r="N71" s="21">
        <v>223761</v>
      </c>
      <c r="O71" s="21">
        <v>41100660</v>
      </c>
      <c r="P71" s="21">
        <v>17896031</v>
      </c>
      <c r="Q71" s="21">
        <v>11476913</v>
      </c>
      <c r="R71" s="21">
        <v>6160547</v>
      </c>
      <c r="S71" s="21">
        <v>22771677</v>
      </c>
      <c r="T71" s="21">
        <v>8596377</v>
      </c>
      <c r="U71" s="21">
        <v>648</v>
      </c>
      <c r="V71" s="21">
        <v>16260987</v>
      </c>
      <c r="W71" s="21">
        <v>141337392</v>
      </c>
      <c r="X71" s="21">
        <v>1453537902</v>
      </c>
    </row>
    <row r="72" spans="1:24" x14ac:dyDescent="0.25">
      <c r="A72" s="21" t="s">
        <v>283</v>
      </c>
      <c r="B72" s="21">
        <v>6061118</v>
      </c>
      <c r="C72" s="21">
        <v>36893373</v>
      </c>
      <c r="D72" s="21">
        <v>32918178</v>
      </c>
      <c r="E72" s="21">
        <v>94832386</v>
      </c>
      <c r="F72" s="21">
        <v>127882188</v>
      </c>
      <c r="G72" s="21">
        <v>7444955</v>
      </c>
      <c r="H72" s="21">
        <v>37984033</v>
      </c>
      <c r="I72" s="21">
        <v>322325</v>
      </c>
      <c r="J72" s="21">
        <v>149433314</v>
      </c>
      <c r="K72" s="21">
        <v>17280013</v>
      </c>
      <c r="L72" s="21">
        <v>104993958</v>
      </c>
      <c r="M72" s="21">
        <v>44347710</v>
      </c>
      <c r="N72" s="21">
        <v>370538</v>
      </c>
      <c r="O72" s="21">
        <v>44899561</v>
      </c>
      <c r="P72" s="21">
        <v>27894165</v>
      </c>
      <c r="Q72" s="21">
        <v>10227806</v>
      </c>
      <c r="R72" s="21">
        <v>6141589</v>
      </c>
      <c r="S72" s="21">
        <v>22624132</v>
      </c>
      <c r="T72" s="21">
        <v>33191145</v>
      </c>
      <c r="U72" s="21">
        <v>0</v>
      </c>
      <c r="V72" s="21">
        <v>13771680</v>
      </c>
      <c r="W72" s="21">
        <v>87873682</v>
      </c>
      <c r="X72" s="21">
        <v>1397648369</v>
      </c>
    </row>
    <row r="73" spans="1:24" x14ac:dyDescent="0.25">
      <c r="A73" s="21" t="s">
        <v>284</v>
      </c>
      <c r="B73" s="21">
        <v>5493241</v>
      </c>
      <c r="C73" s="21">
        <v>23242741</v>
      </c>
      <c r="D73" s="21">
        <v>18330652</v>
      </c>
      <c r="E73" s="21">
        <v>109626348</v>
      </c>
      <c r="F73" s="21">
        <v>93728754</v>
      </c>
      <c r="G73" s="21">
        <v>7571940</v>
      </c>
      <c r="H73" s="21">
        <v>48635273</v>
      </c>
      <c r="I73" s="21">
        <v>455867</v>
      </c>
      <c r="J73" s="21">
        <v>194438363</v>
      </c>
      <c r="K73" s="21">
        <v>21320374</v>
      </c>
      <c r="L73" s="21">
        <v>126016942</v>
      </c>
      <c r="M73" s="21">
        <v>65484366</v>
      </c>
      <c r="N73" s="21">
        <v>986977</v>
      </c>
      <c r="O73" s="21">
        <v>64422416</v>
      </c>
      <c r="P73" s="21">
        <v>26181294</v>
      </c>
      <c r="Q73" s="21">
        <v>11738887</v>
      </c>
      <c r="R73" s="21">
        <v>9470484</v>
      </c>
      <c r="S73" s="21">
        <v>24235397</v>
      </c>
      <c r="T73" s="21">
        <v>29996157</v>
      </c>
      <c r="U73" s="21">
        <v>0</v>
      </c>
      <c r="V73" s="21">
        <v>13041109</v>
      </c>
      <c r="W73" s="21">
        <v>137248900</v>
      </c>
      <c r="X73" s="21">
        <v>1497794639</v>
      </c>
    </row>
    <row r="74" spans="1:24" x14ac:dyDescent="0.25">
      <c r="A74" s="21" t="s">
        <v>285</v>
      </c>
      <c r="B74" s="21">
        <v>4525053</v>
      </c>
      <c r="C74" s="21">
        <v>31864628</v>
      </c>
      <c r="D74" s="21">
        <v>28628922</v>
      </c>
      <c r="E74" s="21">
        <v>62829952</v>
      </c>
      <c r="F74" s="21">
        <v>37455256</v>
      </c>
      <c r="G74" s="21">
        <v>7975877</v>
      </c>
      <c r="H74" s="21">
        <v>42766681</v>
      </c>
      <c r="I74" s="21">
        <v>448534</v>
      </c>
      <c r="J74" s="21">
        <v>156074941</v>
      </c>
      <c r="K74" s="21">
        <v>11285233</v>
      </c>
      <c r="L74" s="21">
        <v>100880159</v>
      </c>
      <c r="M74" s="21">
        <v>56986578</v>
      </c>
      <c r="N74" s="21">
        <v>693618</v>
      </c>
      <c r="O74" s="21">
        <v>46787358</v>
      </c>
      <c r="P74" s="21">
        <v>30451150</v>
      </c>
      <c r="Q74" s="21">
        <v>12560030</v>
      </c>
      <c r="R74" s="21">
        <v>7569462</v>
      </c>
      <c r="S74" s="21">
        <v>20279633</v>
      </c>
      <c r="T74" s="21">
        <v>9674223</v>
      </c>
      <c r="U74" s="21">
        <v>0</v>
      </c>
      <c r="V74" s="21">
        <v>12048072</v>
      </c>
      <c r="W74" s="21">
        <v>73157030</v>
      </c>
      <c r="X74" s="21">
        <v>1379835908</v>
      </c>
    </row>
    <row r="75" spans="1:24" x14ac:dyDescent="0.25">
      <c r="A75" s="21" t="s">
        <v>286</v>
      </c>
      <c r="B75" s="21">
        <v>3636264</v>
      </c>
      <c r="C75" s="21">
        <v>25898301</v>
      </c>
      <c r="D75" s="21">
        <v>23008087</v>
      </c>
      <c r="E75" s="21">
        <v>89421425</v>
      </c>
      <c r="F75" s="21">
        <v>62249522</v>
      </c>
      <c r="G75" s="21">
        <v>9293154</v>
      </c>
      <c r="H75" s="21">
        <v>45278723</v>
      </c>
      <c r="I75" s="21">
        <v>779027</v>
      </c>
      <c r="J75" s="21">
        <v>128952193</v>
      </c>
      <c r="K75" s="21">
        <v>10938317</v>
      </c>
      <c r="L75" s="21">
        <v>92251722</v>
      </c>
      <c r="M75" s="21">
        <v>96791357</v>
      </c>
      <c r="N75" s="21">
        <v>441582</v>
      </c>
      <c r="O75" s="21">
        <v>44236495</v>
      </c>
      <c r="P75" s="21">
        <v>24198003</v>
      </c>
      <c r="Q75" s="21">
        <v>11557607</v>
      </c>
      <c r="R75" s="21">
        <v>7819212</v>
      </c>
      <c r="S75" s="21">
        <v>24535579</v>
      </c>
      <c r="T75" s="21">
        <v>10753608</v>
      </c>
      <c r="U75" s="21">
        <v>0</v>
      </c>
      <c r="V75" s="21">
        <v>15628123</v>
      </c>
      <c r="W75" s="21">
        <v>117018998</v>
      </c>
      <c r="X75" s="21">
        <v>1585719567</v>
      </c>
    </row>
    <row r="76" spans="1:24" x14ac:dyDescent="0.25">
      <c r="A76" s="21" t="s">
        <v>287</v>
      </c>
      <c r="B76" s="21">
        <v>7272593</v>
      </c>
      <c r="C76" s="21">
        <v>27592449</v>
      </c>
      <c r="D76" s="21">
        <v>36217905</v>
      </c>
      <c r="E76" s="21">
        <v>78594583</v>
      </c>
      <c r="F76" s="21">
        <v>72726728</v>
      </c>
      <c r="G76" s="21">
        <v>11306901</v>
      </c>
      <c r="H76" s="21">
        <v>61167129</v>
      </c>
      <c r="I76" s="21">
        <v>800624</v>
      </c>
      <c r="J76" s="21">
        <v>176553750</v>
      </c>
      <c r="K76" s="21">
        <v>17132345</v>
      </c>
      <c r="L76" s="21">
        <v>105081171</v>
      </c>
      <c r="M76" s="21">
        <v>103952158</v>
      </c>
      <c r="N76" s="21">
        <v>648641</v>
      </c>
      <c r="O76" s="21">
        <v>57593916</v>
      </c>
      <c r="P76" s="21">
        <v>30636583</v>
      </c>
      <c r="Q76" s="21">
        <v>12230057</v>
      </c>
      <c r="R76" s="21">
        <v>7514889</v>
      </c>
      <c r="S76" s="21">
        <v>36048178</v>
      </c>
      <c r="T76" s="21">
        <v>13135666</v>
      </c>
      <c r="U76" s="21">
        <v>0</v>
      </c>
      <c r="V76" s="21">
        <v>18887944</v>
      </c>
      <c r="W76" s="21">
        <v>159144032</v>
      </c>
      <c r="X76" s="21">
        <v>1892328425</v>
      </c>
    </row>
    <row r="77" spans="1:24" x14ac:dyDescent="0.25">
      <c r="A77" s="21" t="s">
        <v>288</v>
      </c>
      <c r="B77" s="21">
        <v>10029520</v>
      </c>
      <c r="C77" s="21">
        <v>39347332</v>
      </c>
      <c r="D77" s="21">
        <v>33287051</v>
      </c>
      <c r="E77" s="21">
        <v>109792232</v>
      </c>
      <c r="F77" s="21">
        <v>73600572</v>
      </c>
      <c r="G77" s="21">
        <v>9624452</v>
      </c>
      <c r="H77" s="21">
        <v>53200849</v>
      </c>
      <c r="I77" s="21">
        <v>1247052</v>
      </c>
      <c r="J77" s="21">
        <v>99005703</v>
      </c>
      <c r="K77" s="21">
        <v>13526354</v>
      </c>
      <c r="L77" s="21">
        <v>104312141</v>
      </c>
      <c r="M77" s="21">
        <v>87646191</v>
      </c>
      <c r="N77" s="21">
        <v>266006</v>
      </c>
      <c r="O77" s="21">
        <v>39641682</v>
      </c>
      <c r="P77" s="21">
        <v>26295307</v>
      </c>
      <c r="Q77" s="21">
        <v>11271730</v>
      </c>
      <c r="R77" s="21">
        <v>8174904</v>
      </c>
      <c r="S77" s="21">
        <v>29837006</v>
      </c>
      <c r="T77" s="21">
        <v>11301319</v>
      </c>
      <c r="U77" s="21">
        <v>0</v>
      </c>
      <c r="V77" s="21">
        <v>16204671</v>
      </c>
      <c r="W77" s="21">
        <v>138530780</v>
      </c>
      <c r="X77" s="21">
        <v>1728161290</v>
      </c>
    </row>
    <row r="78" spans="1:24" x14ac:dyDescent="0.25">
      <c r="A78" s="21" t="s">
        <v>289</v>
      </c>
      <c r="B78" s="21">
        <v>6872665</v>
      </c>
      <c r="C78" s="21">
        <v>30492159</v>
      </c>
      <c r="D78" s="21">
        <v>50675124</v>
      </c>
      <c r="E78" s="21">
        <v>116093198</v>
      </c>
      <c r="F78" s="21">
        <v>73418498</v>
      </c>
      <c r="G78" s="21">
        <v>8795346</v>
      </c>
      <c r="H78" s="21">
        <v>41922560</v>
      </c>
      <c r="I78" s="21">
        <v>556976</v>
      </c>
      <c r="J78" s="21">
        <v>151242762</v>
      </c>
      <c r="K78" s="21">
        <v>14854687</v>
      </c>
      <c r="L78" s="21">
        <v>106821388</v>
      </c>
      <c r="M78" s="21">
        <v>64673116</v>
      </c>
      <c r="N78" s="21">
        <v>473373</v>
      </c>
      <c r="O78" s="21">
        <v>41669832</v>
      </c>
      <c r="P78" s="21">
        <v>27427178</v>
      </c>
      <c r="Q78" s="21">
        <v>19249014</v>
      </c>
      <c r="R78" s="21">
        <v>7904977</v>
      </c>
      <c r="S78" s="21">
        <v>18776110</v>
      </c>
      <c r="T78" s="21">
        <v>30683291</v>
      </c>
      <c r="U78" s="21">
        <v>0</v>
      </c>
      <c r="V78" s="21">
        <v>10070493</v>
      </c>
      <c r="W78" s="21">
        <v>99858662</v>
      </c>
      <c r="X78" s="21">
        <v>1452045743</v>
      </c>
    </row>
    <row r="79" spans="1:24" x14ac:dyDescent="0.25">
      <c r="A79" s="21" t="s">
        <v>290</v>
      </c>
      <c r="B79" s="21">
        <v>7154013</v>
      </c>
      <c r="C79" s="21">
        <v>36788581</v>
      </c>
      <c r="D79" s="21">
        <v>58607068</v>
      </c>
      <c r="E79" s="21">
        <v>65303930</v>
      </c>
      <c r="F79" s="21">
        <v>47168387</v>
      </c>
      <c r="G79" s="21">
        <v>9067182</v>
      </c>
      <c r="H79" s="21">
        <v>39241177</v>
      </c>
      <c r="I79" s="21">
        <v>555375</v>
      </c>
      <c r="J79" s="21">
        <v>170686796</v>
      </c>
      <c r="K79" s="21">
        <v>14064833</v>
      </c>
      <c r="L79" s="21">
        <v>121737735</v>
      </c>
      <c r="M79" s="21">
        <v>52837287</v>
      </c>
      <c r="N79" s="21">
        <v>343133</v>
      </c>
      <c r="O79" s="21">
        <v>51572507</v>
      </c>
      <c r="P79" s="21">
        <v>29039104</v>
      </c>
      <c r="Q79" s="21">
        <v>33663519</v>
      </c>
      <c r="R79" s="21">
        <v>9851063</v>
      </c>
      <c r="S79" s="21">
        <v>26415602</v>
      </c>
      <c r="T79" s="21">
        <v>38332813</v>
      </c>
      <c r="U79" s="21">
        <v>0</v>
      </c>
      <c r="V79" s="21">
        <v>17518886</v>
      </c>
      <c r="W79" s="21">
        <v>87476256</v>
      </c>
      <c r="X79" s="21">
        <v>1501312189</v>
      </c>
    </row>
    <row r="80" spans="1:24" x14ac:dyDescent="0.25">
      <c r="A80" s="21" t="s">
        <v>291</v>
      </c>
      <c r="B80" s="21">
        <v>9965818</v>
      </c>
      <c r="C80" s="21">
        <v>34513465</v>
      </c>
      <c r="D80" s="21">
        <v>41289949</v>
      </c>
      <c r="E80" s="21">
        <v>37480673</v>
      </c>
      <c r="F80" s="21">
        <v>36102667</v>
      </c>
      <c r="G80" s="21">
        <v>6836156</v>
      </c>
      <c r="H80" s="21">
        <v>38415522</v>
      </c>
      <c r="I80" s="21">
        <v>983964</v>
      </c>
      <c r="J80" s="21">
        <v>148496022</v>
      </c>
      <c r="K80" s="21">
        <v>13511962</v>
      </c>
      <c r="L80" s="21">
        <v>120850179</v>
      </c>
      <c r="M80" s="21">
        <v>49872034</v>
      </c>
      <c r="N80" s="21">
        <v>696790</v>
      </c>
      <c r="O80" s="21">
        <v>44105391</v>
      </c>
      <c r="P80" s="21">
        <v>32667962</v>
      </c>
      <c r="Q80" s="21">
        <v>31242279</v>
      </c>
      <c r="R80" s="21">
        <v>14965850</v>
      </c>
      <c r="S80" s="21">
        <v>23351772</v>
      </c>
      <c r="T80" s="21">
        <v>17329127</v>
      </c>
      <c r="U80" s="21">
        <v>0</v>
      </c>
      <c r="V80" s="21">
        <v>20927598</v>
      </c>
      <c r="W80" s="21">
        <v>134114259</v>
      </c>
      <c r="X80" s="21">
        <v>1541155158</v>
      </c>
    </row>
    <row r="81" spans="1:24" x14ac:dyDescent="0.25">
      <c r="A81" s="21" t="s">
        <v>292</v>
      </c>
      <c r="B81" s="21">
        <v>7520220</v>
      </c>
      <c r="C81" s="21">
        <v>35729844</v>
      </c>
      <c r="D81" s="21">
        <v>32831783</v>
      </c>
      <c r="E81" s="21">
        <v>66559547</v>
      </c>
      <c r="F81" s="21">
        <v>43123209</v>
      </c>
      <c r="G81" s="21">
        <v>10979104</v>
      </c>
      <c r="H81" s="21">
        <v>46682981</v>
      </c>
      <c r="I81" s="21">
        <v>510039</v>
      </c>
      <c r="J81" s="21">
        <v>162667246</v>
      </c>
      <c r="K81" s="21">
        <v>11350412</v>
      </c>
      <c r="L81" s="21">
        <v>141459301</v>
      </c>
      <c r="M81" s="21">
        <v>71645938</v>
      </c>
      <c r="N81" s="21">
        <v>526586</v>
      </c>
      <c r="O81" s="21">
        <v>65608338</v>
      </c>
      <c r="P81" s="21">
        <v>31247292</v>
      </c>
      <c r="Q81" s="21">
        <v>8585634</v>
      </c>
      <c r="R81" s="21">
        <v>8839788</v>
      </c>
      <c r="S81" s="21">
        <v>26945271</v>
      </c>
      <c r="T81" s="21">
        <v>17095095</v>
      </c>
      <c r="U81" s="21">
        <v>0</v>
      </c>
      <c r="V81" s="21">
        <v>24219300</v>
      </c>
      <c r="W81" s="21">
        <v>106167395</v>
      </c>
      <c r="X81" s="21">
        <v>1587891466</v>
      </c>
    </row>
    <row r="82" spans="1:24" x14ac:dyDescent="0.25">
      <c r="A82" s="21" t="s">
        <v>293</v>
      </c>
      <c r="B82" s="21">
        <v>7235139</v>
      </c>
      <c r="C82" s="21">
        <v>31835734</v>
      </c>
      <c r="D82" s="21">
        <v>36805225</v>
      </c>
      <c r="E82" s="21">
        <v>36221779</v>
      </c>
      <c r="F82" s="21">
        <v>40485293</v>
      </c>
      <c r="G82" s="21">
        <v>9602933</v>
      </c>
      <c r="H82" s="21">
        <v>50514124</v>
      </c>
      <c r="I82" s="21">
        <v>438739</v>
      </c>
      <c r="J82" s="21">
        <v>185328396</v>
      </c>
      <c r="K82" s="21">
        <v>12128348</v>
      </c>
      <c r="L82" s="21">
        <v>144195720</v>
      </c>
      <c r="M82" s="21">
        <v>56628128</v>
      </c>
      <c r="N82" s="21">
        <v>157815</v>
      </c>
      <c r="O82" s="21">
        <v>51175835</v>
      </c>
      <c r="P82" s="21">
        <v>24845539</v>
      </c>
      <c r="Q82" s="21">
        <v>10168772</v>
      </c>
      <c r="R82" s="21">
        <v>16272961</v>
      </c>
      <c r="S82" s="21">
        <v>29875766</v>
      </c>
      <c r="T82" s="21">
        <v>11472554</v>
      </c>
      <c r="U82" s="21">
        <v>0</v>
      </c>
      <c r="V82" s="21">
        <v>9034826</v>
      </c>
      <c r="W82" s="21">
        <v>130927641</v>
      </c>
      <c r="X82" s="21">
        <v>1596580175</v>
      </c>
    </row>
    <row r="83" spans="1:24" x14ac:dyDescent="0.25">
      <c r="A83" s="21" t="s">
        <v>294</v>
      </c>
      <c r="B83" s="21">
        <v>7841405</v>
      </c>
      <c r="C83" s="21">
        <v>28364656</v>
      </c>
      <c r="D83" s="21">
        <v>35998277</v>
      </c>
      <c r="E83" s="21">
        <v>62846163</v>
      </c>
      <c r="F83" s="21">
        <v>36258836</v>
      </c>
      <c r="G83" s="21">
        <v>11659787</v>
      </c>
      <c r="H83" s="21">
        <v>48683834</v>
      </c>
      <c r="I83" s="21">
        <v>597989</v>
      </c>
      <c r="J83" s="21">
        <v>136521444</v>
      </c>
      <c r="K83" s="21">
        <v>10456974</v>
      </c>
      <c r="L83" s="21">
        <v>116968789</v>
      </c>
      <c r="M83" s="21">
        <v>51739127</v>
      </c>
      <c r="N83" s="21">
        <v>655182</v>
      </c>
      <c r="O83" s="21">
        <v>48764323</v>
      </c>
      <c r="P83" s="21">
        <v>27490743</v>
      </c>
      <c r="Q83" s="21">
        <v>10172071</v>
      </c>
      <c r="R83" s="21">
        <v>9617411</v>
      </c>
      <c r="S83" s="21">
        <v>24446152</v>
      </c>
      <c r="T83" s="21">
        <v>14414735</v>
      </c>
      <c r="U83" s="21">
        <v>0</v>
      </c>
      <c r="V83" s="21">
        <v>17019186</v>
      </c>
      <c r="W83" s="21">
        <v>158366105</v>
      </c>
      <c r="X83" s="21">
        <v>1578639276</v>
      </c>
    </row>
    <row r="84" spans="1:24" x14ac:dyDescent="0.25">
      <c r="A84" s="21" t="s">
        <v>295</v>
      </c>
      <c r="B84" s="21">
        <v>5920721</v>
      </c>
      <c r="C84" s="21">
        <v>24283207</v>
      </c>
      <c r="D84" s="21">
        <v>37554783</v>
      </c>
      <c r="E84" s="21">
        <v>82859248</v>
      </c>
      <c r="F84" s="21">
        <v>39160741</v>
      </c>
      <c r="G84" s="21">
        <v>11074540</v>
      </c>
      <c r="H84" s="21">
        <v>47940107</v>
      </c>
      <c r="I84" s="21">
        <v>469313</v>
      </c>
      <c r="J84" s="21">
        <v>179947985</v>
      </c>
      <c r="K84" s="21">
        <v>13371784</v>
      </c>
      <c r="L84" s="21">
        <v>130058609</v>
      </c>
      <c r="M84" s="21">
        <v>66261873</v>
      </c>
      <c r="N84" s="21">
        <v>2207921</v>
      </c>
      <c r="O84" s="21">
        <v>54435992</v>
      </c>
      <c r="P84" s="21">
        <v>21161804</v>
      </c>
      <c r="Q84" s="21">
        <v>11078606</v>
      </c>
      <c r="R84" s="21">
        <v>16674753</v>
      </c>
      <c r="S84" s="21">
        <v>33132251</v>
      </c>
      <c r="T84" s="21">
        <v>19780888</v>
      </c>
      <c r="U84" s="21">
        <v>0</v>
      </c>
      <c r="V84" s="21">
        <v>13013276</v>
      </c>
      <c r="W84" s="21">
        <v>126539946</v>
      </c>
      <c r="X84" s="21">
        <v>1705297682</v>
      </c>
    </row>
    <row r="85" spans="1:24" x14ac:dyDescent="0.25">
      <c r="A85" s="21" t="s">
        <v>296</v>
      </c>
      <c r="B85" s="21">
        <v>7327196</v>
      </c>
      <c r="C85" s="21">
        <v>29992378</v>
      </c>
      <c r="D85" s="21">
        <v>50460176</v>
      </c>
      <c r="E85" s="21">
        <v>71926583</v>
      </c>
      <c r="F85" s="21">
        <v>37428159</v>
      </c>
      <c r="G85" s="21">
        <v>12742989</v>
      </c>
      <c r="H85" s="21">
        <v>59452525</v>
      </c>
      <c r="I85" s="21">
        <v>421302</v>
      </c>
      <c r="J85" s="21">
        <v>174817925</v>
      </c>
      <c r="K85" s="21">
        <v>10065448</v>
      </c>
      <c r="L85" s="21">
        <v>112276602</v>
      </c>
      <c r="M85" s="21">
        <v>64736614</v>
      </c>
      <c r="N85" s="21">
        <v>1557182</v>
      </c>
      <c r="O85" s="21">
        <v>73329637</v>
      </c>
      <c r="P85" s="21">
        <v>27879645</v>
      </c>
      <c r="Q85" s="21">
        <v>8823732</v>
      </c>
      <c r="R85" s="21">
        <v>50930699</v>
      </c>
      <c r="S85" s="21">
        <v>89779987</v>
      </c>
      <c r="T85" s="21">
        <v>15776729</v>
      </c>
      <c r="U85" s="21">
        <v>0</v>
      </c>
      <c r="V85" s="21">
        <v>12183705</v>
      </c>
      <c r="W85" s="21">
        <v>163502223</v>
      </c>
      <c r="X85" s="21">
        <v>1571235890</v>
      </c>
    </row>
    <row r="86" spans="1:24" x14ac:dyDescent="0.25">
      <c r="A86" s="21" t="s">
        <v>297</v>
      </c>
      <c r="B86" s="21">
        <v>5452562</v>
      </c>
      <c r="C86" s="21">
        <v>28815986</v>
      </c>
      <c r="D86" s="21">
        <v>42907561</v>
      </c>
      <c r="E86" s="21">
        <v>46908554</v>
      </c>
      <c r="F86" s="21">
        <v>40386246</v>
      </c>
      <c r="G86" s="21">
        <v>9930746</v>
      </c>
      <c r="H86" s="21">
        <v>51650262</v>
      </c>
      <c r="I86" s="21">
        <v>559810</v>
      </c>
      <c r="J86" s="21">
        <v>136173951</v>
      </c>
      <c r="K86" s="21">
        <v>9253774</v>
      </c>
      <c r="L86" s="21">
        <v>113330962</v>
      </c>
      <c r="M86" s="21">
        <v>96034999</v>
      </c>
      <c r="N86" s="21">
        <v>1294699</v>
      </c>
      <c r="O86" s="21">
        <v>47118427</v>
      </c>
      <c r="P86" s="21">
        <v>23274624</v>
      </c>
      <c r="Q86" s="21">
        <v>22582757</v>
      </c>
      <c r="R86" s="21">
        <v>46420223</v>
      </c>
      <c r="S86" s="21">
        <v>37390383</v>
      </c>
      <c r="T86" s="21">
        <v>12402626</v>
      </c>
      <c r="U86" s="21">
        <v>1</v>
      </c>
      <c r="V86" s="21">
        <v>12889991</v>
      </c>
      <c r="W86" s="21">
        <v>82265417</v>
      </c>
      <c r="X86" s="21">
        <v>1878466603</v>
      </c>
    </row>
    <row r="87" spans="1:24" x14ac:dyDescent="0.25">
      <c r="A87" s="21" t="s">
        <v>298</v>
      </c>
      <c r="B87" s="21">
        <v>6726373</v>
      </c>
      <c r="C87" s="21">
        <v>22458843</v>
      </c>
      <c r="D87" s="21">
        <v>56597436</v>
      </c>
      <c r="E87" s="21">
        <v>57722489</v>
      </c>
      <c r="F87" s="21">
        <v>50300772</v>
      </c>
      <c r="G87" s="21">
        <v>11752285</v>
      </c>
      <c r="H87" s="21">
        <v>71508892</v>
      </c>
      <c r="I87" s="21">
        <v>448041</v>
      </c>
      <c r="J87" s="21">
        <v>159665360</v>
      </c>
      <c r="K87" s="21">
        <v>9205484</v>
      </c>
      <c r="L87" s="21">
        <v>106380074</v>
      </c>
      <c r="M87" s="21">
        <v>107025417</v>
      </c>
      <c r="N87" s="21">
        <v>5311446</v>
      </c>
      <c r="O87" s="21">
        <v>58001066</v>
      </c>
      <c r="P87" s="21">
        <v>19337021</v>
      </c>
      <c r="Q87" s="21">
        <v>13067929</v>
      </c>
      <c r="R87" s="21">
        <v>8900197</v>
      </c>
      <c r="S87" s="21">
        <v>36534649</v>
      </c>
      <c r="T87" s="21">
        <v>15222113</v>
      </c>
      <c r="U87" s="21">
        <v>0</v>
      </c>
      <c r="V87" s="21">
        <v>16958506</v>
      </c>
      <c r="W87" s="21">
        <v>104945263</v>
      </c>
      <c r="X87" s="21">
        <v>1842728542</v>
      </c>
    </row>
    <row r="88" spans="1:24" x14ac:dyDescent="0.25">
      <c r="A88" s="21" t="s">
        <v>299</v>
      </c>
      <c r="B88" s="21">
        <v>8332471</v>
      </c>
      <c r="C88" s="21">
        <v>30368905</v>
      </c>
      <c r="D88" s="21">
        <v>57017412</v>
      </c>
      <c r="E88" s="21">
        <v>78606611</v>
      </c>
      <c r="F88" s="21">
        <v>34890499</v>
      </c>
      <c r="G88" s="21">
        <v>13929660</v>
      </c>
      <c r="H88" s="21">
        <v>58390695</v>
      </c>
      <c r="I88" s="21">
        <v>690670</v>
      </c>
      <c r="J88" s="21">
        <v>152097767</v>
      </c>
      <c r="K88" s="21">
        <v>13139970</v>
      </c>
      <c r="L88" s="21">
        <v>107297142</v>
      </c>
      <c r="M88" s="21">
        <v>132749456</v>
      </c>
      <c r="N88" s="21">
        <v>815673</v>
      </c>
      <c r="O88" s="21">
        <v>63660187</v>
      </c>
      <c r="P88" s="21">
        <v>28704305</v>
      </c>
      <c r="Q88" s="21">
        <v>14635427</v>
      </c>
      <c r="R88" s="21">
        <v>10584460</v>
      </c>
      <c r="S88" s="21">
        <v>31792451</v>
      </c>
      <c r="T88" s="21">
        <v>14782977</v>
      </c>
      <c r="U88" s="21">
        <v>0</v>
      </c>
      <c r="V88" s="21">
        <v>34045460</v>
      </c>
      <c r="W88" s="21">
        <v>146140013</v>
      </c>
      <c r="X88" s="21">
        <v>2222726713</v>
      </c>
    </row>
    <row r="89" spans="1:24" x14ac:dyDescent="0.25">
      <c r="A89" s="21" t="s">
        <v>300</v>
      </c>
      <c r="B89" s="21">
        <v>7517136</v>
      </c>
      <c r="C89" s="21">
        <v>33953924</v>
      </c>
      <c r="D89" s="21">
        <v>140212060</v>
      </c>
      <c r="E89" s="21">
        <v>53292212</v>
      </c>
      <c r="F89" s="21">
        <v>25760068</v>
      </c>
      <c r="G89" s="21">
        <v>10993477</v>
      </c>
      <c r="H89" s="21">
        <v>42352831</v>
      </c>
      <c r="I89" s="21">
        <v>762858</v>
      </c>
      <c r="J89" s="21">
        <v>119879673</v>
      </c>
      <c r="K89" s="21">
        <v>11118999</v>
      </c>
      <c r="L89" s="21">
        <v>114662933</v>
      </c>
      <c r="M89" s="21">
        <v>132866341</v>
      </c>
      <c r="N89" s="21">
        <v>1595884</v>
      </c>
      <c r="O89" s="21">
        <v>49811708</v>
      </c>
      <c r="P89" s="21">
        <v>21355285</v>
      </c>
      <c r="Q89" s="21">
        <v>26881376</v>
      </c>
      <c r="R89" s="21">
        <v>12316942</v>
      </c>
      <c r="S89" s="21">
        <v>30796790</v>
      </c>
      <c r="T89" s="21">
        <v>11837650</v>
      </c>
      <c r="U89" s="21">
        <v>0</v>
      </c>
      <c r="V89" s="21">
        <v>17398719</v>
      </c>
      <c r="W89" s="21">
        <v>143303269</v>
      </c>
      <c r="X89" s="21">
        <v>1865137491</v>
      </c>
    </row>
    <row r="90" spans="1:24" x14ac:dyDescent="0.25">
      <c r="A90" s="21" t="s">
        <v>301</v>
      </c>
      <c r="B90" s="21">
        <v>33669842</v>
      </c>
      <c r="C90" s="21">
        <v>29426737</v>
      </c>
      <c r="D90" s="21">
        <v>96145944</v>
      </c>
      <c r="E90" s="21">
        <v>71004226</v>
      </c>
      <c r="F90" s="21">
        <v>38377143</v>
      </c>
      <c r="G90" s="21">
        <v>13182356</v>
      </c>
      <c r="H90" s="21">
        <v>45378246</v>
      </c>
      <c r="I90" s="21">
        <v>1047647</v>
      </c>
      <c r="J90" s="21">
        <v>150315746</v>
      </c>
      <c r="K90" s="21">
        <v>13861801</v>
      </c>
      <c r="L90" s="21">
        <v>161279921</v>
      </c>
      <c r="M90" s="21">
        <v>150317385</v>
      </c>
      <c r="N90" s="21">
        <v>1635617</v>
      </c>
      <c r="O90" s="21">
        <v>55538445</v>
      </c>
      <c r="P90" s="21">
        <v>28384582</v>
      </c>
      <c r="Q90" s="21">
        <v>42363423</v>
      </c>
      <c r="R90" s="21">
        <v>19367277</v>
      </c>
      <c r="S90" s="21">
        <v>32968155</v>
      </c>
      <c r="T90" s="21">
        <v>14700927</v>
      </c>
      <c r="U90" s="21">
        <v>0</v>
      </c>
      <c r="V90" s="21">
        <v>10245670</v>
      </c>
      <c r="W90" s="21">
        <v>132068053</v>
      </c>
      <c r="X90" s="21">
        <v>2137823107</v>
      </c>
    </row>
    <row r="91" spans="1:24" x14ac:dyDescent="0.25">
      <c r="A91" s="21" t="s">
        <v>302</v>
      </c>
      <c r="B91" s="21">
        <v>8452259</v>
      </c>
      <c r="C91" s="21">
        <v>33782181</v>
      </c>
      <c r="D91" s="21">
        <v>56663533</v>
      </c>
      <c r="E91" s="21">
        <v>57192129</v>
      </c>
      <c r="F91" s="21">
        <v>45939472</v>
      </c>
      <c r="G91" s="21">
        <v>14229004</v>
      </c>
      <c r="H91" s="21">
        <v>35168855</v>
      </c>
      <c r="I91" s="21">
        <v>1579733</v>
      </c>
      <c r="J91" s="21">
        <v>171595291</v>
      </c>
      <c r="K91" s="21">
        <v>11167980</v>
      </c>
      <c r="L91" s="21">
        <v>157895778</v>
      </c>
      <c r="M91" s="21">
        <v>118065661</v>
      </c>
      <c r="N91" s="21">
        <v>1195552</v>
      </c>
      <c r="O91" s="21">
        <v>51770585</v>
      </c>
      <c r="P91" s="21">
        <v>21299530</v>
      </c>
      <c r="Q91" s="21">
        <v>17321244</v>
      </c>
      <c r="R91" s="21">
        <v>13320987</v>
      </c>
      <c r="S91" s="21">
        <v>29386362</v>
      </c>
      <c r="T91" s="21">
        <v>13701808</v>
      </c>
      <c r="U91" s="21">
        <v>0</v>
      </c>
      <c r="V91" s="21">
        <v>23854770</v>
      </c>
      <c r="W91" s="21">
        <v>87332016</v>
      </c>
      <c r="X91" s="21">
        <v>2171042767</v>
      </c>
    </row>
    <row r="92" spans="1:24" x14ac:dyDescent="0.25">
      <c r="A92" s="21" t="s">
        <v>303</v>
      </c>
      <c r="B92" s="21">
        <v>6843967</v>
      </c>
      <c r="C92" s="21">
        <v>25444121</v>
      </c>
      <c r="D92" s="21">
        <v>72881218</v>
      </c>
      <c r="E92" s="21">
        <v>56590394</v>
      </c>
      <c r="F92" s="21">
        <v>41196812</v>
      </c>
      <c r="G92" s="21">
        <v>13548942</v>
      </c>
      <c r="H92" s="21">
        <v>42024329</v>
      </c>
      <c r="I92" s="21">
        <v>1069753</v>
      </c>
      <c r="J92" s="21">
        <v>149595006</v>
      </c>
      <c r="K92" s="21">
        <v>14699027</v>
      </c>
      <c r="L92" s="21">
        <v>155209059</v>
      </c>
      <c r="M92" s="21">
        <v>111709608</v>
      </c>
      <c r="N92" s="21">
        <v>1198298</v>
      </c>
      <c r="O92" s="21">
        <v>63816175</v>
      </c>
      <c r="P92" s="21">
        <v>29556445</v>
      </c>
      <c r="Q92" s="21">
        <v>27653540</v>
      </c>
      <c r="R92" s="21">
        <v>12841422</v>
      </c>
      <c r="S92" s="21">
        <v>38184506</v>
      </c>
      <c r="T92" s="21">
        <v>18378881</v>
      </c>
      <c r="U92" s="21">
        <v>0</v>
      </c>
      <c r="V92" s="21">
        <v>17090168</v>
      </c>
      <c r="W92" s="21">
        <v>109682728</v>
      </c>
      <c r="X92" s="21">
        <v>2056451111</v>
      </c>
    </row>
    <row r="93" spans="1:24" x14ac:dyDescent="0.25">
      <c r="A93" s="21" t="s">
        <v>304</v>
      </c>
      <c r="B93" s="21">
        <v>9267518</v>
      </c>
      <c r="C93" s="21">
        <v>27417923</v>
      </c>
      <c r="D93" s="21">
        <v>75171314</v>
      </c>
      <c r="E93" s="21">
        <v>65883357</v>
      </c>
      <c r="F93" s="21">
        <v>31297151</v>
      </c>
      <c r="G93" s="21">
        <v>12465704</v>
      </c>
      <c r="H93" s="21">
        <v>37974331</v>
      </c>
      <c r="I93" s="21">
        <v>1221101</v>
      </c>
      <c r="J93" s="21">
        <v>168752349</v>
      </c>
      <c r="K93" s="21">
        <v>17401031</v>
      </c>
      <c r="L93" s="21">
        <v>329145548</v>
      </c>
      <c r="M93" s="21">
        <v>124036303</v>
      </c>
      <c r="N93" s="21">
        <v>908663</v>
      </c>
      <c r="O93" s="21">
        <v>65600938</v>
      </c>
      <c r="P93" s="21">
        <v>26383601</v>
      </c>
      <c r="Q93" s="21">
        <v>31794794</v>
      </c>
      <c r="R93" s="21">
        <v>19952340</v>
      </c>
      <c r="S93" s="21">
        <v>34740749</v>
      </c>
      <c r="T93" s="21">
        <v>16155347</v>
      </c>
      <c r="U93" s="21">
        <v>0</v>
      </c>
      <c r="V93" s="21">
        <v>15625554</v>
      </c>
      <c r="W93" s="21">
        <v>179323253</v>
      </c>
      <c r="X93" s="21">
        <v>2407295856</v>
      </c>
    </row>
    <row r="94" spans="1:24" x14ac:dyDescent="0.25">
      <c r="A94" s="21" t="s">
        <v>305</v>
      </c>
      <c r="B94" s="21">
        <v>12811419</v>
      </c>
      <c r="C94" s="21">
        <v>32363712</v>
      </c>
      <c r="D94" s="21">
        <v>84130321</v>
      </c>
      <c r="E94" s="21">
        <v>76816849</v>
      </c>
      <c r="F94" s="21">
        <v>42393636</v>
      </c>
      <c r="G94" s="21">
        <v>14301675</v>
      </c>
      <c r="H94" s="21">
        <v>48915890</v>
      </c>
      <c r="I94" s="21">
        <v>2469181</v>
      </c>
      <c r="J94" s="21">
        <v>157222202</v>
      </c>
      <c r="K94" s="21">
        <v>17114800</v>
      </c>
      <c r="L94" s="21">
        <v>161861135</v>
      </c>
      <c r="M94" s="21">
        <v>105559421</v>
      </c>
      <c r="N94" s="21">
        <v>1232339</v>
      </c>
      <c r="O94" s="21">
        <v>58417315</v>
      </c>
      <c r="P94" s="21">
        <v>28214190</v>
      </c>
      <c r="Q94" s="21">
        <v>29041234</v>
      </c>
      <c r="R94" s="21">
        <v>21707151</v>
      </c>
      <c r="S94" s="21">
        <v>27722382</v>
      </c>
      <c r="T94" s="21">
        <v>17384435</v>
      </c>
      <c r="U94" s="21">
        <v>0</v>
      </c>
      <c r="V94" s="21">
        <v>10222293</v>
      </c>
      <c r="W94" s="21">
        <v>149753857</v>
      </c>
      <c r="X94" s="21">
        <v>2095354181</v>
      </c>
    </row>
    <row r="95" spans="1:24" x14ac:dyDescent="0.25">
      <c r="A95" s="21" t="s">
        <v>306</v>
      </c>
      <c r="B95" s="21">
        <v>8582125</v>
      </c>
      <c r="C95" s="21">
        <v>29432425</v>
      </c>
      <c r="D95" s="21">
        <v>38472437</v>
      </c>
      <c r="E95" s="21">
        <v>41385364</v>
      </c>
      <c r="F95" s="21">
        <v>43590802</v>
      </c>
      <c r="G95" s="21">
        <v>13818257</v>
      </c>
      <c r="H95" s="21">
        <v>48563295</v>
      </c>
      <c r="I95" s="21">
        <v>914610</v>
      </c>
      <c r="J95" s="21">
        <v>128889163</v>
      </c>
      <c r="K95" s="21">
        <v>10255067</v>
      </c>
      <c r="L95" s="21">
        <v>165225136</v>
      </c>
      <c r="M95" s="21">
        <v>101295745</v>
      </c>
      <c r="N95" s="21">
        <v>826306</v>
      </c>
      <c r="O95" s="21">
        <v>59600623</v>
      </c>
      <c r="P95" s="21">
        <v>27325976</v>
      </c>
      <c r="Q95" s="21">
        <v>17861381</v>
      </c>
      <c r="R95" s="21">
        <v>21507788</v>
      </c>
      <c r="S95" s="21">
        <v>32025618</v>
      </c>
      <c r="T95" s="21">
        <v>16747675</v>
      </c>
      <c r="U95" s="21">
        <v>0</v>
      </c>
      <c r="V95" s="21">
        <v>10434906</v>
      </c>
      <c r="W95" s="21">
        <v>217806229</v>
      </c>
      <c r="X95" s="21">
        <v>2193644662</v>
      </c>
    </row>
    <row r="96" spans="1:24" x14ac:dyDescent="0.25">
      <c r="A96" s="21" t="s">
        <v>307</v>
      </c>
      <c r="B96" s="21">
        <v>13013501</v>
      </c>
      <c r="C96" s="21">
        <v>21491477</v>
      </c>
      <c r="D96" s="21">
        <v>59002615</v>
      </c>
      <c r="E96" s="21">
        <v>110137890</v>
      </c>
      <c r="F96" s="21">
        <v>61992060</v>
      </c>
      <c r="G96" s="21">
        <v>15386416</v>
      </c>
      <c r="H96" s="21">
        <v>44611167</v>
      </c>
      <c r="I96" s="21">
        <v>1516587</v>
      </c>
      <c r="J96" s="21">
        <v>131443258</v>
      </c>
      <c r="K96" s="21">
        <v>13077376</v>
      </c>
      <c r="L96" s="21">
        <v>217799868</v>
      </c>
      <c r="M96" s="21">
        <v>103505777</v>
      </c>
      <c r="N96" s="21">
        <v>769656</v>
      </c>
      <c r="O96" s="21">
        <v>61430981</v>
      </c>
      <c r="P96" s="21">
        <v>32145975</v>
      </c>
      <c r="Q96" s="21">
        <v>15620065</v>
      </c>
      <c r="R96" s="21">
        <v>15141600</v>
      </c>
      <c r="S96" s="21">
        <v>46807866</v>
      </c>
      <c r="T96" s="21">
        <v>11919992</v>
      </c>
      <c r="U96" s="21">
        <v>0</v>
      </c>
      <c r="V96" s="21">
        <v>15169026</v>
      </c>
      <c r="W96" s="21">
        <v>198184043</v>
      </c>
      <c r="X96" s="21">
        <v>2088646076</v>
      </c>
    </row>
    <row r="97" spans="1:24" x14ac:dyDescent="0.25">
      <c r="A97" s="21" t="s">
        <v>308</v>
      </c>
      <c r="B97" s="21">
        <v>7089069</v>
      </c>
      <c r="C97" s="21">
        <v>28439900</v>
      </c>
      <c r="D97" s="21">
        <v>57485206</v>
      </c>
      <c r="E97" s="21">
        <v>72788043</v>
      </c>
      <c r="F97" s="21">
        <v>42742229</v>
      </c>
      <c r="G97" s="21">
        <v>15486228</v>
      </c>
      <c r="H97" s="21">
        <v>39152500</v>
      </c>
      <c r="I97" s="21">
        <v>1112056</v>
      </c>
      <c r="J97" s="21">
        <v>120308054</v>
      </c>
      <c r="K97" s="21">
        <v>14226198</v>
      </c>
      <c r="L97" s="21">
        <v>148221168</v>
      </c>
      <c r="M97" s="21">
        <v>112831069</v>
      </c>
      <c r="N97" s="21">
        <v>975817</v>
      </c>
      <c r="O97" s="21">
        <v>69360866</v>
      </c>
      <c r="P97" s="21">
        <v>26273701</v>
      </c>
      <c r="Q97" s="21">
        <v>14733704</v>
      </c>
      <c r="R97" s="21">
        <v>14489125</v>
      </c>
      <c r="S97" s="21">
        <v>74059533</v>
      </c>
      <c r="T97" s="21">
        <v>16537763</v>
      </c>
      <c r="U97" s="21">
        <v>0</v>
      </c>
      <c r="V97" s="21">
        <v>12972857</v>
      </c>
      <c r="W97" s="21">
        <v>170899443</v>
      </c>
      <c r="X97" s="21">
        <v>2025490508</v>
      </c>
    </row>
    <row r="98" spans="1:24" x14ac:dyDescent="0.25">
      <c r="A98" s="21" t="s">
        <v>309</v>
      </c>
      <c r="B98" s="21">
        <v>6290597</v>
      </c>
      <c r="C98" s="21">
        <v>27205860</v>
      </c>
      <c r="D98" s="21">
        <v>32528280</v>
      </c>
      <c r="E98" s="21">
        <v>84740358</v>
      </c>
      <c r="F98" s="21">
        <v>38743737</v>
      </c>
      <c r="G98" s="21">
        <v>18279534</v>
      </c>
      <c r="H98" s="21">
        <v>34314457</v>
      </c>
      <c r="I98" s="21">
        <v>1080178</v>
      </c>
      <c r="J98" s="21">
        <v>117530913</v>
      </c>
      <c r="K98" s="21">
        <v>21107288</v>
      </c>
      <c r="L98" s="21">
        <v>170776079</v>
      </c>
      <c r="M98" s="21">
        <v>97212108</v>
      </c>
      <c r="N98" s="21">
        <v>1247567</v>
      </c>
      <c r="O98" s="21">
        <v>62044965</v>
      </c>
      <c r="P98" s="21">
        <v>36673564</v>
      </c>
      <c r="Q98" s="21">
        <v>12019916</v>
      </c>
      <c r="R98" s="21">
        <v>13572427</v>
      </c>
      <c r="S98" s="21">
        <v>73803113</v>
      </c>
      <c r="T98" s="21">
        <v>15611335</v>
      </c>
      <c r="U98" s="21">
        <v>0</v>
      </c>
      <c r="V98" s="21">
        <v>14622124</v>
      </c>
      <c r="W98" s="21">
        <v>102021986</v>
      </c>
      <c r="X98" s="21">
        <v>2048074956</v>
      </c>
    </row>
    <row r="99" spans="1:24" x14ac:dyDescent="0.25">
      <c r="A99" s="21" t="s">
        <v>310</v>
      </c>
      <c r="B99" s="21">
        <v>5362781</v>
      </c>
      <c r="C99" s="21">
        <v>10911528</v>
      </c>
      <c r="D99" s="21">
        <v>76365829</v>
      </c>
      <c r="E99" s="21">
        <v>77122138</v>
      </c>
      <c r="F99" s="21">
        <v>41665269</v>
      </c>
      <c r="G99" s="21">
        <v>17016982</v>
      </c>
      <c r="H99" s="21">
        <v>39906161</v>
      </c>
      <c r="I99" s="21">
        <v>629345</v>
      </c>
      <c r="J99" s="21">
        <v>110160153</v>
      </c>
      <c r="K99" s="21">
        <v>22713138</v>
      </c>
      <c r="L99" s="21">
        <v>131310361</v>
      </c>
      <c r="M99" s="21">
        <v>96108906</v>
      </c>
      <c r="N99" s="21">
        <v>849275</v>
      </c>
      <c r="O99" s="21">
        <v>58499918</v>
      </c>
      <c r="P99" s="21">
        <v>26207517</v>
      </c>
      <c r="Q99" s="21">
        <v>15736473</v>
      </c>
      <c r="R99" s="21">
        <v>11212092</v>
      </c>
      <c r="S99" s="21">
        <v>31130270</v>
      </c>
      <c r="T99" s="21">
        <v>8871863</v>
      </c>
      <c r="U99" s="21">
        <v>0</v>
      </c>
      <c r="V99" s="21">
        <v>21016145</v>
      </c>
      <c r="W99" s="21">
        <v>142498093</v>
      </c>
      <c r="X99" s="21">
        <v>2044725854</v>
      </c>
    </row>
    <row r="100" spans="1:24" x14ac:dyDescent="0.25">
      <c r="A100" s="21" t="s">
        <v>311</v>
      </c>
      <c r="B100" s="21">
        <v>6883336</v>
      </c>
      <c r="C100" s="21">
        <v>14347340</v>
      </c>
      <c r="D100" s="21">
        <v>67782184</v>
      </c>
      <c r="E100" s="21">
        <v>70940651</v>
      </c>
      <c r="F100" s="21">
        <v>42436007</v>
      </c>
      <c r="G100" s="21">
        <v>23327007</v>
      </c>
      <c r="H100" s="21">
        <v>56431521</v>
      </c>
      <c r="I100" s="21">
        <v>935302</v>
      </c>
      <c r="J100" s="21">
        <v>135337111</v>
      </c>
      <c r="K100" s="21">
        <v>23491406</v>
      </c>
      <c r="L100" s="21">
        <v>144262840</v>
      </c>
      <c r="M100" s="21">
        <v>127991107</v>
      </c>
      <c r="N100" s="21">
        <v>1441581</v>
      </c>
      <c r="O100" s="21">
        <v>62997546</v>
      </c>
      <c r="P100" s="21">
        <v>31398301</v>
      </c>
      <c r="Q100" s="21">
        <v>16913717</v>
      </c>
      <c r="R100" s="21">
        <v>16814304</v>
      </c>
      <c r="S100" s="21">
        <v>40865605</v>
      </c>
      <c r="T100" s="21">
        <v>10017179</v>
      </c>
      <c r="U100" s="21">
        <v>0</v>
      </c>
      <c r="V100" s="21">
        <v>19567213</v>
      </c>
      <c r="W100" s="21">
        <v>105527818</v>
      </c>
      <c r="X100" s="21">
        <v>2107638066</v>
      </c>
    </row>
    <row r="101" spans="1:24" x14ac:dyDescent="0.25">
      <c r="A101" s="21" t="s">
        <v>312</v>
      </c>
      <c r="B101" s="21">
        <v>7257374</v>
      </c>
      <c r="C101" s="21">
        <v>19403658</v>
      </c>
      <c r="D101" s="21">
        <v>35975496</v>
      </c>
      <c r="E101" s="21">
        <v>67296066</v>
      </c>
      <c r="F101" s="21">
        <v>42533113</v>
      </c>
      <c r="G101" s="21">
        <v>20892866</v>
      </c>
      <c r="H101" s="21">
        <v>40940756</v>
      </c>
      <c r="I101" s="21">
        <v>822515</v>
      </c>
      <c r="J101" s="21">
        <v>119738703</v>
      </c>
      <c r="K101" s="21">
        <v>28288139</v>
      </c>
      <c r="L101" s="21">
        <v>134563540</v>
      </c>
      <c r="M101" s="21">
        <v>104450936</v>
      </c>
      <c r="N101" s="21">
        <v>927468</v>
      </c>
      <c r="O101" s="21">
        <v>56110013</v>
      </c>
      <c r="P101" s="21">
        <v>26373479</v>
      </c>
      <c r="Q101" s="21">
        <v>15031462</v>
      </c>
      <c r="R101" s="21">
        <v>16291948</v>
      </c>
      <c r="S101" s="21">
        <v>33783387</v>
      </c>
      <c r="T101" s="21">
        <v>11307264</v>
      </c>
      <c r="U101" s="21">
        <v>0</v>
      </c>
      <c r="V101" s="21">
        <v>19977314</v>
      </c>
      <c r="W101" s="21">
        <v>147862246</v>
      </c>
      <c r="X101" s="21">
        <v>2047667307</v>
      </c>
    </row>
    <row r="102" spans="1:24" x14ac:dyDescent="0.25">
      <c r="A102" s="21" t="s">
        <v>313</v>
      </c>
      <c r="B102" s="21">
        <v>9135241</v>
      </c>
      <c r="C102" s="21">
        <v>27181728</v>
      </c>
      <c r="D102" s="21">
        <v>31693316</v>
      </c>
      <c r="E102" s="21">
        <v>102554065</v>
      </c>
      <c r="F102" s="21">
        <v>43809819</v>
      </c>
      <c r="G102" s="21">
        <v>22715793</v>
      </c>
      <c r="H102" s="21">
        <v>44716079</v>
      </c>
      <c r="I102" s="21">
        <v>1317121</v>
      </c>
      <c r="J102" s="21">
        <v>155925275</v>
      </c>
      <c r="K102" s="21">
        <v>36902423</v>
      </c>
      <c r="L102" s="21">
        <v>145241906</v>
      </c>
      <c r="M102" s="21">
        <v>120771260</v>
      </c>
      <c r="N102" s="21">
        <v>9025997</v>
      </c>
      <c r="O102" s="21">
        <v>49191949</v>
      </c>
      <c r="P102" s="21">
        <v>22760244</v>
      </c>
      <c r="Q102" s="21">
        <v>16008984</v>
      </c>
      <c r="R102" s="21">
        <v>19771971</v>
      </c>
      <c r="S102" s="21">
        <v>37312952</v>
      </c>
      <c r="T102" s="21">
        <v>13570871</v>
      </c>
      <c r="U102" s="21">
        <v>0</v>
      </c>
      <c r="V102" s="21">
        <v>20441741</v>
      </c>
      <c r="W102" s="21">
        <v>114891916</v>
      </c>
      <c r="X102" s="21">
        <v>2193127363</v>
      </c>
    </row>
    <row r="103" spans="1:24" x14ac:dyDescent="0.25">
      <c r="A103" s="21" t="s">
        <v>314</v>
      </c>
      <c r="B103" s="21">
        <v>9730950</v>
      </c>
      <c r="C103" s="21">
        <v>15183603</v>
      </c>
      <c r="D103" s="21">
        <v>53869428</v>
      </c>
      <c r="E103" s="21">
        <v>101270893</v>
      </c>
      <c r="F103" s="21">
        <v>45000969</v>
      </c>
      <c r="G103" s="21">
        <v>14835889</v>
      </c>
      <c r="H103" s="21">
        <v>44989277</v>
      </c>
      <c r="I103" s="21">
        <v>1476215</v>
      </c>
      <c r="J103" s="21">
        <v>142925183</v>
      </c>
      <c r="K103" s="21">
        <v>31721463</v>
      </c>
      <c r="L103" s="21">
        <v>173958825</v>
      </c>
      <c r="M103" s="21">
        <v>112656595</v>
      </c>
      <c r="N103" s="21">
        <v>715734</v>
      </c>
      <c r="O103" s="21">
        <v>57244162</v>
      </c>
      <c r="P103" s="21">
        <v>31105319</v>
      </c>
      <c r="Q103" s="21">
        <v>47320912</v>
      </c>
      <c r="R103" s="21">
        <v>15907791</v>
      </c>
      <c r="S103" s="21">
        <v>41235692</v>
      </c>
      <c r="T103" s="21">
        <v>15569977</v>
      </c>
      <c r="U103" s="21">
        <v>0</v>
      </c>
      <c r="V103" s="21">
        <v>13319758</v>
      </c>
      <c r="W103" s="21">
        <v>100738787</v>
      </c>
      <c r="X103" s="21">
        <v>2106990030</v>
      </c>
    </row>
    <row r="104" spans="1:24" x14ac:dyDescent="0.25">
      <c r="A104" s="21" t="s">
        <v>315</v>
      </c>
      <c r="B104" s="21">
        <v>8085291</v>
      </c>
      <c r="C104" s="21">
        <v>33156131</v>
      </c>
      <c r="D104" s="21">
        <v>35583351</v>
      </c>
      <c r="E104" s="21">
        <v>69441862</v>
      </c>
      <c r="F104" s="21">
        <v>42396156</v>
      </c>
      <c r="G104" s="21">
        <v>17353086</v>
      </c>
      <c r="H104" s="21">
        <v>61715938</v>
      </c>
      <c r="I104" s="21">
        <v>800064</v>
      </c>
      <c r="J104" s="21">
        <v>143501979</v>
      </c>
      <c r="K104" s="21">
        <v>34772891</v>
      </c>
      <c r="L104" s="21">
        <v>146505359</v>
      </c>
      <c r="M104" s="21">
        <v>119337397</v>
      </c>
      <c r="N104" s="21">
        <v>1286309</v>
      </c>
      <c r="O104" s="21">
        <v>51748710</v>
      </c>
      <c r="P104" s="21">
        <v>29310477</v>
      </c>
      <c r="Q104" s="21">
        <v>19190620</v>
      </c>
      <c r="R104" s="21">
        <v>20568073</v>
      </c>
      <c r="S104" s="21">
        <v>51524787</v>
      </c>
      <c r="T104" s="21">
        <v>14942888</v>
      </c>
      <c r="U104" s="21">
        <v>0</v>
      </c>
      <c r="V104" s="21">
        <v>17488687</v>
      </c>
      <c r="W104" s="21">
        <v>142882586</v>
      </c>
      <c r="X104" s="21">
        <v>2157411865</v>
      </c>
    </row>
    <row r="105" spans="1:24" x14ac:dyDescent="0.25">
      <c r="A105" s="21" t="s">
        <v>316</v>
      </c>
      <c r="B105" s="21">
        <v>12356823</v>
      </c>
      <c r="C105" s="21">
        <v>18942993</v>
      </c>
      <c r="D105" s="21">
        <v>49954372</v>
      </c>
      <c r="E105" s="21">
        <v>154125279</v>
      </c>
      <c r="F105" s="21">
        <v>48270902</v>
      </c>
      <c r="G105" s="21">
        <v>14887791</v>
      </c>
      <c r="H105" s="21">
        <v>37734638</v>
      </c>
      <c r="I105" s="21">
        <v>655549</v>
      </c>
      <c r="J105" s="21">
        <v>160241582</v>
      </c>
      <c r="K105" s="21">
        <v>26914121</v>
      </c>
      <c r="L105" s="21">
        <v>155762849</v>
      </c>
      <c r="M105" s="21">
        <v>128256242</v>
      </c>
      <c r="N105" s="21">
        <v>1418314</v>
      </c>
      <c r="O105" s="21">
        <v>63725873</v>
      </c>
      <c r="P105" s="21">
        <v>31226658</v>
      </c>
      <c r="Q105" s="21">
        <v>15345057</v>
      </c>
      <c r="R105" s="21">
        <v>27027183</v>
      </c>
      <c r="S105" s="21">
        <v>50444627</v>
      </c>
      <c r="T105" s="21">
        <v>17737640</v>
      </c>
      <c r="U105" s="21">
        <v>0</v>
      </c>
      <c r="V105" s="21">
        <v>21713661</v>
      </c>
      <c r="W105" s="21">
        <v>106044527</v>
      </c>
      <c r="X105" s="21">
        <v>2320061090</v>
      </c>
    </row>
    <row r="106" spans="1:24" x14ac:dyDescent="0.25">
      <c r="A106" s="21" t="s">
        <v>317</v>
      </c>
      <c r="B106" s="21">
        <v>10553287</v>
      </c>
      <c r="C106" s="21">
        <v>36381463</v>
      </c>
      <c r="D106" s="21">
        <v>45657199</v>
      </c>
      <c r="E106" s="21">
        <v>85931453</v>
      </c>
      <c r="F106" s="21">
        <v>38995609</v>
      </c>
      <c r="G106" s="21">
        <v>16582980</v>
      </c>
      <c r="H106" s="21">
        <v>30944189</v>
      </c>
      <c r="I106" s="21">
        <v>831962</v>
      </c>
      <c r="J106" s="21">
        <v>129280785</v>
      </c>
      <c r="K106" s="21">
        <v>24714773</v>
      </c>
      <c r="L106" s="21">
        <v>138401311</v>
      </c>
      <c r="M106" s="21">
        <v>103892069</v>
      </c>
      <c r="N106" s="21">
        <v>1198666</v>
      </c>
      <c r="O106" s="21">
        <v>56374649</v>
      </c>
      <c r="P106" s="21">
        <v>29454881</v>
      </c>
      <c r="Q106" s="21">
        <v>12785325</v>
      </c>
      <c r="R106" s="21">
        <v>24593504</v>
      </c>
      <c r="S106" s="21">
        <v>39854787</v>
      </c>
      <c r="T106" s="21">
        <v>16702597</v>
      </c>
      <c r="U106" s="21">
        <v>0</v>
      </c>
      <c r="V106" s="21">
        <v>12146469</v>
      </c>
      <c r="W106" s="21">
        <v>87493191</v>
      </c>
      <c r="X106" s="21">
        <v>2058254131</v>
      </c>
    </row>
    <row r="107" spans="1:24" x14ac:dyDescent="0.25">
      <c r="A107" s="21" t="s">
        <v>318</v>
      </c>
      <c r="B107" s="21">
        <v>8671102</v>
      </c>
      <c r="C107" s="21">
        <v>24311515</v>
      </c>
      <c r="D107" s="21">
        <v>71533401</v>
      </c>
      <c r="E107" s="21">
        <v>65831956</v>
      </c>
      <c r="F107" s="21">
        <v>42818462</v>
      </c>
      <c r="G107" s="21">
        <v>19137560</v>
      </c>
      <c r="H107" s="21">
        <v>32993718</v>
      </c>
      <c r="I107" s="21">
        <v>709206</v>
      </c>
      <c r="J107" s="21">
        <v>131496048</v>
      </c>
      <c r="K107" s="21">
        <v>24854236</v>
      </c>
      <c r="L107" s="21">
        <v>176642579</v>
      </c>
      <c r="M107" s="21">
        <v>115879040</v>
      </c>
      <c r="N107" s="21">
        <v>2856575</v>
      </c>
      <c r="O107" s="21">
        <v>70331137</v>
      </c>
      <c r="P107" s="21">
        <v>31524703</v>
      </c>
      <c r="Q107" s="21">
        <v>27917416</v>
      </c>
      <c r="R107" s="21">
        <v>31994852</v>
      </c>
      <c r="S107" s="21">
        <v>42228650</v>
      </c>
      <c r="T107" s="21">
        <v>19865472</v>
      </c>
      <c r="U107" s="21">
        <v>59</v>
      </c>
      <c r="V107" s="21">
        <v>9149688</v>
      </c>
      <c r="W107" s="21">
        <v>203036411</v>
      </c>
      <c r="X107" s="21">
        <v>2343601302</v>
      </c>
    </row>
    <row r="108" spans="1:24" x14ac:dyDescent="0.25">
      <c r="A108" s="21" t="s">
        <v>319</v>
      </c>
      <c r="B108" s="21">
        <v>8837579</v>
      </c>
      <c r="C108" s="21">
        <v>21529432</v>
      </c>
      <c r="D108" s="21">
        <v>47799213</v>
      </c>
      <c r="E108" s="21">
        <v>114283771</v>
      </c>
      <c r="F108" s="21">
        <v>41457379</v>
      </c>
      <c r="G108" s="21">
        <v>15188776</v>
      </c>
      <c r="H108" s="21">
        <v>32561343</v>
      </c>
      <c r="I108" s="21">
        <v>852908</v>
      </c>
      <c r="J108" s="21">
        <v>119674947</v>
      </c>
      <c r="K108" s="21">
        <v>26838612</v>
      </c>
      <c r="L108" s="21">
        <v>165796010</v>
      </c>
      <c r="M108" s="21">
        <v>104162851</v>
      </c>
      <c r="N108" s="21">
        <v>1745732</v>
      </c>
      <c r="O108" s="21">
        <v>66097437</v>
      </c>
      <c r="P108" s="21">
        <v>26464551</v>
      </c>
      <c r="Q108" s="21">
        <v>11002023</v>
      </c>
      <c r="R108" s="21">
        <v>23409125</v>
      </c>
      <c r="S108" s="21">
        <v>53939229</v>
      </c>
      <c r="T108" s="21">
        <v>13601516</v>
      </c>
      <c r="U108" s="21">
        <v>0</v>
      </c>
      <c r="V108" s="21">
        <v>20221785</v>
      </c>
      <c r="W108" s="21">
        <v>124754762</v>
      </c>
      <c r="X108" s="21">
        <v>2180223901</v>
      </c>
    </row>
    <row r="109" spans="1:24" x14ac:dyDescent="0.25">
      <c r="A109" s="21" t="s">
        <v>320</v>
      </c>
      <c r="B109" s="21">
        <v>8970413</v>
      </c>
      <c r="C109" s="21">
        <v>12581635</v>
      </c>
      <c r="D109" s="21">
        <v>54238470</v>
      </c>
      <c r="E109" s="21">
        <v>102355159</v>
      </c>
      <c r="F109" s="21">
        <v>54894664</v>
      </c>
      <c r="G109" s="21">
        <v>13638052</v>
      </c>
      <c r="H109" s="21">
        <v>25332896</v>
      </c>
      <c r="I109" s="21">
        <v>1545991</v>
      </c>
      <c r="J109" s="21">
        <v>148589769</v>
      </c>
      <c r="K109" s="21">
        <v>25816595</v>
      </c>
      <c r="L109" s="21">
        <v>128944613</v>
      </c>
      <c r="M109" s="21">
        <v>91422798</v>
      </c>
      <c r="N109" s="21">
        <v>1897931</v>
      </c>
      <c r="O109" s="21">
        <v>64206529</v>
      </c>
      <c r="P109" s="21">
        <v>27211951</v>
      </c>
      <c r="Q109" s="21">
        <v>12285838</v>
      </c>
      <c r="R109" s="21">
        <v>24059853</v>
      </c>
      <c r="S109" s="21">
        <v>44160992</v>
      </c>
      <c r="T109" s="21">
        <v>15228121</v>
      </c>
      <c r="U109" s="21">
        <v>0</v>
      </c>
      <c r="V109" s="21">
        <v>15651374</v>
      </c>
      <c r="W109" s="21">
        <v>130551635</v>
      </c>
      <c r="X109" s="21">
        <v>2029717133</v>
      </c>
    </row>
    <row r="110" spans="1:24" x14ac:dyDescent="0.25">
      <c r="A110" s="21" t="s">
        <v>321</v>
      </c>
      <c r="B110" s="21">
        <v>10889331</v>
      </c>
      <c r="C110" s="21">
        <v>28775790</v>
      </c>
      <c r="D110" s="21">
        <v>50135229</v>
      </c>
      <c r="E110" s="21">
        <v>78213157</v>
      </c>
      <c r="F110" s="21">
        <v>40666921</v>
      </c>
      <c r="G110" s="21">
        <v>21211658</v>
      </c>
      <c r="H110" s="21">
        <v>26273180</v>
      </c>
      <c r="I110" s="21">
        <v>1842608</v>
      </c>
      <c r="J110" s="21">
        <v>130470110</v>
      </c>
      <c r="K110" s="21">
        <v>25857744</v>
      </c>
      <c r="L110" s="21">
        <v>160526057</v>
      </c>
      <c r="M110" s="21">
        <v>115400525</v>
      </c>
      <c r="N110" s="21">
        <v>2210934</v>
      </c>
      <c r="O110" s="21">
        <v>75100380</v>
      </c>
      <c r="P110" s="21">
        <v>29728629</v>
      </c>
      <c r="Q110" s="21">
        <v>10989827</v>
      </c>
      <c r="R110" s="21">
        <v>27062080</v>
      </c>
      <c r="S110" s="21">
        <v>69553815</v>
      </c>
      <c r="T110" s="21">
        <v>13006911</v>
      </c>
      <c r="U110" s="21">
        <v>0</v>
      </c>
      <c r="V110" s="21">
        <v>14086638</v>
      </c>
      <c r="W110" s="21">
        <v>116892499</v>
      </c>
      <c r="X110" s="21">
        <v>2132795193</v>
      </c>
    </row>
    <row r="111" spans="1:24" x14ac:dyDescent="0.25">
      <c r="A111" s="21" t="s">
        <v>322</v>
      </c>
      <c r="B111" s="21">
        <v>5360024</v>
      </c>
      <c r="C111" s="21">
        <v>22153554</v>
      </c>
      <c r="D111" s="21">
        <v>39093845</v>
      </c>
      <c r="E111" s="21">
        <v>91266983</v>
      </c>
      <c r="F111" s="21">
        <v>43434255</v>
      </c>
      <c r="G111" s="21">
        <v>12387502</v>
      </c>
      <c r="H111" s="21">
        <v>37402966</v>
      </c>
      <c r="I111" s="21">
        <v>1080855</v>
      </c>
      <c r="J111" s="21">
        <v>114042856</v>
      </c>
      <c r="K111" s="21">
        <v>24445601</v>
      </c>
      <c r="L111" s="21">
        <v>150358052</v>
      </c>
      <c r="M111" s="21">
        <v>94916781</v>
      </c>
      <c r="N111" s="21">
        <v>1465783</v>
      </c>
      <c r="O111" s="21">
        <v>79453140</v>
      </c>
      <c r="P111" s="21">
        <v>32518365</v>
      </c>
      <c r="Q111" s="21">
        <v>15130789</v>
      </c>
      <c r="R111" s="21">
        <v>17104080</v>
      </c>
      <c r="S111" s="21">
        <v>50391810</v>
      </c>
      <c r="T111" s="21">
        <v>15665019</v>
      </c>
      <c r="U111" s="21">
        <v>0</v>
      </c>
      <c r="V111" s="21">
        <v>19254117</v>
      </c>
      <c r="W111" s="21">
        <v>101799581</v>
      </c>
      <c r="X111" s="21">
        <v>2001746705</v>
      </c>
    </row>
    <row r="112" spans="1:24" x14ac:dyDescent="0.25">
      <c r="A112" s="21" t="s">
        <v>323</v>
      </c>
      <c r="B112" s="21">
        <v>5831390</v>
      </c>
      <c r="C112" s="21">
        <v>26993702</v>
      </c>
      <c r="D112" s="21">
        <v>47681579</v>
      </c>
      <c r="E112" s="21">
        <v>89336098</v>
      </c>
      <c r="F112" s="21">
        <v>42737735</v>
      </c>
      <c r="G112" s="21">
        <v>12832198</v>
      </c>
      <c r="H112" s="21">
        <v>35498654</v>
      </c>
      <c r="I112" s="21">
        <v>1020882</v>
      </c>
      <c r="J112" s="21">
        <v>124322811</v>
      </c>
      <c r="K112" s="21">
        <v>31097926</v>
      </c>
      <c r="L112" s="21">
        <v>131477298</v>
      </c>
      <c r="M112" s="21">
        <v>122789516</v>
      </c>
      <c r="N112" s="21">
        <v>11166503</v>
      </c>
      <c r="O112" s="21">
        <v>81323177</v>
      </c>
      <c r="P112" s="21">
        <v>30157658</v>
      </c>
      <c r="Q112" s="21">
        <v>18511562</v>
      </c>
      <c r="R112" s="21">
        <v>30809371</v>
      </c>
      <c r="S112" s="21">
        <v>37734919</v>
      </c>
      <c r="T112" s="21">
        <v>12360594</v>
      </c>
      <c r="U112" s="21">
        <v>0</v>
      </c>
      <c r="V112" s="21">
        <v>10244769</v>
      </c>
      <c r="W112" s="21">
        <v>82708573</v>
      </c>
      <c r="X112" s="21">
        <v>2153673596</v>
      </c>
    </row>
    <row r="113" spans="1:24" x14ac:dyDescent="0.25">
      <c r="A113" s="21" t="s">
        <v>324</v>
      </c>
      <c r="B113" s="21">
        <v>7962906</v>
      </c>
      <c r="C113" s="21">
        <v>32466870</v>
      </c>
      <c r="D113" s="21">
        <v>66454699</v>
      </c>
      <c r="E113" s="21">
        <v>132044537</v>
      </c>
      <c r="F113" s="21">
        <v>58668094</v>
      </c>
      <c r="G113" s="21">
        <v>18474276</v>
      </c>
      <c r="H113" s="21">
        <v>66413826</v>
      </c>
      <c r="I113" s="21">
        <v>1328497</v>
      </c>
      <c r="J113" s="21">
        <v>147247460</v>
      </c>
      <c r="K113" s="21">
        <v>31807828</v>
      </c>
      <c r="L113" s="21">
        <v>142425269</v>
      </c>
      <c r="M113" s="21">
        <v>139365859</v>
      </c>
      <c r="N113" s="21">
        <v>2168877</v>
      </c>
      <c r="O113" s="21">
        <v>86590343</v>
      </c>
      <c r="P113" s="21">
        <v>38091766</v>
      </c>
      <c r="Q113" s="21">
        <v>20819379</v>
      </c>
      <c r="R113" s="21">
        <v>19407984</v>
      </c>
      <c r="S113" s="21">
        <v>58920165</v>
      </c>
      <c r="T113" s="21">
        <v>13484886</v>
      </c>
      <c r="U113" s="21">
        <v>0</v>
      </c>
      <c r="V113" s="21">
        <v>6432215</v>
      </c>
      <c r="W113" s="21">
        <v>113659400</v>
      </c>
      <c r="X113" s="21">
        <v>2175096289</v>
      </c>
    </row>
    <row r="114" spans="1:24" x14ac:dyDescent="0.25">
      <c r="A114" s="21" t="s">
        <v>325</v>
      </c>
      <c r="B114" s="21">
        <v>7442780</v>
      </c>
      <c r="C114" s="21">
        <v>25762605</v>
      </c>
      <c r="D114" s="21">
        <v>95814592</v>
      </c>
      <c r="E114" s="21">
        <v>153362394</v>
      </c>
      <c r="F114" s="21">
        <v>37625670</v>
      </c>
      <c r="G114" s="21">
        <v>15142018</v>
      </c>
      <c r="H114" s="21">
        <v>70620488</v>
      </c>
      <c r="I114" s="21">
        <v>1773578</v>
      </c>
      <c r="J114" s="21">
        <v>141511987</v>
      </c>
      <c r="K114" s="21">
        <v>27783948</v>
      </c>
      <c r="L114" s="21">
        <v>168751725</v>
      </c>
      <c r="M114" s="21">
        <v>116893725</v>
      </c>
      <c r="N114" s="21">
        <v>2488740</v>
      </c>
      <c r="O114" s="21">
        <v>85574834</v>
      </c>
      <c r="P114" s="21">
        <v>36996705</v>
      </c>
      <c r="Q114" s="21">
        <v>22922014</v>
      </c>
      <c r="R114" s="21">
        <v>25644770</v>
      </c>
      <c r="S114" s="21">
        <v>39866657</v>
      </c>
      <c r="T114" s="21">
        <v>15519513</v>
      </c>
      <c r="U114" s="21">
        <v>0</v>
      </c>
      <c r="V114" s="21">
        <v>16305469</v>
      </c>
      <c r="W114" s="21">
        <v>101511927</v>
      </c>
      <c r="X114" s="21">
        <v>2317896771</v>
      </c>
    </row>
    <row r="115" spans="1:24" x14ac:dyDescent="0.25">
      <c r="A115" s="21" t="s">
        <v>326</v>
      </c>
      <c r="B115" s="21">
        <v>6613726</v>
      </c>
      <c r="C115" s="21">
        <v>22568612</v>
      </c>
      <c r="D115" s="21">
        <v>45639582</v>
      </c>
      <c r="E115" s="21">
        <v>132474044</v>
      </c>
      <c r="F115" s="21">
        <v>49326498</v>
      </c>
      <c r="G115" s="21">
        <v>13399268</v>
      </c>
      <c r="H115" s="21">
        <v>65171083</v>
      </c>
      <c r="I115" s="21">
        <v>1069258</v>
      </c>
      <c r="J115" s="21">
        <v>146388339</v>
      </c>
      <c r="K115" s="21">
        <v>35220055</v>
      </c>
      <c r="L115" s="21">
        <v>175044506</v>
      </c>
      <c r="M115" s="21">
        <v>112915852</v>
      </c>
      <c r="N115" s="21">
        <v>2156543</v>
      </c>
      <c r="O115" s="21">
        <v>82286149</v>
      </c>
      <c r="P115" s="21">
        <v>37417661</v>
      </c>
      <c r="Q115" s="21">
        <v>21301529</v>
      </c>
      <c r="R115" s="21">
        <v>12948427</v>
      </c>
      <c r="S115" s="21">
        <v>38299603</v>
      </c>
      <c r="T115" s="21">
        <v>25016144</v>
      </c>
      <c r="U115" s="21">
        <v>0</v>
      </c>
      <c r="V115" s="21">
        <v>12304067</v>
      </c>
      <c r="W115" s="21">
        <v>85794138</v>
      </c>
      <c r="X115" s="21">
        <v>2037951343</v>
      </c>
    </row>
    <row r="116" spans="1:24" x14ac:dyDescent="0.25">
      <c r="A116" s="21" t="s">
        <v>327</v>
      </c>
      <c r="B116" s="21">
        <v>10881330</v>
      </c>
      <c r="C116" s="21">
        <v>19245031</v>
      </c>
      <c r="D116" s="21">
        <v>47642009</v>
      </c>
      <c r="E116" s="21">
        <v>188953817</v>
      </c>
      <c r="F116" s="21">
        <v>41117653</v>
      </c>
      <c r="G116" s="21">
        <v>13669761</v>
      </c>
      <c r="H116" s="21">
        <v>41727623</v>
      </c>
      <c r="I116" s="21">
        <v>1218555</v>
      </c>
      <c r="J116" s="21">
        <v>178608874</v>
      </c>
      <c r="K116" s="21">
        <v>47444054</v>
      </c>
      <c r="L116" s="21">
        <v>173272268</v>
      </c>
      <c r="M116" s="21">
        <v>161280584</v>
      </c>
      <c r="N116" s="21">
        <v>1650247</v>
      </c>
      <c r="O116" s="21">
        <v>83362008</v>
      </c>
      <c r="P116" s="21">
        <v>43132081</v>
      </c>
      <c r="Q116" s="21">
        <v>33795363</v>
      </c>
      <c r="R116" s="21">
        <v>28535442</v>
      </c>
      <c r="S116" s="21">
        <v>48357059</v>
      </c>
      <c r="T116" s="21">
        <v>12068195</v>
      </c>
      <c r="U116" s="21">
        <v>0</v>
      </c>
      <c r="V116" s="21">
        <v>17056338</v>
      </c>
      <c r="W116" s="21">
        <v>82261743</v>
      </c>
      <c r="X116" s="21">
        <v>2460761653</v>
      </c>
    </row>
    <row r="117" spans="1:24" x14ac:dyDescent="0.25">
      <c r="A117" s="21" t="s">
        <v>328</v>
      </c>
      <c r="B117" s="21">
        <v>7795336</v>
      </c>
      <c r="C117" s="21">
        <v>22942359</v>
      </c>
      <c r="D117" s="21">
        <v>68245915</v>
      </c>
      <c r="E117" s="21">
        <v>109003758</v>
      </c>
      <c r="F117" s="21">
        <v>45034476</v>
      </c>
      <c r="G117" s="21">
        <v>14703810</v>
      </c>
      <c r="H117" s="21">
        <v>47035628</v>
      </c>
      <c r="I117" s="21">
        <v>1069021</v>
      </c>
      <c r="J117" s="21">
        <v>185937940</v>
      </c>
      <c r="K117" s="21">
        <v>38890434</v>
      </c>
      <c r="L117" s="21">
        <v>164022807</v>
      </c>
      <c r="M117" s="21">
        <v>117149748</v>
      </c>
      <c r="N117" s="21">
        <v>10318454</v>
      </c>
      <c r="O117" s="21">
        <v>97287139</v>
      </c>
      <c r="P117" s="21">
        <v>33951366</v>
      </c>
      <c r="Q117" s="21">
        <v>68769757</v>
      </c>
      <c r="R117" s="21">
        <v>28083608</v>
      </c>
      <c r="S117" s="21">
        <v>38705010</v>
      </c>
      <c r="T117" s="21">
        <v>43180120</v>
      </c>
      <c r="U117" s="21">
        <v>0</v>
      </c>
      <c r="V117" s="21">
        <v>8922203</v>
      </c>
      <c r="W117" s="21">
        <v>52106771</v>
      </c>
      <c r="X117" s="21">
        <v>2269815141</v>
      </c>
    </row>
    <row r="118" spans="1:24" x14ac:dyDescent="0.25">
      <c r="A118" s="21" t="s">
        <v>329</v>
      </c>
      <c r="B118" s="21">
        <v>8929833</v>
      </c>
      <c r="C118" s="21">
        <v>21613327</v>
      </c>
      <c r="D118" s="21">
        <v>69421364</v>
      </c>
      <c r="E118" s="21">
        <v>131072575</v>
      </c>
      <c r="F118" s="21">
        <v>55820548</v>
      </c>
      <c r="G118" s="21">
        <v>15232658</v>
      </c>
      <c r="H118" s="21">
        <v>28072359</v>
      </c>
      <c r="I118" s="21">
        <v>1274005</v>
      </c>
      <c r="J118" s="21">
        <v>170791943</v>
      </c>
      <c r="K118" s="21">
        <v>39586179</v>
      </c>
      <c r="L118" s="21">
        <v>153190314</v>
      </c>
      <c r="M118" s="21">
        <v>118876219</v>
      </c>
      <c r="N118" s="21">
        <v>1497500</v>
      </c>
      <c r="O118" s="21">
        <v>83889210</v>
      </c>
      <c r="P118" s="21">
        <v>33077888</v>
      </c>
      <c r="Q118" s="21">
        <v>38732196</v>
      </c>
      <c r="R118" s="21">
        <v>25190929</v>
      </c>
      <c r="S118" s="21">
        <v>35611668</v>
      </c>
      <c r="T118" s="21">
        <v>17508854</v>
      </c>
      <c r="U118" s="21">
        <v>0</v>
      </c>
      <c r="V118" s="21">
        <v>6909899</v>
      </c>
      <c r="W118" s="21">
        <v>64848968</v>
      </c>
      <c r="X118" s="21">
        <v>2121348672</v>
      </c>
    </row>
    <row r="119" spans="1:24" x14ac:dyDescent="0.25">
      <c r="A119" s="21" t="s">
        <v>330</v>
      </c>
      <c r="B119" s="21">
        <v>8206194</v>
      </c>
      <c r="C119" s="21">
        <v>20849546</v>
      </c>
      <c r="D119" s="21">
        <v>53281410</v>
      </c>
      <c r="E119" s="21">
        <v>105481462</v>
      </c>
      <c r="F119" s="21">
        <v>46566411</v>
      </c>
      <c r="G119" s="21">
        <v>16379948</v>
      </c>
      <c r="H119" s="21">
        <v>41546339</v>
      </c>
      <c r="I119" s="21">
        <v>609748</v>
      </c>
      <c r="J119" s="21">
        <v>162427447</v>
      </c>
      <c r="K119" s="21">
        <v>44404681</v>
      </c>
      <c r="L119" s="21">
        <v>154036724</v>
      </c>
      <c r="M119" s="21">
        <v>128813324</v>
      </c>
      <c r="N119" s="21">
        <v>2257978</v>
      </c>
      <c r="O119" s="21">
        <v>74146763</v>
      </c>
      <c r="P119" s="21">
        <v>37360915</v>
      </c>
      <c r="Q119" s="21">
        <v>24841535</v>
      </c>
      <c r="R119" s="21">
        <v>35701768</v>
      </c>
      <c r="S119" s="21">
        <v>40990792</v>
      </c>
      <c r="T119" s="21">
        <v>15402117</v>
      </c>
      <c r="U119" s="21">
        <v>0</v>
      </c>
      <c r="V119" s="21">
        <v>5595419</v>
      </c>
      <c r="W119" s="21">
        <v>170316803</v>
      </c>
      <c r="X119" s="21">
        <v>2428532142</v>
      </c>
    </row>
    <row r="120" spans="1:24" x14ac:dyDescent="0.25">
      <c r="A120" s="21" t="s">
        <v>331</v>
      </c>
      <c r="B120" s="21">
        <v>5196031</v>
      </c>
      <c r="C120" s="21">
        <v>20993860</v>
      </c>
      <c r="D120" s="21">
        <v>84606192</v>
      </c>
      <c r="E120" s="21">
        <v>84175876</v>
      </c>
      <c r="F120" s="21">
        <v>50993390</v>
      </c>
      <c r="G120" s="21">
        <v>15790864</v>
      </c>
      <c r="H120" s="21">
        <v>46368104</v>
      </c>
      <c r="I120" s="21">
        <v>904241</v>
      </c>
      <c r="J120" s="21">
        <v>147081768</v>
      </c>
      <c r="K120" s="21">
        <v>34884869</v>
      </c>
      <c r="L120" s="21">
        <v>144647684</v>
      </c>
      <c r="M120" s="21">
        <v>126959027</v>
      </c>
      <c r="N120" s="21">
        <v>1248385</v>
      </c>
      <c r="O120" s="21">
        <v>90324230</v>
      </c>
      <c r="P120" s="21">
        <v>37118653</v>
      </c>
      <c r="Q120" s="21">
        <v>35044023</v>
      </c>
      <c r="R120" s="21">
        <v>20436835</v>
      </c>
      <c r="S120" s="21">
        <v>33962998</v>
      </c>
      <c r="T120" s="21">
        <v>27132526</v>
      </c>
      <c r="U120" s="21">
        <v>0</v>
      </c>
      <c r="V120" s="21">
        <v>14158404</v>
      </c>
      <c r="W120" s="21">
        <v>109774297</v>
      </c>
      <c r="X120" s="21">
        <v>2243442542</v>
      </c>
    </row>
    <row r="121" spans="1:24" x14ac:dyDescent="0.25">
      <c r="A121" s="21" t="s">
        <v>332</v>
      </c>
      <c r="B121" s="21">
        <v>7151899</v>
      </c>
      <c r="C121" s="21">
        <v>15382142</v>
      </c>
      <c r="D121" s="21">
        <v>44822405</v>
      </c>
      <c r="E121" s="21">
        <v>172692595</v>
      </c>
      <c r="F121" s="21">
        <v>43994887</v>
      </c>
      <c r="G121" s="21">
        <v>15655494</v>
      </c>
      <c r="H121" s="21">
        <v>53036332</v>
      </c>
      <c r="I121" s="21">
        <v>417655</v>
      </c>
      <c r="J121" s="21">
        <v>145886497</v>
      </c>
      <c r="K121" s="21">
        <v>38405848</v>
      </c>
      <c r="L121" s="21">
        <v>161470817</v>
      </c>
      <c r="M121" s="21">
        <v>103607636</v>
      </c>
      <c r="N121" s="21">
        <v>2304681</v>
      </c>
      <c r="O121" s="21">
        <v>106037179</v>
      </c>
      <c r="P121" s="21">
        <v>33120052</v>
      </c>
      <c r="Q121" s="21">
        <v>91667589</v>
      </c>
      <c r="R121" s="21">
        <v>15914305</v>
      </c>
      <c r="S121" s="21">
        <v>33762444</v>
      </c>
      <c r="T121" s="21">
        <v>10638818</v>
      </c>
      <c r="U121" s="21">
        <v>27</v>
      </c>
      <c r="V121" s="21">
        <v>17376044</v>
      </c>
      <c r="W121" s="21">
        <v>87758991</v>
      </c>
      <c r="X121" s="21">
        <v>2182103281</v>
      </c>
    </row>
    <row r="122" spans="1:24" x14ac:dyDescent="0.25">
      <c r="A122" s="21" t="s">
        <v>333</v>
      </c>
      <c r="B122" s="21">
        <v>6132788</v>
      </c>
      <c r="C122" s="21">
        <v>27019618</v>
      </c>
      <c r="D122" s="21">
        <v>3404055</v>
      </c>
      <c r="E122" s="21">
        <v>82269042</v>
      </c>
      <c r="F122" s="21">
        <v>201976154</v>
      </c>
      <c r="G122" s="21">
        <v>14597979</v>
      </c>
      <c r="H122" s="21">
        <v>40228448</v>
      </c>
      <c r="I122" s="21">
        <v>178789</v>
      </c>
      <c r="J122" s="21">
        <v>126820867</v>
      </c>
      <c r="K122" s="21">
        <v>32412622</v>
      </c>
      <c r="L122" s="21">
        <v>155823835</v>
      </c>
      <c r="M122" s="21">
        <v>149816798</v>
      </c>
      <c r="N122" s="21">
        <v>2632924</v>
      </c>
      <c r="O122" s="21">
        <v>45058426</v>
      </c>
      <c r="P122" s="21">
        <v>41814734</v>
      </c>
      <c r="Q122" s="21">
        <v>32524693</v>
      </c>
      <c r="R122" s="21">
        <v>37896379</v>
      </c>
      <c r="S122" s="21">
        <v>33123614</v>
      </c>
      <c r="T122" s="21">
        <v>14466397</v>
      </c>
      <c r="U122" s="21">
        <v>0</v>
      </c>
      <c r="V122" s="21">
        <v>6659036</v>
      </c>
      <c r="W122" s="21">
        <v>49183525</v>
      </c>
      <c r="X122" s="21">
        <v>1976007209</v>
      </c>
    </row>
    <row r="123" spans="1:24" x14ac:dyDescent="0.25">
      <c r="A123" s="21" t="s">
        <v>334</v>
      </c>
      <c r="B123" s="21">
        <v>3076448</v>
      </c>
      <c r="C123" s="21">
        <v>14419324</v>
      </c>
      <c r="D123" s="21">
        <v>4563485</v>
      </c>
      <c r="E123" s="21">
        <v>79648458</v>
      </c>
      <c r="F123" s="21">
        <v>167707222</v>
      </c>
      <c r="G123" s="21">
        <v>13874114</v>
      </c>
      <c r="H123" s="21">
        <v>41498362</v>
      </c>
      <c r="I123" s="21">
        <v>7554</v>
      </c>
      <c r="J123" s="21">
        <v>174508167</v>
      </c>
      <c r="K123" s="21">
        <v>31653756</v>
      </c>
      <c r="L123" s="21">
        <v>134952356</v>
      </c>
      <c r="M123" s="21">
        <v>151010324</v>
      </c>
      <c r="N123" s="21">
        <v>1965848</v>
      </c>
      <c r="O123" s="21">
        <v>44992019</v>
      </c>
      <c r="P123" s="21">
        <v>41560482</v>
      </c>
      <c r="Q123" s="21">
        <v>16453684</v>
      </c>
      <c r="R123" s="21">
        <v>57456469</v>
      </c>
      <c r="S123" s="21">
        <v>33046686</v>
      </c>
      <c r="T123" s="21">
        <v>10938434</v>
      </c>
      <c r="U123" s="21">
        <v>0</v>
      </c>
      <c r="V123" s="21">
        <v>6029626</v>
      </c>
      <c r="W123" s="21">
        <v>79557289</v>
      </c>
      <c r="X123" s="21">
        <v>1900475303</v>
      </c>
    </row>
    <row r="124" spans="1:24" x14ac:dyDescent="0.25">
      <c r="A124" s="21" t="s">
        <v>335</v>
      </c>
      <c r="B124" s="21">
        <v>2093253</v>
      </c>
      <c r="C124" s="21">
        <v>15445257</v>
      </c>
      <c r="D124" s="21">
        <v>8101756</v>
      </c>
      <c r="E124" s="21">
        <v>92505447</v>
      </c>
      <c r="F124" s="21">
        <v>291259929</v>
      </c>
      <c r="G124" s="21">
        <v>15115779</v>
      </c>
      <c r="H124" s="21">
        <v>53830052</v>
      </c>
      <c r="I124" s="21">
        <v>399473</v>
      </c>
      <c r="J124" s="21">
        <v>191102608</v>
      </c>
      <c r="K124" s="21">
        <v>36853691</v>
      </c>
      <c r="L124" s="21">
        <v>162473719</v>
      </c>
      <c r="M124" s="21">
        <v>168567756</v>
      </c>
      <c r="N124" s="21">
        <v>1054708</v>
      </c>
      <c r="O124" s="21">
        <v>49192865</v>
      </c>
      <c r="P124" s="21">
        <v>47512261</v>
      </c>
      <c r="Q124" s="21">
        <v>21032962</v>
      </c>
      <c r="R124" s="21">
        <v>57285283</v>
      </c>
      <c r="S124" s="21">
        <v>25891020</v>
      </c>
      <c r="T124" s="21">
        <v>20265000</v>
      </c>
      <c r="U124" s="21">
        <v>0</v>
      </c>
      <c r="V124" s="21">
        <v>6363039</v>
      </c>
      <c r="W124" s="21">
        <v>56295289</v>
      </c>
      <c r="X124" s="21">
        <v>2156045089</v>
      </c>
    </row>
    <row r="125" spans="1:24" x14ac:dyDescent="0.25">
      <c r="A125" s="21" t="s">
        <v>336</v>
      </c>
      <c r="B125" s="21">
        <v>4735563</v>
      </c>
      <c r="C125" s="21">
        <v>17980058</v>
      </c>
      <c r="D125" s="21">
        <v>7988242</v>
      </c>
      <c r="E125" s="21">
        <v>65344139</v>
      </c>
      <c r="F125" s="21">
        <v>286772550</v>
      </c>
      <c r="G125" s="21">
        <v>17743024</v>
      </c>
      <c r="H125" s="21">
        <v>52103014</v>
      </c>
      <c r="I125" s="21">
        <v>133771</v>
      </c>
      <c r="J125" s="21">
        <v>162793502</v>
      </c>
      <c r="K125" s="21">
        <v>30612894</v>
      </c>
      <c r="L125" s="21">
        <v>174373993</v>
      </c>
      <c r="M125" s="21">
        <v>167209672</v>
      </c>
      <c r="N125" s="21">
        <v>4415326</v>
      </c>
      <c r="O125" s="21">
        <v>50532492</v>
      </c>
      <c r="P125" s="21">
        <v>51322324</v>
      </c>
      <c r="Q125" s="21">
        <v>19985797</v>
      </c>
      <c r="R125" s="21">
        <v>74711803</v>
      </c>
      <c r="S125" s="21">
        <v>31193471</v>
      </c>
      <c r="T125" s="21">
        <v>13442779</v>
      </c>
      <c r="U125" s="21">
        <v>0</v>
      </c>
      <c r="V125" s="21">
        <v>6129809</v>
      </c>
      <c r="W125" s="21">
        <v>99055957</v>
      </c>
      <c r="X125" s="21">
        <v>2163379517</v>
      </c>
    </row>
    <row r="126" spans="1:24" x14ac:dyDescent="0.25">
      <c r="A126" s="21" t="s">
        <v>337</v>
      </c>
      <c r="B126" s="21">
        <v>15373059</v>
      </c>
      <c r="C126" s="21">
        <v>17377975</v>
      </c>
      <c r="D126" s="21">
        <v>10583266</v>
      </c>
      <c r="E126" s="21">
        <v>83845389</v>
      </c>
      <c r="F126" s="21">
        <v>201534654</v>
      </c>
      <c r="G126" s="21">
        <v>20402699</v>
      </c>
      <c r="H126" s="21">
        <v>75589215</v>
      </c>
      <c r="I126" s="21">
        <v>169144</v>
      </c>
      <c r="J126" s="21">
        <v>183243944</v>
      </c>
      <c r="K126" s="21">
        <v>39048544</v>
      </c>
      <c r="L126" s="21">
        <v>178701217</v>
      </c>
      <c r="M126" s="21">
        <v>151858029</v>
      </c>
      <c r="N126" s="21">
        <v>3841380</v>
      </c>
      <c r="O126" s="21">
        <v>52440348</v>
      </c>
      <c r="P126" s="21">
        <v>44348791</v>
      </c>
      <c r="Q126" s="21">
        <v>29986729</v>
      </c>
      <c r="R126" s="21">
        <v>68166848</v>
      </c>
      <c r="S126" s="21">
        <v>26898359</v>
      </c>
      <c r="T126" s="21">
        <v>23287908</v>
      </c>
      <c r="U126" s="21">
        <v>1</v>
      </c>
      <c r="V126" s="21">
        <v>3990405</v>
      </c>
      <c r="W126" s="21">
        <v>64573731</v>
      </c>
      <c r="X126" s="21">
        <v>2187285487</v>
      </c>
    </row>
    <row r="127" spans="1:24" x14ac:dyDescent="0.25">
      <c r="A127" s="21" t="s">
        <v>338</v>
      </c>
      <c r="B127" s="21">
        <v>16279771</v>
      </c>
      <c r="C127" s="21">
        <v>13233586</v>
      </c>
      <c r="D127" s="21">
        <v>10997645</v>
      </c>
      <c r="E127" s="21">
        <v>104964074</v>
      </c>
      <c r="F127" s="21">
        <v>178801578</v>
      </c>
      <c r="G127" s="21">
        <v>13919213</v>
      </c>
      <c r="H127" s="21">
        <v>55981826</v>
      </c>
      <c r="I127" s="21">
        <v>560914</v>
      </c>
      <c r="J127" s="21">
        <v>160226421</v>
      </c>
      <c r="K127" s="21">
        <v>36904539</v>
      </c>
      <c r="L127" s="21">
        <v>217016218</v>
      </c>
      <c r="M127" s="21">
        <v>139349435</v>
      </c>
      <c r="N127" s="21">
        <v>1993321</v>
      </c>
      <c r="O127" s="21">
        <v>72744694</v>
      </c>
      <c r="P127" s="21">
        <v>44039966</v>
      </c>
      <c r="Q127" s="21">
        <v>30096380</v>
      </c>
      <c r="R127" s="21">
        <v>81672517</v>
      </c>
      <c r="S127" s="21">
        <v>33783107</v>
      </c>
      <c r="T127" s="21">
        <v>11190434</v>
      </c>
      <c r="U127" s="21">
        <v>0</v>
      </c>
      <c r="V127" s="21">
        <v>9565788</v>
      </c>
      <c r="W127" s="21">
        <v>70557665</v>
      </c>
      <c r="X127" s="21">
        <v>2139063050</v>
      </c>
    </row>
    <row r="128" spans="1:24" x14ac:dyDescent="0.25">
      <c r="A128" s="21" t="s">
        <v>339</v>
      </c>
      <c r="B128" s="21">
        <v>4699191</v>
      </c>
      <c r="C128" s="21">
        <v>24354707</v>
      </c>
      <c r="D128" s="21">
        <v>8325062</v>
      </c>
      <c r="E128" s="21">
        <v>103069214</v>
      </c>
      <c r="F128" s="21">
        <v>203358648</v>
      </c>
      <c r="G128" s="21">
        <v>16626201</v>
      </c>
      <c r="H128" s="21">
        <v>90443958</v>
      </c>
      <c r="I128" s="21">
        <v>530544</v>
      </c>
      <c r="J128" s="21">
        <v>167978192</v>
      </c>
      <c r="K128" s="21">
        <v>50853139</v>
      </c>
      <c r="L128" s="21">
        <v>226302593</v>
      </c>
      <c r="M128" s="21">
        <v>149412062</v>
      </c>
      <c r="N128" s="21">
        <v>4476045</v>
      </c>
      <c r="O128" s="21">
        <v>81912256</v>
      </c>
      <c r="P128" s="21">
        <v>54447682</v>
      </c>
      <c r="Q128" s="21">
        <v>32203207</v>
      </c>
      <c r="R128" s="21">
        <v>74557672</v>
      </c>
      <c r="S128" s="21">
        <v>32956794</v>
      </c>
      <c r="T128" s="21">
        <v>17307356</v>
      </c>
      <c r="U128" s="21">
        <v>0</v>
      </c>
      <c r="V128" s="21">
        <v>7989647</v>
      </c>
      <c r="W128" s="21">
        <v>81592044</v>
      </c>
      <c r="X128" s="21">
        <v>2224966891</v>
      </c>
    </row>
    <row r="129" spans="1:24" x14ac:dyDescent="0.25">
      <c r="A129" s="21" t="s">
        <v>340</v>
      </c>
      <c r="B129" s="21">
        <v>4620865</v>
      </c>
      <c r="C129" s="21">
        <v>20833518</v>
      </c>
      <c r="D129" s="21">
        <v>6426171</v>
      </c>
      <c r="E129" s="21">
        <v>86119002</v>
      </c>
      <c r="F129" s="21">
        <v>215111235</v>
      </c>
      <c r="G129" s="21">
        <v>15322511</v>
      </c>
      <c r="H129" s="21">
        <v>79050592</v>
      </c>
      <c r="I129" s="21">
        <v>103047</v>
      </c>
      <c r="J129" s="21">
        <v>189436757</v>
      </c>
      <c r="K129" s="21">
        <v>60577025</v>
      </c>
      <c r="L129" s="21">
        <v>271039249</v>
      </c>
      <c r="M129" s="21">
        <v>140277187</v>
      </c>
      <c r="N129" s="21">
        <v>1876945</v>
      </c>
      <c r="O129" s="21">
        <v>96422388</v>
      </c>
      <c r="P129" s="21">
        <v>67203236</v>
      </c>
      <c r="Q129" s="21">
        <v>28484242</v>
      </c>
      <c r="R129" s="21">
        <v>81893581</v>
      </c>
      <c r="S129" s="21">
        <v>31969083</v>
      </c>
      <c r="T129" s="21">
        <v>16797713</v>
      </c>
      <c r="U129" s="21">
        <v>0</v>
      </c>
      <c r="V129" s="21">
        <v>4976547</v>
      </c>
      <c r="W129" s="21">
        <v>94028212</v>
      </c>
      <c r="X129" s="21">
        <v>2254161905</v>
      </c>
    </row>
    <row r="130" spans="1:24" x14ac:dyDescent="0.25">
      <c r="A130" s="21" t="s">
        <v>341</v>
      </c>
      <c r="B130" s="21">
        <v>5026842</v>
      </c>
      <c r="C130" s="21">
        <v>22600656</v>
      </c>
      <c r="D130" s="21">
        <v>6558744</v>
      </c>
      <c r="E130" s="21">
        <v>39571005</v>
      </c>
      <c r="F130" s="21">
        <v>225279946</v>
      </c>
      <c r="G130" s="21">
        <v>18078615</v>
      </c>
      <c r="H130" s="21">
        <v>99337347</v>
      </c>
      <c r="I130" s="21">
        <v>291276</v>
      </c>
      <c r="J130" s="21">
        <v>203244744</v>
      </c>
      <c r="K130" s="21">
        <v>45473398</v>
      </c>
      <c r="L130" s="21">
        <v>238502477</v>
      </c>
      <c r="M130" s="21">
        <v>131477648</v>
      </c>
      <c r="N130" s="21">
        <v>2049682</v>
      </c>
      <c r="O130" s="21">
        <v>52221240</v>
      </c>
      <c r="P130" s="21">
        <v>42031121</v>
      </c>
      <c r="Q130" s="21">
        <v>30051401</v>
      </c>
      <c r="R130" s="21">
        <v>54425186</v>
      </c>
      <c r="S130" s="21">
        <v>37785673</v>
      </c>
      <c r="T130" s="21">
        <v>17179263</v>
      </c>
      <c r="U130" s="21">
        <v>0</v>
      </c>
      <c r="V130" s="21">
        <v>4518022</v>
      </c>
      <c r="W130" s="21">
        <v>87579036</v>
      </c>
      <c r="X130" s="21">
        <v>2206287416</v>
      </c>
    </row>
    <row r="131" spans="1:24" x14ac:dyDescent="0.25">
      <c r="A131" s="21" t="s">
        <v>342</v>
      </c>
      <c r="B131" s="21">
        <v>8000042</v>
      </c>
      <c r="C131" s="21">
        <v>22219677</v>
      </c>
      <c r="D131" s="21">
        <v>5383351</v>
      </c>
      <c r="E131" s="21">
        <v>102266791</v>
      </c>
      <c r="F131" s="21">
        <v>178885747</v>
      </c>
      <c r="G131" s="21">
        <v>20907702</v>
      </c>
      <c r="H131" s="21">
        <v>66349260</v>
      </c>
      <c r="I131" s="21">
        <v>348538</v>
      </c>
      <c r="J131" s="21">
        <v>173683881</v>
      </c>
      <c r="K131" s="21">
        <v>47830815</v>
      </c>
      <c r="L131" s="21">
        <v>244177019</v>
      </c>
      <c r="M131" s="21">
        <v>133528209</v>
      </c>
      <c r="N131" s="21">
        <v>1934623</v>
      </c>
      <c r="O131" s="21">
        <v>47141980</v>
      </c>
      <c r="P131" s="21">
        <v>62070647</v>
      </c>
      <c r="Q131" s="21">
        <v>45052177</v>
      </c>
      <c r="R131" s="21">
        <v>89071819</v>
      </c>
      <c r="S131" s="21">
        <v>37968206</v>
      </c>
      <c r="T131" s="21">
        <v>17614621</v>
      </c>
      <c r="U131" s="21">
        <v>0</v>
      </c>
      <c r="V131" s="21">
        <v>3590513</v>
      </c>
      <c r="W131" s="21">
        <v>82604076</v>
      </c>
      <c r="X131" s="21">
        <v>2322230573</v>
      </c>
    </row>
    <row r="132" spans="1:24" x14ac:dyDescent="0.25">
      <c r="A132" s="21" t="s">
        <v>343</v>
      </c>
      <c r="B132" s="21">
        <v>5241449</v>
      </c>
      <c r="C132" s="21">
        <v>19300499</v>
      </c>
      <c r="D132" s="21">
        <v>6671721</v>
      </c>
      <c r="E132" s="21">
        <v>96909223</v>
      </c>
      <c r="F132" s="21">
        <v>167913359</v>
      </c>
      <c r="G132" s="21">
        <v>22550615</v>
      </c>
      <c r="H132" s="21">
        <v>80582521</v>
      </c>
      <c r="I132" s="21">
        <v>225786</v>
      </c>
      <c r="J132" s="21">
        <v>179232122</v>
      </c>
      <c r="K132" s="21">
        <v>36727492</v>
      </c>
      <c r="L132" s="21">
        <v>255741641</v>
      </c>
      <c r="M132" s="21">
        <v>137724107</v>
      </c>
      <c r="N132" s="21">
        <v>1802093</v>
      </c>
      <c r="O132" s="21">
        <v>53066553</v>
      </c>
      <c r="P132" s="21">
        <v>49704944</v>
      </c>
      <c r="Q132" s="21">
        <v>44398892</v>
      </c>
      <c r="R132" s="21">
        <v>60415976</v>
      </c>
      <c r="S132" s="21">
        <v>27837808</v>
      </c>
      <c r="T132" s="21">
        <v>12635187</v>
      </c>
      <c r="U132" s="21">
        <v>0</v>
      </c>
      <c r="V132" s="21">
        <v>4544744</v>
      </c>
      <c r="W132" s="21">
        <v>72653322</v>
      </c>
      <c r="X132" s="21">
        <v>2062980026</v>
      </c>
    </row>
    <row r="133" spans="1:24" x14ac:dyDescent="0.25">
      <c r="A133" s="21" t="s">
        <v>344</v>
      </c>
      <c r="B133" s="21">
        <v>5324105</v>
      </c>
      <c r="C133" s="21">
        <v>22892495</v>
      </c>
      <c r="D133" s="21">
        <v>5617632</v>
      </c>
      <c r="E133" s="21">
        <v>87394960</v>
      </c>
      <c r="F133" s="21">
        <v>154885456</v>
      </c>
      <c r="G133" s="21">
        <v>19730781</v>
      </c>
      <c r="H133" s="21">
        <v>52727442</v>
      </c>
      <c r="I133" s="21">
        <v>474644</v>
      </c>
      <c r="J133" s="21">
        <v>191779327</v>
      </c>
      <c r="K133" s="21">
        <v>43902132</v>
      </c>
      <c r="L133" s="21">
        <v>291871987</v>
      </c>
      <c r="M133" s="21">
        <v>128396003</v>
      </c>
      <c r="N133" s="21">
        <v>1490235</v>
      </c>
      <c r="O133" s="21">
        <v>57306122</v>
      </c>
      <c r="P133" s="21">
        <v>66789341</v>
      </c>
      <c r="Q133" s="21">
        <v>48628092</v>
      </c>
      <c r="R133" s="21">
        <v>48464447</v>
      </c>
      <c r="S133" s="21">
        <v>25233652</v>
      </c>
      <c r="T133" s="21">
        <v>18131937</v>
      </c>
      <c r="U133" s="21">
        <v>84550</v>
      </c>
      <c r="V133" s="21">
        <v>3638710</v>
      </c>
      <c r="W133" s="21">
        <v>79130153</v>
      </c>
      <c r="X133" s="21">
        <v>2197464083</v>
      </c>
    </row>
    <row r="134" spans="1:24" x14ac:dyDescent="0.25">
      <c r="A134" s="21" t="s">
        <v>345</v>
      </c>
      <c r="B134" s="21">
        <v>7403322</v>
      </c>
      <c r="C134" s="21">
        <v>13336390</v>
      </c>
      <c r="D134" s="21">
        <v>10988607</v>
      </c>
      <c r="E134" s="21">
        <v>37549742</v>
      </c>
      <c r="F134" s="21">
        <v>175510181</v>
      </c>
      <c r="G134" s="21">
        <v>28931367</v>
      </c>
      <c r="H134" s="21">
        <v>74049929</v>
      </c>
      <c r="I134" s="21">
        <v>222942</v>
      </c>
      <c r="J134" s="21">
        <v>153596213</v>
      </c>
      <c r="K134" s="21">
        <v>23938440</v>
      </c>
      <c r="L134" s="21">
        <v>216092575</v>
      </c>
      <c r="M134" s="21">
        <v>104133343</v>
      </c>
      <c r="N134" s="21">
        <v>1081368</v>
      </c>
      <c r="O134" s="21">
        <v>51563109</v>
      </c>
      <c r="P134" s="21">
        <v>44643170</v>
      </c>
      <c r="Q134" s="21">
        <v>31570471</v>
      </c>
      <c r="R134" s="21">
        <v>49690356</v>
      </c>
      <c r="S134" s="21">
        <v>28665226</v>
      </c>
      <c r="T134" s="21">
        <v>16273307</v>
      </c>
      <c r="U134" s="21">
        <v>0</v>
      </c>
      <c r="V134" s="21">
        <v>2245719</v>
      </c>
      <c r="W134" s="21">
        <v>60929986</v>
      </c>
      <c r="X134" s="21">
        <v>2004186374</v>
      </c>
    </row>
    <row r="135" spans="1:24" x14ac:dyDescent="0.25">
      <c r="A135" s="21" t="s">
        <v>346</v>
      </c>
      <c r="B135" s="21">
        <v>2083578</v>
      </c>
      <c r="C135" s="21">
        <v>12360528</v>
      </c>
      <c r="D135" s="21">
        <v>6137530</v>
      </c>
      <c r="E135" s="21">
        <v>63233768</v>
      </c>
      <c r="F135" s="21">
        <v>158550559</v>
      </c>
      <c r="G135" s="21">
        <v>13991201</v>
      </c>
      <c r="H135" s="21">
        <v>34917459</v>
      </c>
      <c r="I135" s="21">
        <v>59389</v>
      </c>
      <c r="J135" s="21">
        <v>141888883</v>
      </c>
      <c r="K135" s="21">
        <v>41836735</v>
      </c>
      <c r="L135" s="21">
        <v>276458309</v>
      </c>
      <c r="M135" s="21">
        <v>126736836</v>
      </c>
      <c r="N135" s="21">
        <v>1272181</v>
      </c>
      <c r="O135" s="21">
        <v>42926953</v>
      </c>
      <c r="P135" s="21">
        <v>43408777</v>
      </c>
      <c r="Q135" s="21">
        <v>27759809</v>
      </c>
      <c r="R135" s="21">
        <v>63205695</v>
      </c>
      <c r="S135" s="21">
        <v>24266642</v>
      </c>
      <c r="T135" s="21">
        <v>10225465</v>
      </c>
      <c r="U135" s="21">
        <v>293</v>
      </c>
      <c r="V135" s="21">
        <v>6137204</v>
      </c>
      <c r="W135" s="21">
        <v>79359249</v>
      </c>
      <c r="X135" s="21">
        <v>1943376182</v>
      </c>
    </row>
    <row r="136" spans="1:24" x14ac:dyDescent="0.25">
      <c r="A136" s="21" t="s">
        <v>347</v>
      </c>
      <c r="B136" s="21">
        <v>2890876</v>
      </c>
      <c r="C136" s="21">
        <v>16598099</v>
      </c>
      <c r="D136" s="21">
        <v>6689571</v>
      </c>
      <c r="E136" s="21">
        <v>73585337</v>
      </c>
      <c r="F136" s="21">
        <v>161191167</v>
      </c>
      <c r="G136" s="21">
        <v>15132406</v>
      </c>
      <c r="H136" s="21">
        <v>37010038</v>
      </c>
      <c r="I136" s="21">
        <v>265093</v>
      </c>
      <c r="J136" s="21">
        <v>200134449</v>
      </c>
      <c r="K136" s="21">
        <v>40401790</v>
      </c>
      <c r="L136" s="21">
        <v>261139303</v>
      </c>
      <c r="M136" s="21">
        <v>137326465</v>
      </c>
      <c r="N136" s="21">
        <v>978041</v>
      </c>
      <c r="O136" s="21">
        <v>46412037</v>
      </c>
      <c r="P136" s="21">
        <v>57622745</v>
      </c>
      <c r="Q136" s="21">
        <v>31998621</v>
      </c>
      <c r="R136" s="21">
        <v>42721087</v>
      </c>
      <c r="S136" s="21">
        <v>26291460</v>
      </c>
      <c r="T136" s="21">
        <v>14132579</v>
      </c>
      <c r="U136" s="21">
        <v>27</v>
      </c>
      <c r="V136" s="21">
        <v>10368450</v>
      </c>
      <c r="W136" s="21">
        <v>63477412</v>
      </c>
      <c r="X136" s="21">
        <v>2030090335</v>
      </c>
    </row>
    <row r="137" spans="1:24" x14ac:dyDescent="0.25">
      <c r="A137" s="21" t="s">
        <v>348</v>
      </c>
      <c r="B137" s="21">
        <v>6090859</v>
      </c>
      <c r="C137" s="21">
        <v>17373290</v>
      </c>
      <c r="D137" s="21">
        <v>8089575</v>
      </c>
      <c r="E137" s="21">
        <v>93963879</v>
      </c>
      <c r="F137" s="21">
        <v>221881994</v>
      </c>
      <c r="G137" s="21">
        <v>20106483</v>
      </c>
      <c r="H137" s="21">
        <v>61853481</v>
      </c>
      <c r="I137" s="21">
        <v>530953</v>
      </c>
      <c r="J137" s="21">
        <v>195461915</v>
      </c>
      <c r="K137" s="21">
        <v>49026774</v>
      </c>
      <c r="L137" s="21">
        <v>210893554</v>
      </c>
      <c r="M137" s="21">
        <v>119605096</v>
      </c>
      <c r="N137" s="21">
        <v>2318112</v>
      </c>
      <c r="O137" s="21">
        <v>45191219</v>
      </c>
      <c r="P137" s="21">
        <v>47905799</v>
      </c>
      <c r="Q137" s="21">
        <v>24624808</v>
      </c>
      <c r="R137" s="21">
        <v>47360886</v>
      </c>
      <c r="S137" s="21">
        <v>30675054</v>
      </c>
      <c r="T137" s="21">
        <v>15669284</v>
      </c>
      <c r="U137" s="21">
        <v>218</v>
      </c>
      <c r="V137" s="21">
        <v>8652415</v>
      </c>
      <c r="W137" s="21">
        <v>95087625</v>
      </c>
      <c r="X137" s="21">
        <v>2032045755</v>
      </c>
    </row>
    <row r="138" spans="1:24" x14ac:dyDescent="0.25">
      <c r="A138" s="21" t="s">
        <v>349</v>
      </c>
      <c r="B138" s="21">
        <v>3998046</v>
      </c>
      <c r="C138" s="21">
        <v>20093426</v>
      </c>
      <c r="D138" s="21">
        <v>7783996</v>
      </c>
      <c r="E138" s="21">
        <v>47555037</v>
      </c>
      <c r="F138" s="21">
        <v>185275876</v>
      </c>
      <c r="G138" s="21">
        <v>24074286</v>
      </c>
      <c r="H138" s="21">
        <v>56725611</v>
      </c>
      <c r="I138" s="21">
        <v>151602</v>
      </c>
      <c r="J138" s="21">
        <v>161042893</v>
      </c>
      <c r="K138" s="21">
        <v>46749154</v>
      </c>
      <c r="L138" s="21">
        <v>229439252</v>
      </c>
      <c r="M138" s="21">
        <v>143998432</v>
      </c>
      <c r="N138" s="21">
        <v>909305</v>
      </c>
      <c r="O138" s="21">
        <v>47392151</v>
      </c>
      <c r="P138" s="21">
        <v>49152526</v>
      </c>
      <c r="Q138" s="21">
        <v>17134547</v>
      </c>
      <c r="R138" s="21">
        <v>58387665</v>
      </c>
      <c r="S138" s="21">
        <v>29229321</v>
      </c>
      <c r="T138" s="21">
        <v>13470016</v>
      </c>
      <c r="U138" s="21">
        <v>135</v>
      </c>
      <c r="V138" s="21">
        <v>8144874</v>
      </c>
      <c r="W138" s="21">
        <v>55449540</v>
      </c>
      <c r="X138" s="21">
        <v>2004605974</v>
      </c>
    </row>
    <row r="139" spans="1:24" x14ac:dyDescent="0.25">
      <c r="A139" s="21" t="s">
        <v>350</v>
      </c>
      <c r="B139" s="21">
        <v>5975429</v>
      </c>
      <c r="C139" s="21">
        <v>15277780</v>
      </c>
      <c r="D139" s="21">
        <v>9882016</v>
      </c>
      <c r="E139" s="21">
        <v>34462934</v>
      </c>
      <c r="F139" s="21">
        <v>216668870</v>
      </c>
      <c r="G139" s="21">
        <v>19026659</v>
      </c>
      <c r="H139" s="21">
        <v>46513188</v>
      </c>
      <c r="I139" s="21">
        <v>438846</v>
      </c>
      <c r="J139" s="21">
        <v>162439307</v>
      </c>
      <c r="K139" s="21">
        <v>63563101</v>
      </c>
      <c r="L139" s="21">
        <v>291720912</v>
      </c>
      <c r="M139" s="21">
        <v>126498732</v>
      </c>
      <c r="N139" s="21">
        <v>1173712</v>
      </c>
      <c r="O139" s="21">
        <v>43538295</v>
      </c>
      <c r="P139" s="21">
        <v>56065786</v>
      </c>
      <c r="Q139" s="21">
        <v>19004640</v>
      </c>
      <c r="R139" s="21">
        <v>49117965</v>
      </c>
      <c r="S139" s="21">
        <v>31779825</v>
      </c>
      <c r="T139" s="21">
        <v>17377933</v>
      </c>
      <c r="U139" s="21">
        <v>156</v>
      </c>
      <c r="V139" s="21">
        <v>9625541</v>
      </c>
      <c r="W139" s="21">
        <v>76844913</v>
      </c>
      <c r="X139" s="21">
        <v>2234555441</v>
      </c>
    </row>
    <row r="140" spans="1:24" x14ac:dyDescent="0.25">
      <c r="A140" s="21" t="s">
        <v>351</v>
      </c>
      <c r="B140" s="21">
        <v>5482443</v>
      </c>
      <c r="C140" s="21">
        <v>20120071</v>
      </c>
      <c r="D140" s="21">
        <v>6519347</v>
      </c>
      <c r="E140" s="21">
        <v>33057742</v>
      </c>
      <c r="F140" s="21">
        <v>216480692</v>
      </c>
      <c r="G140" s="21">
        <v>19259136</v>
      </c>
      <c r="H140" s="21">
        <v>61660072</v>
      </c>
      <c r="I140" s="21">
        <v>160611</v>
      </c>
      <c r="J140" s="21">
        <v>103779973</v>
      </c>
      <c r="K140" s="21">
        <v>55670122</v>
      </c>
      <c r="L140" s="21">
        <v>275852811</v>
      </c>
      <c r="M140" s="21">
        <v>125697802</v>
      </c>
      <c r="N140" s="21">
        <v>1351727</v>
      </c>
      <c r="O140" s="21">
        <v>48768292</v>
      </c>
      <c r="P140" s="21">
        <v>47337679</v>
      </c>
      <c r="Q140" s="21">
        <v>24132444</v>
      </c>
      <c r="R140" s="21">
        <v>53872818</v>
      </c>
      <c r="S140" s="21">
        <v>29713913</v>
      </c>
      <c r="T140" s="21">
        <v>23953200</v>
      </c>
      <c r="U140" s="21">
        <v>60800</v>
      </c>
      <c r="V140" s="21">
        <v>6068958</v>
      </c>
      <c r="W140" s="21">
        <v>65374629</v>
      </c>
      <c r="X140" s="21">
        <v>2174122644</v>
      </c>
    </row>
    <row r="141" spans="1:24" x14ac:dyDescent="0.25">
      <c r="A141" s="21" t="s">
        <v>352</v>
      </c>
      <c r="B141" s="21">
        <v>7646570</v>
      </c>
      <c r="C141" s="21">
        <v>18151318</v>
      </c>
      <c r="D141" s="21">
        <v>5862987</v>
      </c>
      <c r="E141" s="21">
        <v>45692801</v>
      </c>
      <c r="F141" s="21">
        <v>210952656</v>
      </c>
      <c r="G141" s="21">
        <v>17081200</v>
      </c>
      <c r="H141" s="21">
        <v>58776551</v>
      </c>
      <c r="I141" s="21">
        <v>137857</v>
      </c>
      <c r="J141" s="21">
        <v>86608671</v>
      </c>
      <c r="K141" s="21">
        <v>51289016</v>
      </c>
      <c r="L141" s="21">
        <v>254174376</v>
      </c>
      <c r="M141" s="21">
        <v>124279754</v>
      </c>
      <c r="N141" s="21">
        <v>1235726</v>
      </c>
      <c r="O141" s="21">
        <v>51017324</v>
      </c>
      <c r="P141" s="21">
        <v>48999670</v>
      </c>
      <c r="Q141" s="21">
        <v>39362355</v>
      </c>
      <c r="R141" s="21">
        <v>57348584</v>
      </c>
      <c r="S141" s="21">
        <v>31394310</v>
      </c>
      <c r="T141" s="21">
        <v>16782658</v>
      </c>
      <c r="U141" s="21">
        <v>15</v>
      </c>
      <c r="V141" s="21">
        <v>3974310</v>
      </c>
      <c r="W141" s="21">
        <v>74497676</v>
      </c>
      <c r="X141" s="21">
        <v>2027280127</v>
      </c>
    </row>
    <row r="142" spans="1:24" x14ac:dyDescent="0.25">
      <c r="A142" s="21" t="s">
        <v>353</v>
      </c>
      <c r="B142" s="21">
        <v>9490304</v>
      </c>
      <c r="C142" s="21">
        <v>24178929</v>
      </c>
      <c r="D142" s="21">
        <v>7368594</v>
      </c>
      <c r="E142" s="21">
        <v>37576807</v>
      </c>
      <c r="F142" s="21">
        <v>257465759</v>
      </c>
      <c r="G142" s="21">
        <v>16522742</v>
      </c>
      <c r="H142" s="21">
        <v>60561791</v>
      </c>
      <c r="I142" s="21">
        <v>6786</v>
      </c>
      <c r="J142" s="21">
        <v>90857727</v>
      </c>
      <c r="K142" s="21">
        <v>50477617</v>
      </c>
      <c r="L142" s="21">
        <v>337260860</v>
      </c>
      <c r="M142" s="21">
        <v>111634436</v>
      </c>
      <c r="N142" s="21">
        <v>962021</v>
      </c>
      <c r="O142" s="21">
        <v>50155780</v>
      </c>
      <c r="P142" s="21">
        <v>40884888</v>
      </c>
      <c r="Q142" s="21">
        <v>42697121</v>
      </c>
      <c r="R142" s="21">
        <v>39732054</v>
      </c>
      <c r="S142" s="21">
        <v>25501823</v>
      </c>
      <c r="T142" s="21">
        <v>14758230</v>
      </c>
      <c r="U142" s="21">
        <v>0</v>
      </c>
      <c r="V142" s="21">
        <v>2505876</v>
      </c>
      <c r="W142" s="21">
        <v>88791547</v>
      </c>
      <c r="X142" s="21">
        <v>1989111199</v>
      </c>
    </row>
    <row r="143" spans="1:24" x14ac:dyDescent="0.25">
      <c r="A143" s="21" t="s">
        <v>354</v>
      </c>
      <c r="B143" s="21">
        <v>8422737</v>
      </c>
      <c r="C143" s="21">
        <v>19687387</v>
      </c>
      <c r="D143" s="21">
        <v>8052250</v>
      </c>
      <c r="E143" s="21">
        <v>36253849</v>
      </c>
      <c r="F143" s="21">
        <v>208792978</v>
      </c>
      <c r="G143" s="21">
        <v>17714767</v>
      </c>
      <c r="H143" s="21">
        <v>66432088</v>
      </c>
      <c r="I143" s="21">
        <v>250873</v>
      </c>
      <c r="J143" s="21">
        <v>82992004</v>
      </c>
      <c r="K143" s="21">
        <v>44174534</v>
      </c>
      <c r="L143" s="21">
        <v>263336404</v>
      </c>
      <c r="M143" s="21">
        <v>111060524</v>
      </c>
      <c r="N143" s="21">
        <v>1318345</v>
      </c>
      <c r="O143" s="21">
        <v>50784965</v>
      </c>
      <c r="P143" s="21">
        <v>51682809</v>
      </c>
      <c r="Q143" s="21">
        <v>30133429</v>
      </c>
      <c r="R143" s="21">
        <v>53642319</v>
      </c>
      <c r="S143" s="21">
        <v>21270162</v>
      </c>
      <c r="T143" s="21">
        <v>20968186</v>
      </c>
      <c r="U143" s="21">
        <v>0</v>
      </c>
      <c r="V143" s="21">
        <v>2768125</v>
      </c>
      <c r="W143" s="21">
        <v>56408162</v>
      </c>
      <c r="X143" s="21">
        <v>2132638869</v>
      </c>
    </row>
    <row r="144" spans="1:24" x14ac:dyDescent="0.25">
      <c r="A144" s="21" t="s">
        <v>355</v>
      </c>
      <c r="B144" s="21">
        <v>4938801</v>
      </c>
      <c r="C144" s="21">
        <v>21645164</v>
      </c>
      <c r="D144" s="21">
        <v>5732964</v>
      </c>
      <c r="E144" s="21">
        <v>49384918</v>
      </c>
      <c r="F144" s="21">
        <v>196449961</v>
      </c>
      <c r="G144" s="21">
        <v>14806184</v>
      </c>
      <c r="H144" s="21">
        <v>57061687</v>
      </c>
      <c r="I144" s="21">
        <v>633355</v>
      </c>
      <c r="J144" s="21">
        <v>103101284</v>
      </c>
      <c r="K144" s="21">
        <v>49604041</v>
      </c>
      <c r="L144" s="21">
        <v>250018919</v>
      </c>
      <c r="M144" s="21">
        <v>117274711</v>
      </c>
      <c r="N144" s="21">
        <v>2040969</v>
      </c>
      <c r="O144" s="21">
        <v>57085143</v>
      </c>
      <c r="P144" s="21">
        <v>62122191</v>
      </c>
      <c r="Q144" s="21">
        <v>26438657</v>
      </c>
      <c r="R144" s="21">
        <v>54106256</v>
      </c>
      <c r="S144" s="21">
        <v>35237516</v>
      </c>
      <c r="T144" s="21">
        <v>17497131</v>
      </c>
      <c r="U144" s="21">
        <v>0</v>
      </c>
      <c r="V144" s="21">
        <v>2604031</v>
      </c>
      <c r="W144" s="21">
        <v>72328494</v>
      </c>
      <c r="X144" s="21">
        <v>2005026904</v>
      </c>
    </row>
    <row r="145" spans="1:24" x14ac:dyDescent="0.25">
      <c r="A145" s="21" t="s">
        <v>356</v>
      </c>
      <c r="B145" s="21">
        <v>3668227</v>
      </c>
      <c r="C145" s="21">
        <v>27795286</v>
      </c>
      <c r="D145" s="21">
        <v>5501763</v>
      </c>
      <c r="E145" s="21">
        <v>87184439</v>
      </c>
      <c r="F145" s="21">
        <v>144497872</v>
      </c>
      <c r="G145" s="21">
        <v>18186793</v>
      </c>
      <c r="H145" s="21">
        <v>42625315</v>
      </c>
      <c r="I145" s="21">
        <v>400101</v>
      </c>
      <c r="J145" s="21">
        <v>99504931</v>
      </c>
      <c r="K145" s="21">
        <v>51879757</v>
      </c>
      <c r="L145" s="21">
        <v>215283830</v>
      </c>
      <c r="M145" s="21">
        <v>108304912</v>
      </c>
      <c r="N145" s="21">
        <v>1247840</v>
      </c>
      <c r="O145" s="21">
        <v>61317773</v>
      </c>
      <c r="P145" s="21">
        <v>54002139</v>
      </c>
      <c r="Q145" s="21">
        <v>29840148</v>
      </c>
      <c r="R145" s="21">
        <v>34337074</v>
      </c>
      <c r="S145" s="21">
        <v>28936050</v>
      </c>
      <c r="T145" s="21">
        <v>17252770</v>
      </c>
      <c r="U145" s="21">
        <v>0</v>
      </c>
      <c r="V145" s="21">
        <v>5644564</v>
      </c>
      <c r="W145" s="21">
        <v>57343225</v>
      </c>
      <c r="X145" s="21">
        <v>2021215465</v>
      </c>
    </row>
    <row r="146" spans="1:24" x14ac:dyDescent="0.25">
      <c r="A146" s="21" t="s">
        <v>357</v>
      </c>
      <c r="B146" s="21">
        <v>5229449</v>
      </c>
      <c r="C146" s="21">
        <v>14443669</v>
      </c>
      <c r="D146" s="21">
        <v>5260243</v>
      </c>
      <c r="E146" s="21">
        <v>55619543</v>
      </c>
      <c r="F146" s="21">
        <v>158378504</v>
      </c>
      <c r="G146" s="21">
        <v>12732510</v>
      </c>
      <c r="H146" s="21">
        <v>55263567</v>
      </c>
      <c r="I146" s="21">
        <v>165802</v>
      </c>
      <c r="J146" s="21">
        <v>70166277</v>
      </c>
      <c r="K146" s="21">
        <v>34744859</v>
      </c>
      <c r="L146" s="21">
        <v>167417092</v>
      </c>
      <c r="M146" s="21">
        <v>97153493</v>
      </c>
      <c r="N146" s="21">
        <v>2745807</v>
      </c>
      <c r="O146" s="21">
        <v>49687666</v>
      </c>
      <c r="P146" s="21">
        <v>41195912</v>
      </c>
      <c r="Q146" s="21">
        <v>21546880</v>
      </c>
      <c r="R146" s="21">
        <v>38377196</v>
      </c>
      <c r="S146" s="21">
        <v>30662942</v>
      </c>
      <c r="T146" s="21">
        <v>11878452</v>
      </c>
      <c r="U146" s="21">
        <v>0</v>
      </c>
      <c r="V146" s="21">
        <v>4589769</v>
      </c>
      <c r="W146" s="21">
        <v>35142510</v>
      </c>
      <c r="X146" s="21">
        <v>2069277599</v>
      </c>
    </row>
    <row r="147" spans="1:24" x14ac:dyDescent="0.25">
      <c r="A147" s="21" t="s">
        <v>358</v>
      </c>
      <c r="B147" s="21">
        <v>2607716</v>
      </c>
      <c r="C147" s="21">
        <v>14617737</v>
      </c>
      <c r="D147" s="21">
        <v>30285001</v>
      </c>
      <c r="E147" s="21">
        <v>60490744</v>
      </c>
      <c r="F147" s="21">
        <v>196620369</v>
      </c>
      <c r="G147" s="21">
        <v>16368735</v>
      </c>
      <c r="H147" s="21">
        <v>45261845</v>
      </c>
      <c r="I147" s="21">
        <v>94731</v>
      </c>
      <c r="J147" s="21">
        <v>86647411</v>
      </c>
      <c r="K147" s="21">
        <v>47118386</v>
      </c>
      <c r="L147" s="21">
        <v>198712573</v>
      </c>
      <c r="M147" s="21">
        <v>104487654</v>
      </c>
      <c r="N147" s="21">
        <v>1888303</v>
      </c>
      <c r="O147" s="21">
        <v>49170231</v>
      </c>
      <c r="P147" s="21">
        <v>48353949</v>
      </c>
      <c r="Q147" s="21">
        <v>24394283</v>
      </c>
      <c r="R147" s="21">
        <v>55484481</v>
      </c>
      <c r="S147" s="21">
        <v>29385879</v>
      </c>
      <c r="T147" s="21">
        <v>14042727</v>
      </c>
      <c r="U147" s="21">
        <v>183070</v>
      </c>
      <c r="V147" s="21">
        <v>6598177</v>
      </c>
      <c r="W147" s="21">
        <v>48139158</v>
      </c>
      <c r="X147" s="21">
        <v>2117402853</v>
      </c>
    </row>
    <row r="148" spans="1:24" x14ac:dyDescent="0.25">
      <c r="A148" s="21" t="s">
        <v>359</v>
      </c>
      <c r="B148" s="21">
        <v>4255986</v>
      </c>
      <c r="C148" s="21">
        <v>19073795</v>
      </c>
      <c r="D148" s="21">
        <v>28756555</v>
      </c>
      <c r="E148" s="21">
        <v>21357029</v>
      </c>
      <c r="F148" s="21">
        <v>242711903</v>
      </c>
      <c r="G148" s="21">
        <v>17721406</v>
      </c>
      <c r="H148" s="21">
        <v>60451864</v>
      </c>
      <c r="I148" s="21">
        <v>227969</v>
      </c>
      <c r="J148" s="21">
        <v>88724432</v>
      </c>
      <c r="K148" s="21">
        <v>44156854</v>
      </c>
      <c r="L148" s="21">
        <v>221572988</v>
      </c>
      <c r="M148" s="21">
        <v>120664454</v>
      </c>
      <c r="N148" s="21">
        <v>1621604</v>
      </c>
      <c r="O148" s="21">
        <v>60316000</v>
      </c>
      <c r="P148" s="21">
        <v>60652022</v>
      </c>
      <c r="Q148" s="21">
        <v>30106193</v>
      </c>
      <c r="R148" s="21">
        <v>55558042</v>
      </c>
      <c r="S148" s="21">
        <v>30608771</v>
      </c>
      <c r="T148" s="21">
        <v>16853048</v>
      </c>
      <c r="U148" s="21">
        <v>146300</v>
      </c>
      <c r="V148" s="21">
        <v>8758497</v>
      </c>
      <c r="W148" s="21">
        <v>47865086</v>
      </c>
      <c r="X148" s="21">
        <v>2019724649</v>
      </c>
    </row>
    <row r="149" spans="1:24" x14ac:dyDescent="0.25">
      <c r="A149" s="21" t="s">
        <v>360</v>
      </c>
      <c r="B149" s="21">
        <v>4949352</v>
      </c>
      <c r="C149" s="21">
        <v>18398894</v>
      </c>
      <c r="D149" s="21">
        <v>9549344</v>
      </c>
      <c r="E149" s="21">
        <v>19591671</v>
      </c>
      <c r="F149" s="21">
        <v>219480219</v>
      </c>
      <c r="G149" s="21">
        <v>18337504</v>
      </c>
      <c r="H149" s="21">
        <v>55087911</v>
      </c>
      <c r="I149" s="21">
        <v>227970</v>
      </c>
      <c r="J149" s="21">
        <v>87713703</v>
      </c>
      <c r="K149" s="21">
        <v>49478213</v>
      </c>
      <c r="L149" s="21">
        <v>281581978</v>
      </c>
      <c r="M149" s="21">
        <v>108173846</v>
      </c>
      <c r="N149" s="21">
        <v>2406118</v>
      </c>
      <c r="O149" s="21">
        <v>60322679</v>
      </c>
      <c r="P149" s="21">
        <v>64731101</v>
      </c>
      <c r="Q149" s="21">
        <v>30202743</v>
      </c>
      <c r="R149" s="21">
        <v>29101423</v>
      </c>
      <c r="S149" s="21">
        <v>31936985</v>
      </c>
      <c r="T149" s="21">
        <v>16493213</v>
      </c>
      <c r="U149" s="21">
        <v>117420</v>
      </c>
      <c r="V149" s="21">
        <v>5233979</v>
      </c>
      <c r="W149" s="21">
        <v>88221385</v>
      </c>
      <c r="X149" s="21">
        <v>2135645103</v>
      </c>
    </row>
    <row r="150" spans="1:24" x14ac:dyDescent="0.25">
      <c r="A150" s="21" t="s">
        <v>361</v>
      </c>
      <c r="B150" s="21">
        <v>5116309</v>
      </c>
      <c r="C150" s="21">
        <v>23922703</v>
      </c>
      <c r="D150" s="21">
        <v>24739977</v>
      </c>
      <c r="E150" s="21">
        <v>43503902</v>
      </c>
      <c r="F150" s="21">
        <v>276880822</v>
      </c>
      <c r="G150" s="21">
        <v>17228770</v>
      </c>
      <c r="H150" s="21">
        <v>46368697</v>
      </c>
      <c r="I150" s="21">
        <v>185086</v>
      </c>
      <c r="J150" s="21">
        <v>88191072</v>
      </c>
      <c r="K150" s="21">
        <v>35005348</v>
      </c>
      <c r="L150" s="21">
        <v>282504964</v>
      </c>
      <c r="M150" s="21">
        <v>108684954</v>
      </c>
      <c r="N150" s="21">
        <v>1613566</v>
      </c>
      <c r="O150" s="21">
        <v>51359540</v>
      </c>
      <c r="P150" s="21">
        <v>48140160</v>
      </c>
      <c r="Q150" s="21">
        <v>28198482</v>
      </c>
      <c r="R150" s="21">
        <v>44573723</v>
      </c>
      <c r="S150" s="21">
        <v>39697868</v>
      </c>
      <c r="T150" s="21">
        <v>14965540</v>
      </c>
      <c r="U150" s="21">
        <v>0</v>
      </c>
      <c r="V150" s="21">
        <v>4367799</v>
      </c>
      <c r="W150" s="21">
        <v>81511807</v>
      </c>
      <c r="X150" s="21">
        <v>2158622507</v>
      </c>
    </row>
    <row r="151" spans="1:24" x14ac:dyDescent="0.25">
      <c r="A151" s="21" t="s">
        <v>437</v>
      </c>
      <c r="B151" s="21">
        <v>2913012</v>
      </c>
      <c r="C151" s="21">
        <v>22506218</v>
      </c>
      <c r="D151" s="21">
        <v>9317954</v>
      </c>
      <c r="E151" s="21">
        <v>51546756</v>
      </c>
      <c r="F151" s="21">
        <v>234561372</v>
      </c>
      <c r="G151" s="21">
        <v>13649684</v>
      </c>
      <c r="H151" s="21">
        <v>62964312</v>
      </c>
      <c r="I151" s="21">
        <v>224746</v>
      </c>
      <c r="J151" s="21">
        <v>94425553</v>
      </c>
      <c r="K151" s="21">
        <v>45924296</v>
      </c>
      <c r="L151" s="21">
        <v>273896237</v>
      </c>
      <c r="M151" s="21">
        <v>121869356</v>
      </c>
      <c r="N151" s="21">
        <v>1863279</v>
      </c>
      <c r="O151" s="21">
        <v>43109458</v>
      </c>
      <c r="P151" s="21">
        <v>45242177</v>
      </c>
      <c r="Q151" s="21">
        <v>27784159</v>
      </c>
      <c r="R151" s="21">
        <v>32314940</v>
      </c>
      <c r="S151" s="21">
        <v>34019599</v>
      </c>
      <c r="T151" s="21">
        <v>16460018</v>
      </c>
      <c r="U151" s="21">
        <v>0</v>
      </c>
      <c r="V151" s="21">
        <v>5390152</v>
      </c>
      <c r="W151" s="21">
        <v>73207358</v>
      </c>
      <c r="X151" s="21">
        <v>2015019054</v>
      </c>
    </row>
    <row r="152" spans="1:24" x14ac:dyDescent="0.25">
      <c r="A152" s="21" t="s">
        <v>438</v>
      </c>
      <c r="B152" s="21">
        <v>5604315</v>
      </c>
      <c r="C152" s="21">
        <v>25111748</v>
      </c>
      <c r="D152" s="21">
        <v>27491101</v>
      </c>
      <c r="E152" s="21">
        <v>103312547</v>
      </c>
      <c r="F152" s="21">
        <v>209142237</v>
      </c>
      <c r="G152" s="21">
        <v>14439991</v>
      </c>
      <c r="H152" s="21">
        <v>62316458</v>
      </c>
      <c r="I152" s="21">
        <v>354979</v>
      </c>
      <c r="J152" s="21">
        <v>77519976</v>
      </c>
      <c r="K152" s="21">
        <v>44079420</v>
      </c>
      <c r="L152" s="21">
        <v>277844540</v>
      </c>
      <c r="M152" s="21">
        <v>109617891</v>
      </c>
      <c r="N152" s="21">
        <v>1120345</v>
      </c>
      <c r="O152" s="21">
        <v>57519698</v>
      </c>
      <c r="P152" s="21">
        <v>64460101</v>
      </c>
      <c r="Q152" s="21">
        <v>39649134</v>
      </c>
      <c r="R152" s="21">
        <v>37911253</v>
      </c>
      <c r="S152" s="21">
        <v>32189595</v>
      </c>
      <c r="T152" s="21">
        <v>19263203</v>
      </c>
      <c r="U152" s="21">
        <v>0</v>
      </c>
      <c r="V152" s="21">
        <v>7767015</v>
      </c>
      <c r="W152" s="21">
        <v>63114134</v>
      </c>
      <c r="X152" s="21">
        <v>2033202207</v>
      </c>
    </row>
    <row r="153" spans="1:24" x14ac:dyDescent="0.25">
      <c r="A153" s="21" t="s">
        <v>439</v>
      </c>
      <c r="B153" s="21">
        <v>5714582</v>
      </c>
      <c r="C153" s="21">
        <v>20422605</v>
      </c>
      <c r="D153" s="21">
        <v>10192461</v>
      </c>
      <c r="E153" s="21">
        <v>71444079</v>
      </c>
      <c r="F153" s="21">
        <v>294683544</v>
      </c>
      <c r="G153" s="21">
        <v>15085380</v>
      </c>
      <c r="H153" s="21">
        <v>61826402</v>
      </c>
      <c r="I153" s="21">
        <v>148614</v>
      </c>
      <c r="J153" s="21">
        <v>91693356</v>
      </c>
      <c r="K153" s="21">
        <v>55562670</v>
      </c>
      <c r="L153" s="21">
        <v>333198494</v>
      </c>
      <c r="M153" s="21">
        <v>118719207</v>
      </c>
      <c r="N153" s="21">
        <v>1914417</v>
      </c>
      <c r="O153" s="21">
        <v>67307646</v>
      </c>
      <c r="P153" s="21">
        <v>70308817</v>
      </c>
      <c r="Q153" s="21">
        <v>47703995</v>
      </c>
      <c r="R153" s="21">
        <v>39441200</v>
      </c>
      <c r="S153" s="21">
        <v>45716639</v>
      </c>
      <c r="T153" s="21">
        <v>14134614</v>
      </c>
      <c r="U153" s="21">
        <v>223</v>
      </c>
      <c r="V153" s="21">
        <v>3367799</v>
      </c>
      <c r="W153" s="21">
        <v>52248000</v>
      </c>
      <c r="X153" s="21">
        <v>2294907871</v>
      </c>
    </row>
    <row r="154" spans="1:24" x14ac:dyDescent="0.25">
      <c r="A154" s="21" t="s">
        <v>440</v>
      </c>
      <c r="B154" s="21">
        <v>4611663</v>
      </c>
      <c r="C154" s="21">
        <v>24402921</v>
      </c>
      <c r="D154" s="21">
        <v>9765041</v>
      </c>
      <c r="E154" s="21">
        <v>45098934</v>
      </c>
      <c r="F154" s="21">
        <v>285943819</v>
      </c>
      <c r="G154" s="21">
        <v>18193100</v>
      </c>
      <c r="H154" s="21">
        <v>68341921</v>
      </c>
      <c r="I154" s="21">
        <v>536515</v>
      </c>
      <c r="J154" s="21">
        <v>81001613</v>
      </c>
      <c r="K154" s="21">
        <v>53321376</v>
      </c>
      <c r="L154" s="21">
        <v>340156570</v>
      </c>
      <c r="M154" s="21">
        <v>114122295</v>
      </c>
      <c r="N154" s="21">
        <v>1592392</v>
      </c>
      <c r="O154" s="21">
        <v>51284921</v>
      </c>
      <c r="P154" s="21">
        <v>55294989</v>
      </c>
      <c r="Q154" s="21">
        <v>42705751</v>
      </c>
      <c r="R154" s="21">
        <v>29790514</v>
      </c>
      <c r="S154" s="21">
        <v>41779245</v>
      </c>
      <c r="T154" s="21">
        <v>17387435</v>
      </c>
      <c r="U154" s="21">
        <v>0</v>
      </c>
      <c r="V154" s="21">
        <v>2892660</v>
      </c>
      <c r="W154" s="21">
        <v>79756755</v>
      </c>
      <c r="X154" s="21">
        <v>2206510170</v>
      </c>
    </row>
    <row r="155" spans="1:24" x14ac:dyDescent="0.25">
      <c r="A155" s="21" t="s">
        <v>441</v>
      </c>
      <c r="B155" s="21">
        <v>5053642</v>
      </c>
      <c r="C155" s="21">
        <v>28501011</v>
      </c>
      <c r="D155" s="21">
        <v>15111998</v>
      </c>
      <c r="E155" s="21">
        <v>92684715</v>
      </c>
      <c r="F155" s="21">
        <v>301388580</v>
      </c>
      <c r="G155" s="21">
        <v>16906755</v>
      </c>
      <c r="H155" s="21">
        <v>72134077</v>
      </c>
      <c r="I155" s="21">
        <v>257280</v>
      </c>
      <c r="J155" s="21">
        <v>80804770</v>
      </c>
      <c r="K155" s="21">
        <v>52298287</v>
      </c>
      <c r="L155" s="21">
        <v>283981199</v>
      </c>
      <c r="M155" s="21">
        <v>119408444</v>
      </c>
      <c r="N155" s="21">
        <v>2388572</v>
      </c>
      <c r="O155" s="21">
        <v>57614801</v>
      </c>
      <c r="P155" s="21">
        <v>49066351</v>
      </c>
      <c r="Q155" s="21">
        <v>74969227</v>
      </c>
      <c r="R155" s="21">
        <v>34367781</v>
      </c>
      <c r="S155" s="21">
        <v>32884797</v>
      </c>
      <c r="T155" s="21">
        <v>22032159</v>
      </c>
      <c r="U155" s="21">
        <v>0</v>
      </c>
      <c r="V155" s="21">
        <v>8108454</v>
      </c>
      <c r="W155" s="21">
        <v>72085917</v>
      </c>
      <c r="X155" s="21">
        <v>2090538654</v>
      </c>
    </row>
    <row r="156" spans="1:24" x14ac:dyDescent="0.25">
      <c r="A156" s="21" t="s">
        <v>442</v>
      </c>
      <c r="B156" s="21">
        <v>6030465</v>
      </c>
      <c r="C156" s="21">
        <v>29137820</v>
      </c>
      <c r="D156" s="21">
        <v>14128034</v>
      </c>
      <c r="E156" s="21">
        <v>82030968</v>
      </c>
      <c r="F156" s="21">
        <v>236596335</v>
      </c>
      <c r="G156" s="21">
        <v>21927546</v>
      </c>
      <c r="H156" s="21">
        <v>70981364</v>
      </c>
      <c r="I156" s="21">
        <v>402299</v>
      </c>
      <c r="J156" s="21">
        <v>93083843</v>
      </c>
      <c r="K156" s="21">
        <v>57271559</v>
      </c>
      <c r="L156" s="21">
        <v>291321669</v>
      </c>
      <c r="M156" s="21">
        <v>123019564</v>
      </c>
      <c r="N156" s="21">
        <v>1982247</v>
      </c>
      <c r="O156" s="21">
        <v>66818796</v>
      </c>
      <c r="P156" s="21">
        <v>46044554</v>
      </c>
      <c r="Q156" s="21">
        <v>72718466</v>
      </c>
      <c r="R156" s="21">
        <v>32841294</v>
      </c>
      <c r="S156" s="21">
        <v>37875553</v>
      </c>
      <c r="T156" s="21">
        <v>21706203</v>
      </c>
      <c r="U156" s="21">
        <v>247000</v>
      </c>
      <c r="V156" s="21">
        <v>8058479</v>
      </c>
      <c r="W156" s="21">
        <v>63862780</v>
      </c>
      <c r="X156" s="21">
        <v>2175525281</v>
      </c>
    </row>
    <row r="157" spans="1:24" x14ac:dyDescent="0.25">
      <c r="A157" s="21" t="s">
        <v>443</v>
      </c>
      <c r="B157" s="21">
        <v>4623289</v>
      </c>
      <c r="C157" s="21">
        <v>16872402</v>
      </c>
      <c r="D157" s="21">
        <v>11973883</v>
      </c>
      <c r="E157" s="21">
        <v>98772374</v>
      </c>
      <c r="F157" s="21">
        <v>143800135</v>
      </c>
      <c r="G157" s="21">
        <v>17739983</v>
      </c>
      <c r="H157" s="21">
        <v>84691200</v>
      </c>
      <c r="I157" s="21">
        <v>299128</v>
      </c>
      <c r="J157" s="21">
        <v>85194947</v>
      </c>
      <c r="K157" s="21">
        <v>60477779</v>
      </c>
      <c r="L157" s="21">
        <v>247950741</v>
      </c>
      <c r="M157" s="21">
        <v>121589904</v>
      </c>
      <c r="N157" s="21">
        <v>1828168</v>
      </c>
      <c r="O157" s="21">
        <v>56204232</v>
      </c>
      <c r="P157" s="21">
        <v>41466574</v>
      </c>
      <c r="Q157" s="21">
        <v>78260732</v>
      </c>
      <c r="R157" s="21">
        <v>24568888</v>
      </c>
      <c r="S157" s="21">
        <v>38340958</v>
      </c>
      <c r="T157" s="21">
        <v>28890457</v>
      </c>
      <c r="U157" s="21">
        <v>0</v>
      </c>
      <c r="V157" s="21">
        <v>9456613</v>
      </c>
      <c r="W157" s="21">
        <v>63804980</v>
      </c>
      <c r="X157" s="21">
        <v>2029182682</v>
      </c>
    </row>
    <row r="158" spans="1:24" x14ac:dyDescent="0.25">
      <c r="A158" s="21" t="s">
        <v>444</v>
      </c>
      <c r="B158" s="21">
        <v>5308121</v>
      </c>
      <c r="C158" s="21">
        <v>31590398</v>
      </c>
      <c r="D158" s="21">
        <v>31828721</v>
      </c>
      <c r="E158" s="21">
        <v>77143958</v>
      </c>
      <c r="F158" s="21">
        <v>190196830</v>
      </c>
      <c r="G158" s="21">
        <v>19688910</v>
      </c>
      <c r="H158" s="21">
        <v>82908532</v>
      </c>
      <c r="I158" s="21">
        <v>344252</v>
      </c>
      <c r="J158" s="21">
        <v>76441596</v>
      </c>
      <c r="K158" s="21">
        <v>49237259</v>
      </c>
      <c r="L158" s="21">
        <v>235639623</v>
      </c>
      <c r="M158" s="21">
        <v>103432925</v>
      </c>
      <c r="N158" s="21">
        <v>2102102</v>
      </c>
      <c r="O158" s="21">
        <v>50257215</v>
      </c>
      <c r="P158" s="21">
        <v>34853667</v>
      </c>
      <c r="Q158" s="21">
        <v>81841450</v>
      </c>
      <c r="R158" s="21">
        <v>18495300</v>
      </c>
      <c r="S158" s="21">
        <v>44949688</v>
      </c>
      <c r="T158" s="21">
        <v>14432566</v>
      </c>
      <c r="U158" s="21">
        <v>200880</v>
      </c>
      <c r="V158" s="21">
        <v>8510947</v>
      </c>
      <c r="W158" s="21">
        <v>41236816</v>
      </c>
      <c r="X158" s="21">
        <v>2170511467</v>
      </c>
    </row>
    <row r="159" spans="1:24" x14ac:dyDescent="0.25">
      <c r="A159" s="21" t="s">
        <v>445</v>
      </c>
      <c r="B159" s="21">
        <v>3604457</v>
      </c>
      <c r="C159" s="21">
        <v>24408517</v>
      </c>
      <c r="D159" s="21">
        <v>30941904</v>
      </c>
      <c r="E159" s="21">
        <v>69583955</v>
      </c>
      <c r="F159" s="21">
        <v>199953484</v>
      </c>
      <c r="G159" s="21">
        <v>15719548</v>
      </c>
      <c r="H159" s="21">
        <v>74320178</v>
      </c>
      <c r="I159" s="21">
        <v>206350</v>
      </c>
      <c r="J159" s="21">
        <v>90223600</v>
      </c>
      <c r="K159" s="21">
        <v>48058013</v>
      </c>
      <c r="L159" s="21">
        <v>228807758</v>
      </c>
      <c r="M159" s="21">
        <v>94719814</v>
      </c>
      <c r="N159" s="21">
        <v>1171294</v>
      </c>
      <c r="O159" s="21">
        <v>43199312</v>
      </c>
      <c r="P159" s="21">
        <v>41124653</v>
      </c>
      <c r="Q159" s="21">
        <v>62931489</v>
      </c>
      <c r="R159" s="21">
        <v>26994005</v>
      </c>
      <c r="S159" s="21">
        <v>38175674</v>
      </c>
      <c r="T159" s="21">
        <v>16936000</v>
      </c>
      <c r="U159" s="21">
        <v>0</v>
      </c>
      <c r="V159" s="21">
        <v>5910982</v>
      </c>
      <c r="W159" s="21">
        <v>100209733</v>
      </c>
      <c r="X159" s="21">
        <v>2060912765</v>
      </c>
    </row>
    <row r="160" spans="1:24" x14ac:dyDescent="0.25">
      <c r="A160" s="21" t="s">
        <v>446</v>
      </c>
      <c r="B160" s="21">
        <v>3832190</v>
      </c>
      <c r="C160" s="21">
        <v>32080937</v>
      </c>
      <c r="D160" s="21">
        <v>16425722</v>
      </c>
      <c r="E160" s="21">
        <v>36887444</v>
      </c>
      <c r="F160" s="21">
        <v>277922808</v>
      </c>
      <c r="G160" s="21">
        <v>22621956</v>
      </c>
      <c r="H160" s="21">
        <v>61969395</v>
      </c>
      <c r="I160" s="21">
        <v>300636</v>
      </c>
      <c r="J160" s="21">
        <v>82746975</v>
      </c>
      <c r="K160" s="21">
        <v>55760816</v>
      </c>
      <c r="L160" s="21">
        <v>238137877</v>
      </c>
      <c r="M160" s="21">
        <v>146462784</v>
      </c>
      <c r="N160" s="21">
        <v>2118690</v>
      </c>
      <c r="O160" s="21">
        <v>59796360</v>
      </c>
      <c r="P160" s="21">
        <v>44573003</v>
      </c>
      <c r="Q160" s="21">
        <v>79045542</v>
      </c>
      <c r="R160" s="21">
        <v>23001545</v>
      </c>
      <c r="S160" s="21">
        <v>58907583</v>
      </c>
      <c r="T160" s="21">
        <v>14302408</v>
      </c>
      <c r="U160" s="21">
        <v>0</v>
      </c>
      <c r="V160" s="21">
        <v>6439165</v>
      </c>
      <c r="W160" s="21">
        <v>120219257</v>
      </c>
      <c r="X160" s="21">
        <v>2471068182</v>
      </c>
    </row>
    <row r="161" spans="1:24" x14ac:dyDescent="0.25">
      <c r="A161" s="21" t="s">
        <v>447</v>
      </c>
      <c r="B161" s="21">
        <v>4345920</v>
      </c>
      <c r="C161" s="21">
        <v>30507492</v>
      </c>
      <c r="D161" s="21">
        <v>18350820</v>
      </c>
      <c r="E161" s="21">
        <v>100080562</v>
      </c>
      <c r="F161" s="21">
        <v>318441894</v>
      </c>
      <c r="G161" s="21">
        <v>21625178</v>
      </c>
      <c r="H161" s="21">
        <v>58778205</v>
      </c>
      <c r="I161" s="21">
        <v>191663</v>
      </c>
      <c r="J161" s="21">
        <v>84576880</v>
      </c>
      <c r="K161" s="21">
        <v>43523433</v>
      </c>
      <c r="L161" s="21">
        <v>280395047</v>
      </c>
      <c r="M161" s="21">
        <v>119547624</v>
      </c>
      <c r="N161" s="21">
        <v>1775055</v>
      </c>
      <c r="O161" s="21">
        <v>47609420</v>
      </c>
      <c r="P161" s="21">
        <v>46178723</v>
      </c>
      <c r="Q161" s="21">
        <v>66436113</v>
      </c>
      <c r="R161" s="21">
        <v>19496969</v>
      </c>
      <c r="S161" s="21">
        <v>40834033</v>
      </c>
      <c r="T161" s="21">
        <v>15968085</v>
      </c>
      <c r="U161" s="21">
        <v>327560</v>
      </c>
      <c r="V161" s="21">
        <v>7967259</v>
      </c>
      <c r="W161" s="21">
        <v>107968621</v>
      </c>
      <c r="X161" s="21">
        <v>2099464626</v>
      </c>
    </row>
    <row r="162" spans="1:24" x14ac:dyDescent="0.25">
      <c r="A162" s="21" t="s">
        <v>448</v>
      </c>
      <c r="B162" s="21">
        <v>7137128</v>
      </c>
      <c r="C162" s="21">
        <v>36475805</v>
      </c>
      <c r="D162" s="21">
        <v>29079715</v>
      </c>
      <c r="E162" s="21">
        <v>41106878</v>
      </c>
      <c r="F162" s="21">
        <v>338893954</v>
      </c>
      <c r="G162" s="21">
        <v>23009576</v>
      </c>
      <c r="H162" s="21">
        <v>66008511</v>
      </c>
      <c r="I162" s="21">
        <v>132018</v>
      </c>
      <c r="J162" s="21">
        <v>81595355</v>
      </c>
      <c r="K162" s="21">
        <v>44564013</v>
      </c>
      <c r="L162" s="21">
        <v>286639869</v>
      </c>
      <c r="M162" s="21">
        <v>126344180</v>
      </c>
      <c r="N162" s="21">
        <v>2749033</v>
      </c>
      <c r="O162" s="21">
        <v>52486724</v>
      </c>
      <c r="P162" s="21">
        <v>52669139</v>
      </c>
      <c r="Q162" s="21">
        <v>114132118</v>
      </c>
      <c r="R162" s="21">
        <v>25627077</v>
      </c>
      <c r="S162" s="21">
        <v>57092290</v>
      </c>
      <c r="T162" s="21">
        <v>17779034</v>
      </c>
      <c r="U162" s="21">
        <v>268670</v>
      </c>
      <c r="V162" s="21">
        <v>7295736</v>
      </c>
      <c r="W162" s="21">
        <v>88899288</v>
      </c>
      <c r="X162" s="21">
        <v>2296141985</v>
      </c>
    </row>
    <row r="163" spans="1:24" x14ac:dyDescent="0.25">
      <c r="A163" s="21" t="s">
        <v>449</v>
      </c>
      <c r="B163" s="21">
        <v>6044060</v>
      </c>
      <c r="C163" s="21">
        <v>31416954</v>
      </c>
      <c r="D163" s="21">
        <v>36613354</v>
      </c>
      <c r="E163" s="21">
        <v>47421183</v>
      </c>
      <c r="F163" s="21">
        <v>338832337</v>
      </c>
      <c r="G163" s="21">
        <v>18672088</v>
      </c>
      <c r="H163" s="21">
        <v>71841220</v>
      </c>
      <c r="I163" s="21">
        <v>170012</v>
      </c>
      <c r="J163" s="21">
        <v>77934073</v>
      </c>
      <c r="K163" s="21">
        <v>41555301</v>
      </c>
      <c r="L163" s="21">
        <v>356943235</v>
      </c>
      <c r="M163" s="21">
        <v>127018659</v>
      </c>
      <c r="N163" s="21">
        <v>1794450</v>
      </c>
      <c r="O163" s="21">
        <v>42489562</v>
      </c>
      <c r="P163" s="21">
        <v>56218615</v>
      </c>
      <c r="Q163" s="21">
        <v>522693988</v>
      </c>
      <c r="R163" s="21">
        <v>26585873</v>
      </c>
      <c r="S163" s="21">
        <v>46284178</v>
      </c>
      <c r="T163" s="21">
        <v>22589073</v>
      </c>
      <c r="U163" s="21">
        <v>46402</v>
      </c>
      <c r="V163" s="21">
        <v>6482937</v>
      </c>
      <c r="W163" s="21">
        <v>78315585</v>
      </c>
      <c r="X163" s="21">
        <v>2290445297</v>
      </c>
    </row>
    <row r="164" spans="1:24" x14ac:dyDescent="0.25">
      <c r="A164" s="21" t="s">
        <v>481</v>
      </c>
      <c r="B164" s="21">
        <v>6422809</v>
      </c>
      <c r="C164" s="21">
        <v>29012186</v>
      </c>
      <c r="D164" s="21">
        <v>16916686</v>
      </c>
      <c r="E164" s="21">
        <v>52957003</v>
      </c>
      <c r="F164" s="21">
        <v>233931586</v>
      </c>
      <c r="G164" s="21">
        <v>21322062</v>
      </c>
      <c r="H164" s="21">
        <v>82135217</v>
      </c>
      <c r="I164" s="21">
        <v>180588</v>
      </c>
      <c r="J164" s="21">
        <v>82914837</v>
      </c>
      <c r="K164" s="21">
        <v>36890461</v>
      </c>
      <c r="L164" s="21">
        <v>251227285</v>
      </c>
      <c r="M164" s="21">
        <v>129404817</v>
      </c>
      <c r="N164" s="21">
        <v>1787322</v>
      </c>
      <c r="O164" s="21">
        <v>54265083</v>
      </c>
      <c r="P164" s="21">
        <v>56597257</v>
      </c>
      <c r="Q164" s="21">
        <v>111370783</v>
      </c>
      <c r="R164" s="21">
        <v>26868846</v>
      </c>
      <c r="S164" s="21">
        <v>37764893</v>
      </c>
      <c r="T164" s="21">
        <v>32978365</v>
      </c>
      <c r="U164" s="21">
        <v>228020</v>
      </c>
      <c r="V164" s="21">
        <v>4439111</v>
      </c>
      <c r="W164" s="21">
        <v>59677603</v>
      </c>
      <c r="X164" s="21">
        <v>2133634335</v>
      </c>
    </row>
    <row r="165" spans="1:24" x14ac:dyDescent="0.25">
      <c r="A165" s="21" t="s">
        <v>482</v>
      </c>
      <c r="B165" s="21">
        <v>6451992</v>
      </c>
      <c r="C165" s="21">
        <v>36786048</v>
      </c>
      <c r="D165" s="21">
        <v>30883065</v>
      </c>
      <c r="E165" s="21">
        <v>48223979</v>
      </c>
      <c r="F165" s="21">
        <v>327600848</v>
      </c>
      <c r="G165" s="21">
        <v>21455173</v>
      </c>
      <c r="H165" s="21">
        <v>63131367</v>
      </c>
      <c r="I165" s="21">
        <v>244920</v>
      </c>
      <c r="J165" s="21">
        <v>95355024</v>
      </c>
      <c r="K165" s="21">
        <v>46556013</v>
      </c>
      <c r="L165" s="21">
        <v>328292181</v>
      </c>
      <c r="M165" s="21">
        <v>143574570</v>
      </c>
      <c r="N165" s="21">
        <v>1759464</v>
      </c>
      <c r="O165" s="21">
        <v>67020353</v>
      </c>
      <c r="P165" s="21">
        <v>51728884</v>
      </c>
      <c r="Q165" s="21">
        <v>59409400</v>
      </c>
      <c r="R165" s="21">
        <v>23936857</v>
      </c>
      <c r="S165" s="21">
        <v>40706408</v>
      </c>
      <c r="T165" s="21">
        <v>38374424</v>
      </c>
      <c r="U165" s="21">
        <v>13</v>
      </c>
      <c r="V165" s="21">
        <v>3073415</v>
      </c>
      <c r="W165" s="21">
        <v>89460346</v>
      </c>
      <c r="X165" s="21">
        <v>2392218000</v>
      </c>
    </row>
    <row r="166" spans="1:24" x14ac:dyDescent="0.25">
      <c r="A166" s="21" t="s">
        <v>483</v>
      </c>
      <c r="B166" s="21">
        <v>6363075</v>
      </c>
      <c r="C166" s="21">
        <v>22944901</v>
      </c>
      <c r="D166" s="21">
        <v>38515014</v>
      </c>
      <c r="E166" s="21">
        <v>56441306</v>
      </c>
      <c r="F166" s="21">
        <v>349816424</v>
      </c>
      <c r="G166" s="21">
        <v>24439320</v>
      </c>
      <c r="H166" s="21">
        <v>57765743</v>
      </c>
      <c r="I166" s="21">
        <v>565941</v>
      </c>
      <c r="J166" s="21">
        <v>73908501</v>
      </c>
      <c r="K166" s="21">
        <v>25863322</v>
      </c>
      <c r="L166" s="21">
        <v>306071335</v>
      </c>
      <c r="M166" s="21">
        <v>124025671</v>
      </c>
      <c r="N166" s="21">
        <v>1756724</v>
      </c>
      <c r="O166" s="21">
        <v>60241567</v>
      </c>
      <c r="P166" s="21">
        <v>47662101</v>
      </c>
      <c r="Q166" s="21">
        <v>50797988</v>
      </c>
      <c r="R166" s="21">
        <v>21147176</v>
      </c>
      <c r="S166" s="21">
        <v>41868494</v>
      </c>
      <c r="T166" s="21">
        <v>32803828</v>
      </c>
      <c r="U166" s="21">
        <v>456000</v>
      </c>
      <c r="V166" s="21">
        <v>2289879</v>
      </c>
      <c r="W166" s="21">
        <v>76468858</v>
      </c>
      <c r="X166" s="21">
        <v>2184771032</v>
      </c>
    </row>
    <row r="167" spans="1:24" x14ac:dyDescent="0.25">
      <c r="A167" s="21" t="s">
        <v>484</v>
      </c>
      <c r="B167" s="21">
        <v>4569760</v>
      </c>
      <c r="C167" s="21">
        <v>39311102</v>
      </c>
      <c r="D167" s="21">
        <v>24875574</v>
      </c>
      <c r="E167" s="21">
        <v>76687406</v>
      </c>
      <c r="F167" s="21">
        <v>304300278</v>
      </c>
      <c r="G167" s="21">
        <v>23960246</v>
      </c>
      <c r="H167" s="21">
        <v>63362683</v>
      </c>
      <c r="I167" s="21">
        <v>283115</v>
      </c>
      <c r="J167" s="21">
        <v>49938009</v>
      </c>
      <c r="K167" s="21">
        <v>29409307</v>
      </c>
      <c r="L167" s="21">
        <v>274996165</v>
      </c>
      <c r="M167" s="21">
        <v>123227096</v>
      </c>
      <c r="N167" s="21">
        <v>2023663</v>
      </c>
      <c r="O167" s="21">
        <v>65512811</v>
      </c>
      <c r="P167" s="21">
        <v>52256714</v>
      </c>
      <c r="Q167" s="21">
        <v>48086375</v>
      </c>
      <c r="R167" s="21">
        <v>19272499</v>
      </c>
      <c r="S167" s="21">
        <v>40513930</v>
      </c>
      <c r="T167" s="21">
        <v>25834180</v>
      </c>
      <c r="U167" s="21">
        <v>0</v>
      </c>
      <c r="V167" s="21">
        <v>2274375</v>
      </c>
      <c r="W167" s="21">
        <v>114487688</v>
      </c>
      <c r="X167" s="21">
        <v>2434105101</v>
      </c>
    </row>
    <row r="168" spans="1:24" x14ac:dyDescent="0.25">
      <c r="A168" s="21" t="s">
        <v>485</v>
      </c>
      <c r="B168" s="21">
        <v>23789359</v>
      </c>
      <c r="C168" s="21">
        <v>31729577</v>
      </c>
      <c r="D168" s="21">
        <v>14839920</v>
      </c>
      <c r="E168" s="21">
        <v>54988477</v>
      </c>
      <c r="F168" s="21">
        <v>279797688</v>
      </c>
      <c r="G168" s="21">
        <v>19758013</v>
      </c>
      <c r="H168" s="21">
        <v>65358105</v>
      </c>
      <c r="I168" s="21">
        <v>191213</v>
      </c>
      <c r="J168" s="21">
        <v>64458608</v>
      </c>
      <c r="K168" s="21">
        <v>26739834</v>
      </c>
      <c r="L168" s="21">
        <v>257378346</v>
      </c>
      <c r="M168" s="21">
        <v>124970432</v>
      </c>
      <c r="N168" s="21">
        <v>1334908</v>
      </c>
      <c r="O168" s="21">
        <v>66248229</v>
      </c>
      <c r="P168" s="21">
        <v>62511269</v>
      </c>
      <c r="Q168" s="21">
        <v>62879463</v>
      </c>
      <c r="R168" s="21">
        <v>30099156</v>
      </c>
      <c r="S168" s="21">
        <v>38884989</v>
      </c>
      <c r="T168" s="21">
        <v>28061486</v>
      </c>
      <c r="U168" s="21">
        <v>0</v>
      </c>
      <c r="V168" s="21">
        <v>7650012</v>
      </c>
      <c r="W168" s="21">
        <v>103891384</v>
      </c>
      <c r="X168" s="21">
        <v>2301930488</v>
      </c>
    </row>
    <row r="169" spans="1:24" x14ac:dyDescent="0.25">
      <c r="A169" s="21" t="s">
        <v>486</v>
      </c>
      <c r="B169" s="21">
        <v>5637100</v>
      </c>
      <c r="C169" s="21">
        <v>28472500</v>
      </c>
      <c r="D169" s="21">
        <v>21243545</v>
      </c>
      <c r="E169" s="21">
        <v>57927959</v>
      </c>
      <c r="F169" s="21">
        <v>176257917</v>
      </c>
      <c r="G169" s="21">
        <v>15181923</v>
      </c>
      <c r="H169" s="21">
        <v>48755743</v>
      </c>
      <c r="I169" s="21">
        <v>313648</v>
      </c>
      <c r="J169" s="21">
        <v>75135740</v>
      </c>
      <c r="K169" s="21">
        <v>26521347</v>
      </c>
      <c r="L169" s="21">
        <v>256258995</v>
      </c>
      <c r="M169" s="21">
        <v>119603018</v>
      </c>
      <c r="N169" s="21">
        <v>1238262</v>
      </c>
      <c r="O169" s="21">
        <v>61279366</v>
      </c>
      <c r="P169" s="21">
        <v>48710169</v>
      </c>
      <c r="Q169" s="21">
        <v>50293495</v>
      </c>
      <c r="R169" s="21">
        <v>18146261</v>
      </c>
      <c r="S169" s="21">
        <v>42410199</v>
      </c>
      <c r="T169" s="21">
        <v>19960984</v>
      </c>
      <c r="U169" s="21">
        <v>247000</v>
      </c>
      <c r="V169" s="21">
        <v>3853354</v>
      </c>
      <c r="W169" s="21">
        <v>81839821</v>
      </c>
      <c r="X169" s="21">
        <v>2272630680</v>
      </c>
    </row>
    <row r="170" spans="1:24" x14ac:dyDescent="0.25">
      <c r="A170" s="21" t="s">
        <v>487</v>
      </c>
      <c r="B170" s="21">
        <v>4412285</v>
      </c>
      <c r="C170" s="21">
        <v>31181127</v>
      </c>
      <c r="D170" s="21">
        <v>33660022</v>
      </c>
      <c r="E170" s="21">
        <v>50287675</v>
      </c>
      <c r="F170" s="21">
        <v>244475049</v>
      </c>
      <c r="G170" s="21">
        <v>19960091</v>
      </c>
      <c r="H170" s="21">
        <v>73901852</v>
      </c>
      <c r="I170" s="21">
        <v>357527</v>
      </c>
      <c r="J170" s="21">
        <v>96733764</v>
      </c>
      <c r="K170" s="21">
        <v>44396888</v>
      </c>
      <c r="L170" s="21">
        <v>322219013</v>
      </c>
      <c r="M170" s="21">
        <v>131718789</v>
      </c>
      <c r="N170" s="21">
        <v>2335880</v>
      </c>
      <c r="O170" s="21">
        <v>57661824</v>
      </c>
      <c r="P170" s="21">
        <v>45519475</v>
      </c>
      <c r="Q170" s="21">
        <v>50297995</v>
      </c>
      <c r="R170" s="21">
        <v>21648692</v>
      </c>
      <c r="S170" s="21">
        <v>44158958</v>
      </c>
      <c r="T170" s="21">
        <v>20843703</v>
      </c>
      <c r="U170" s="21">
        <v>1055</v>
      </c>
      <c r="V170" s="21">
        <v>4673500</v>
      </c>
      <c r="W170" s="21">
        <v>110377887</v>
      </c>
      <c r="X170" s="21">
        <v>2503761861</v>
      </c>
    </row>
    <row r="171" spans="1:24" x14ac:dyDescent="0.25">
      <c r="A171" s="21" t="s">
        <v>488</v>
      </c>
      <c r="B171" s="21">
        <v>3344382</v>
      </c>
      <c r="C171" s="21">
        <v>26766469</v>
      </c>
      <c r="D171" s="21">
        <v>18748988</v>
      </c>
      <c r="E171" s="21">
        <v>51130501</v>
      </c>
      <c r="F171" s="21">
        <v>195127819</v>
      </c>
      <c r="G171" s="21">
        <v>17131359</v>
      </c>
      <c r="H171" s="21">
        <v>59106466</v>
      </c>
      <c r="I171" s="21">
        <v>248006</v>
      </c>
      <c r="J171" s="21">
        <v>88842267</v>
      </c>
      <c r="K171" s="21">
        <v>37560161</v>
      </c>
      <c r="L171" s="21">
        <v>279561505</v>
      </c>
      <c r="M171" s="21">
        <v>136787575</v>
      </c>
      <c r="N171" s="21">
        <v>1789518</v>
      </c>
      <c r="O171" s="21">
        <v>71186296</v>
      </c>
      <c r="P171" s="21">
        <v>47159536</v>
      </c>
      <c r="Q171" s="21">
        <v>49828266</v>
      </c>
      <c r="R171" s="21">
        <v>30973232</v>
      </c>
      <c r="S171" s="21">
        <v>57040621</v>
      </c>
      <c r="T171" s="21">
        <v>22904037</v>
      </c>
      <c r="U171" s="21">
        <v>16</v>
      </c>
      <c r="V171" s="21">
        <v>4931041</v>
      </c>
      <c r="W171" s="21">
        <v>49178500</v>
      </c>
      <c r="X171" s="21">
        <v>2341436738</v>
      </c>
    </row>
    <row r="172" spans="1:24" x14ac:dyDescent="0.25">
      <c r="A172" s="21" t="s">
        <v>489</v>
      </c>
      <c r="B172" s="21">
        <v>5180947</v>
      </c>
      <c r="C172" s="21">
        <v>28141709</v>
      </c>
      <c r="D172" s="21">
        <v>41368969</v>
      </c>
      <c r="E172" s="21">
        <v>67550308</v>
      </c>
      <c r="F172" s="21">
        <v>330020646</v>
      </c>
      <c r="G172" s="21">
        <v>19673596</v>
      </c>
      <c r="H172" s="21">
        <v>101120819</v>
      </c>
      <c r="I172" s="21">
        <v>510685</v>
      </c>
      <c r="J172" s="21">
        <v>72622599</v>
      </c>
      <c r="K172" s="21">
        <v>31069539</v>
      </c>
      <c r="L172" s="21">
        <v>268157176</v>
      </c>
      <c r="M172" s="21">
        <v>134513928</v>
      </c>
      <c r="N172" s="21">
        <v>3144217</v>
      </c>
      <c r="O172" s="21">
        <v>57815704</v>
      </c>
      <c r="P172" s="21">
        <v>58718179</v>
      </c>
      <c r="Q172" s="21">
        <v>30998647</v>
      </c>
      <c r="R172" s="21">
        <v>23402725</v>
      </c>
      <c r="S172" s="21">
        <v>42102818</v>
      </c>
      <c r="T172" s="21">
        <v>24643583</v>
      </c>
      <c r="U172" s="21">
        <v>252713</v>
      </c>
      <c r="V172" s="21">
        <v>8060631</v>
      </c>
      <c r="W172" s="21">
        <v>129504502</v>
      </c>
      <c r="X172" s="21">
        <v>2380657584</v>
      </c>
    </row>
    <row r="173" spans="1:24" x14ac:dyDescent="0.25">
      <c r="A173" s="21" t="s">
        <v>490</v>
      </c>
      <c r="B173" s="21">
        <v>5797402</v>
      </c>
      <c r="C173" s="21">
        <v>30353947</v>
      </c>
      <c r="D173" s="21">
        <v>21312491</v>
      </c>
      <c r="E173" s="21">
        <v>76895450</v>
      </c>
      <c r="F173" s="21">
        <v>261763032</v>
      </c>
      <c r="G173" s="21">
        <v>22517205</v>
      </c>
      <c r="H173" s="21">
        <v>87134778</v>
      </c>
      <c r="I173" s="21">
        <v>210553</v>
      </c>
      <c r="J173" s="21">
        <v>59495605</v>
      </c>
      <c r="K173" s="21">
        <v>27339894</v>
      </c>
      <c r="L173" s="21">
        <v>268624354</v>
      </c>
      <c r="M173" s="21">
        <v>156271128</v>
      </c>
      <c r="N173" s="21">
        <v>4332186</v>
      </c>
      <c r="O173" s="21">
        <v>60223855</v>
      </c>
      <c r="P173" s="21">
        <v>48458061</v>
      </c>
      <c r="Q173" s="21">
        <v>31553436</v>
      </c>
      <c r="R173" s="21">
        <v>22855423</v>
      </c>
      <c r="S173" s="21">
        <v>46782029</v>
      </c>
      <c r="T173" s="21">
        <v>28216674</v>
      </c>
      <c r="U173" s="21">
        <v>2</v>
      </c>
      <c r="V173" s="21">
        <v>3155113</v>
      </c>
      <c r="W173" s="21">
        <v>72589569</v>
      </c>
      <c r="X173" s="21">
        <v>2772260310</v>
      </c>
    </row>
    <row r="174" spans="1:24" x14ac:dyDescent="0.25">
      <c r="A174" s="21" t="s">
        <v>491</v>
      </c>
      <c r="B174" s="21">
        <v>4870390</v>
      </c>
      <c r="C174" s="21">
        <v>33112805</v>
      </c>
      <c r="D174" s="21">
        <v>47686756</v>
      </c>
      <c r="E174" s="21">
        <v>66192896</v>
      </c>
      <c r="F174" s="21">
        <v>198336834</v>
      </c>
      <c r="G174" s="21">
        <v>21521859</v>
      </c>
      <c r="H174" s="21">
        <v>101930005</v>
      </c>
      <c r="I174" s="21">
        <v>302150</v>
      </c>
      <c r="J174" s="21">
        <v>84956308</v>
      </c>
      <c r="K174" s="21">
        <v>30847912</v>
      </c>
      <c r="L174" s="21">
        <v>348147509</v>
      </c>
      <c r="M174" s="21">
        <v>154643993</v>
      </c>
      <c r="N174" s="21">
        <v>4736696</v>
      </c>
      <c r="O174" s="21">
        <v>53413672</v>
      </c>
      <c r="P174" s="21">
        <v>57754197</v>
      </c>
      <c r="Q174" s="21">
        <v>46939760</v>
      </c>
      <c r="R174" s="21">
        <v>31407332</v>
      </c>
      <c r="S174" s="21">
        <v>55544986</v>
      </c>
      <c r="T174" s="21">
        <v>41266625</v>
      </c>
      <c r="U174" s="21">
        <v>566960</v>
      </c>
      <c r="V174" s="21">
        <v>4787503</v>
      </c>
      <c r="W174" s="21">
        <v>135460765</v>
      </c>
      <c r="X174" s="21">
        <v>2661522677</v>
      </c>
    </row>
    <row r="175" spans="1:24" x14ac:dyDescent="0.25">
      <c r="A175" s="21" t="s">
        <v>492</v>
      </c>
      <c r="B175" s="21">
        <v>5117040</v>
      </c>
      <c r="C175" s="21">
        <v>25614166</v>
      </c>
      <c r="D175" s="21">
        <v>24285997</v>
      </c>
      <c r="E175" s="21">
        <v>52728568</v>
      </c>
      <c r="F175" s="21">
        <v>249061255</v>
      </c>
      <c r="G175" s="21">
        <v>18019056</v>
      </c>
      <c r="H175" s="21">
        <v>65331398</v>
      </c>
      <c r="I175" s="21">
        <v>255463</v>
      </c>
      <c r="J175" s="21">
        <v>96158457</v>
      </c>
      <c r="K175" s="21">
        <v>25917518</v>
      </c>
      <c r="L175" s="21">
        <v>388845237</v>
      </c>
      <c r="M175" s="21">
        <v>130879417</v>
      </c>
      <c r="N175" s="21">
        <v>4264321</v>
      </c>
      <c r="O175" s="21">
        <v>55722000</v>
      </c>
      <c r="P175" s="21">
        <v>58114417</v>
      </c>
      <c r="Q175" s="21">
        <v>28694105</v>
      </c>
      <c r="R175" s="21">
        <v>26964820</v>
      </c>
      <c r="S175" s="21">
        <v>41715094</v>
      </c>
      <c r="T175" s="21">
        <v>26115357</v>
      </c>
      <c r="U175" s="21">
        <v>382280</v>
      </c>
      <c r="V175" s="21">
        <v>1386449</v>
      </c>
      <c r="W175" s="21">
        <v>140613026</v>
      </c>
      <c r="X175" s="21">
        <v>2335106296</v>
      </c>
    </row>
    <row r="176" spans="1:24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x14ac:dyDescent="0.2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x14ac:dyDescent="0.2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x14ac:dyDescent="0.2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x14ac:dyDescent="0.2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x14ac:dyDescent="0.2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x14ac:dyDescent="0.2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x14ac:dyDescent="0.2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x14ac:dyDescent="0.2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x14ac:dyDescent="0.2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x14ac:dyDescent="0.2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x14ac:dyDescent="0.2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x14ac:dyDescent="0.2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x14ac:dyDescent="0.2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x14ac:dyDescent="0.2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x14ac:dyDescent="0.2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x14ac:dyDescent="0.2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x14ac:dyDescent="0.2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</row>
    <row r="196" spans="1:24" x14ac:dyDescent="0.2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</row>
    <row r="197" spans="1:24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x14ac:dyDescent="0.2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x14ac:dyDescent="0.2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x14ac:dyDescent="0.2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x14ac:dyDescent="0.2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x14ac:dyDescent="0.2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x14ac:dyDescent="0.2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  <row r="205" spans="1:24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x14ac:dyDescent="0.2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4" x14ac:dyDescent="0.2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4" x14ac:dyDescent="0.2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4" x14ac:dyDescent="0.2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</row>
    <row r="212" spans="1:24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</row>
    <row r="213" spans="1:24" x14ac:dyDescent="0.2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</row>
    <row r="214" spans="1:24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x14ac:dyDescent="0.2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</row>
    <row r="216" spans="1:24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</row>
    <row r="217" spans="1:24" x14ac:dyDescent="0.2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</row>
    <row r="218" spans="1:24" x14ac:dyDescent="0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</row>
    <row r="219" spans="1:24" x14ac:dyDescent="0.2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</row>
    <row r="220" spans="1:24" x14ac:dyDescent="0.2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</row>
    <row r="221" spans="1:24" x14ac:dyDescent="0.2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</row>
    <row r="222" spans="1:24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</row>
    <row r="224" spans="1:24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</row>
    <row r="225" spans="1:24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</row>
    <row r="226" spans="1:24" x14ac:dyDescent="0.2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</row>
    <row r="227" spans="1:24" x14ac:dyDescent="0.2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</row>
    <row r="228" spans="1:24" x14ac:dyDescent="0.2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</row>
    <row r="229" spans="1:24" x14ac:dyDescent="0.2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</row>
    <row r="230" spans="1:24" x14ac:dyDescent="0.25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x14ac:dyDescent="0.25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</row>
    <row r="232" spans="1:24" x14ac:dyDescent="0.25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</row>
    <row r="233" spans="1:24" x14ac:dyDescent="0.25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</row>
    <row r="234" spans="1:24" x14ac:dyDescent="0.25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</row>
    <row r="235" spans="1:24" x14ac:dyDescent="0.25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</row>
    <row r="236" spans="1:24" x14ac:dyDescent="0.25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</row>
    <row r="237" spans="1:24" x14ac:dyDescent="0.25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</row>
    <row r="238" spans="1:24" x14ac:dyDescent="0.25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x14ac:dyDescent="0.25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</row>
    <row r="240" spans="1:24" x14ac:dyDescent="0.25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</row>
    <row r="241" spans="1:24" x14ac:dyDescent="0.25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</row>
    <row r="242" spans="1:24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</row>
    <row r="243" spans="1:24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</row>
    <row r="244" spans="1:24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5" spans="1:24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x14ac:dyDescent="0.25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</row>
    <row r="247" spans="1:24" x14ac:dyDescent="0.25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</row>
    <row r="248" spans="1:24" x14ac:dyDescent="0.25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</row>
    <row r="249" spans="1:24" x14ac:dyDescent="0.25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</row>
    <row r="250" spans="1:24" x14ac:dyDescent="0.25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</row>
    <row r="251" spans="1:24" x14ac:dyDescent="0.25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</row>
    <row r="252" spans="1:24" x14ac:dyDescent="0.2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1:24" x14ac:dyDescent="0.25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x14ac:dyDescent="0.25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</row>
    <row r="255" spans="1:24" x14ac:dyDescent="0.25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4" x14ac:dyDescent="0.25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x14ac:dyDescent="0.2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</row>
    <row r="258" spans="1:24" x14ac:dyDescent="0.25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x14ac:dyDescent="0.25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x14ac:dyDescent="0.25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x14ac:dyDescent="0.25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x14ac:dyDescent="0.25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x14ac:dyDescent="0.2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x14ac:dyDescent="0.25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x14ac:dyDescent="0.25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1:24" x14ac:dyDescent="0.25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x14ac:dyDescent="0.25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x14ac:dyDescent="0.2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x14ac:dyDescent="0.25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x14ac:dyDescent="0.25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1:24" x14ac:dyDescent="0.25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x14ac:dyDescent="0.25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x14ac:dyDescent="0.25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x14ac:dyDescent="0.25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x14ac:dyDescent="0.2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x14ac:dyDescent="0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x14ac:dyDescent="0.25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x14ac:dyDescent="0.25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x14ac:dyDescent="0.25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x14ac:dyDescent="0.25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x14ac:dyDescent="0.25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x14ac:dyDescent="0.25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x14ac:dyDescent="0.25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x14ac:dyDescent="0.25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x14ac:dyDescent="0.25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</row>
    <row r="288" spans="1:24" x14ac:dyDescent="0.25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x14ac:dyDescent="0.25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x14ac:dyDescent="0.25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x14ac:dyDescent="0.25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x14ac:dyDescent="0.25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x14ac:dyDescent="0.25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x14ac:dyDescent="0.25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x14ac:dyDescent="0.25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x14ac:dyDescent="0.25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x14ac:dyDescent="0.25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x14ac:dyDescent="0.25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x14ac:dyDescent="0.25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x14ac:dyDescent="0.25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x14ac:dyDescent="0.25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x14ac:dyDescent="0.25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1:24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x14ac:dyDescent="0.25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topLeftCell="A60" workbookViewId="0">
      <selection activeCell="DM13" sqref="DM3:DO13"/>
    </sheetView>
  </sheetViews>
  <sheetFormatPr baseColWidth="10" defaultRowHeight="15" x14ac:dyDescent="0.25"/>
  <cols>
    <col min="1" max="1" width="18.7109375" bestFit="1" customWidth="1"/>
    <col min="2" max="2" width="3" bestFit="1" customWidth="1"/>
    <col min="3" max="3" width="46.28515625" bestFit="1" customWidth="1"/>
    <col min="4" max="4" width="3.42578125" style="21" customWidth="1"/>
    <col min="5" max="5" width="69.7109375" bestFit="1" customWidth="1"/>
    <col min="10" max="10" width="10.85546875" style="21"/>
    <col min="11" max="11" width="45.42578125" bestFit="1" customWidth="1"/>
    <col min="14" max="14" width="21.42578125" customWidth="1"/>
    <col min="16" max="18" width="11.85546875" bestFit="1" customWidth="1"/>
  </cols>
  <sheetData>
    <row r="2" spans="1:18" x14ac:dyDescent="0.25">
      <c r="A2" s="1" t="s">
        <v>38</v>
      </c>
      <c r="B2" s="1" t="s">
        <v>40</v>
      </c>
      <c r="C2" s="1" t="s">
        <v>384</v>
      </c>
      <c r="E2" s="1" t="s">
        <v>39</v>
      </c>
      <c r="F2" s="1" t="s">
        <v>385</v>
      </c>
      <c r="H2" s="1" t="s">
        <v>37</v>
      </c>
      <c r="I2" s="1" t="s">
        <v>378</v>
      </c>
      <c r="K2" s="1" t="s">
        <v>209</v>
      </c>
      <c r="L2" s="1" t="s">
        <v>207</v>
      </c>
      <c r="N2" s="1" t="s">
        <v>210</v>
      </c>
      <c r="O2" s="1" t="s">
        <v>207</v>
      </c>
    </row>
    <row r="3" spans="1:18" x14ac:dyDescent="0.25">
      <c r="A3" s="46" t="s">
        <v>2</v>
      </c>
      <c r="B3" s="133">
        <v>1</v>
      </c>
      <c r="C3" s="47" t="s">
        <v>95</v>
      </c>
      <c r="E3" s="8" t="s">
        <v>21</v>
      </c>
      <c r="F3" s="8">
        <v>0</v>
      </c>
      <c r="H3" s="9">
        <v>2008</v>
      </c>
      <c r="I3" s="9">
        <v>2008</v>
      </c>
      <c r="K3" s="46" t="s">
        <v>108</v>
      </c>
      <c r="L3" s="47">
        <v>0</v>
      </c>
      <c r="N3" s="46" t="s">
        <v>109</v>
      </c>
      <c r="O3" s="47">
        <v>0</v>
      </c>
    </row>
    <row r="4" spans="1:18" x14ac:dyDescent="0.25">
      <c r="A4" s="48" t="s">
        <v>3</v>
      </c>
      <c r="B4" s="118">
        <v>2</v>
      </c>
      <c r="C4" s="49" t="s">
        <v>96</v>
      </c>
      <c r="E4" s="9" t="s">
        <v>22</v>
      </c>
      <c r="F4" s="9">
        <v>1</v>
      </c>
      <c r="H4" s="9">
        <v>2009</v>
      </c>
      <c r="I4" s="9">
        <v>2009</v>
      </c>
      <c r="K4" s="48" t="s">
        <v>109</v>
      </c>
      <c r="L4" s="49">
        <v>1</v>
      </c>
      <c r="N4" s="48" t="s">
        <v>110</v>
      </c>
      <c r="O4" s="49">
        <v>1</v>
      </c>
      <c r="P4" s="21"/>
      <c r="R4" s="21"/>
    </row>
    <row r="5" spans="1:18" x14ac:dyDescent="0.25">
      <c r="A5" s="48" t="s">
        <v>4</v>
      </c>
      <c r="B5" s="118">
        <v>3</v>
      </c>
      <c r="C5" s="49" t="s">
        <v>97</v>
      </c>
      <c r="E5" s="9" t="s">
        <v>23</v>
      </c>
      <c r="F5" s="9">
        <v>2</v>
      </c>
      <c r="H5" s="9">
        <v>2010</v>
      </c>
      <c r="I5" s="9">
        <v>2010</v>
      </c>
      <c r="K5" s="48" t="s">
        <v>110</v>
      </c>
      <c r="L5" s="49">
        <v>2</v>
      </c>
      <c r="N5" s="48" t="s">
        <v>112</v>
      </c>
      <c r="O5" s="49">
        <v>2</v>
      </c>
      <c r="P5" s="21"/>
      <c r="R5" s="21"/>
    </row>
    <row r="6" spans="1:18" x14ac:dyDescent="0.25">
      <c r="A6" s="48" t="s">
        <v>5</v>
      </c>
      <c r="B6" s="118">
        <v>4</v>
      </c>
      <c r="C6" s="49" t="s">
        <v>5</v>
      </c>
      <c r="E6" s="9" t="s">
        <v>24</v>
      </c>
      <c r="F6" s="9">
        <v>3</v>
      </c>
      <c r="H6" s="9">
        <v>2011</v>
      </c>
      <c r="I6" s="9">
        <v>2011</v>
      </c>
      <c r="K6" s="48" t="s">
        <v>111</v>
      </c>
      <c r="L6" s="49">
        <v>3</v>
      </c>
      <c r="N6" s="48" t="s">
        <v>108</v>
      </c>
      <c r="O6" s="49">
        <v>3</v>
      </c>
      <c r="P6" s="21"/>
      <c r="R6" s="21"/>
    </row>
    <row r="7" spans="1:18" x14ac:dyDescent="0.25">
      <c r="A7" s="48" t="s">
        <v>6</v>
      </c>
      <c r="B7" s="118">
        <v>5</v>
      </c>
      <c r="C7" s="49" t="s">
        <v>98</v>
      </c>
      <c r="E7" s="9" t="s">
        <v>25</v>
      </c>
      <c r="F7" s="9">
        <v>4</v>
      </c>
      <c r="H7" s="9">
        <v>2012</v>
      </c>
      <c r="I7" s="9">
        <v>2012</v>
      </c>
      <c r="K7" s="48" t="s">
        <v>112</v>
      </c>
      <c r="L7" s="49">
        <v>4</v>
      </c>
      <c r="N7" s="48" t="s">
        <v>111</v>
      </c>
      <c r="O7" s="49">
        <v>4</v>
      </c>
      <c r="P7" s="21"/>
      <c r="R7" s="21"/>
    </row>
    <row r="8" spans="1:18" x14ac:dyDescent="0.25">
      <c r="A8" s="48" t="s">
        <v>7</v>
      </c>
      <c r="B8" s="118">
        <v>6</v>
      </c>
      <c r="C8" s="49" t="s">
        <v>99</v>
      </c>
      <c r="E8" s="9" t="s">
        <v>26</v>
      </c>
      <c r="F8" s="9">
        <v>5</v>
      </c>
      <c r="H8" s="9">
        <v>2013</v>
      </c>
      <c r="I8" s="9">
        <v>2013</v>
      </c>
      <c r="K8" s="48" t="s">
        <v>113</v>
      </c>
      <c r="L8" s="49">
        <v>5</v>
      </c>
      <c r="N8" s="48" t="s">
        <v>121</v>
      </c>
      <c r="O8" s="49">
        <v>5</v>
      </c>
      <c r="P8" s="21"/>
      <c r="R8" s="21"/>
    </row>
    <row r="9" spans="1:18" x14ac:dyDescent="0.25">
      <c r="A9" s="48" t="s">
        <v>87</v>
      </c>
      <c r="B9" s="118">
        <v>7</v>
      </c>
      <c r="C9" s="49" t="s">
        <v>87</v>
      </c>
      <c r="E9" s="9" t="s">
        <v>27</v>
      </c>
      <c r="F9" s="9">
        <v>6</v>
      </c>
      <c r="H9" s="9">
        <v>2014</v>
      </c>
      <c r="I9" s="9">
        <v>2014</v>
      </c>
      <c r="K9" s="48" t="s">
        <v>114</v>
      </c>
      <c r="L9" s="49">
        <v>6</v>
      </c>
      <c r="N9" s="48" t="s">
        <v>116</v>
      </c>
      <c r="O9" s="49">
        <v>6</v>
      </c>
      <c r="P9" s="21"/>
      <c r="R9" s="21"/>
    </row>
    <row r="10" spans="1:18" x14ac:dyDescent="0.25">
      <c r="A10" s="48" t="s">
        <v>8</v>
      </c>
      <c r="B10" s="118">
        <v>8</v>
      </c>
      <c r="C10" s="49" t="s">
        <v>100</v>
      </c>
      <c r="E10" s="9" t="s">
        <v>28</v>
      </c>
      <c r="F10" s="9">
        <v>7</v>
      </c>
      <c r="H10" s="10">
        <v>2015</v>
      </c>
      <c r="I10" s="10">
        <v>2015</v>
      </c>
      <c r="K10" s="48" t="s">
        <v>115</v>
      </c>
      <c r="L10" s="49">
        <v>7</v>
      </c>
      <c r="N10" s="48" t="s">
        <v>118</v>
      </c>
      <c r="O10" s="49">
        <v>7</v>
      </c>
      <c r="P10" s="21"/>
      <c r="R10" s="21"/>
    </row>
    <row r="11" spans="1:18" x14ac:dyDescent="0.25">
      <c r="A11" s="48" t="s">
        <v>9</v>
      </c>
      <c r="B11" s="118">
        <v>9</v>
      </c>
      <c r="C11" s="49" t="s">
        <v>101</v>
      </c>
      <c r="E11" s="9" t="s">
        <v>29</v>
      </c>
      <c r="F11" s="9">
        <v>8</v>
      </c>
      <c r="H11" s="69">
        <v>2016</v>
      </c>
      <c r="I11" s="70">
        <v>2016</v>
      </c>
      <c r="K11" s="48" t="s">
        <v>116</v>
      </c>
      <c r="L11" s="49">
        <v>8</v>
      </c>
      <c r="N11" s="48" t="s">
        <v>119</v>
      </c>
      <c r="O11" s="49">
        <v>8</v>
      </c>
      <c r="P11" s="21"/>
      <c r="R11" s="21"/>
    </row>
    <row r="12" spans="1:18" x14ac:dyDescent="0.25">
      <c r="A12" s="134" t="s">
        <v>59</v>
      </c>
      <c r="B12" s="118">
        <v>10</v>
      </c>
      <c r="C12" s="131" t="s">
        <v>480</v>
      </c>
      <c r="E12" s="9" t="s">
        <v>30</v>
      </c>
      <c r="F12" s="9">
        <v>9</v>
      </c>
      <c r="H12" s="134">
        <v>2017</v>
      </c>
      <c r="I12" s="129">
        <v>2017</v>
      </c>
      <c r="K12" s="48" t="s">
        <v>117</v>
      </c>
      <c r="L12" s="49">
        <v>9</v>
      </c>
      <c r="N12" s="48" t="s">
        <v>117</v>
      </c>
      <c r="O12" s="49">
        <v>9</v>
      </c>
      <c r="P12" s="21"/>
      <c r="R12" s="21"/>
    </row>
    <row r="13" spans="1:18" x14ac:dyDescent="0.25">
      <c r="A13" s="48" t="s">
        <v>10</v>
      </c>
      <c r="B13" s="118">
        <v>11</v>
      </c>
      <c r="C13" s="49" t="s">
        <v>10</v>
      </c>
      <c r="E13" s="9" t="s">
        <v>31</v>
      </c>
      <c r="F13" s="9">
        <v>10</v>
      </c>
      <c r="H13" s="21"/>
      <c r="I13" s="129">
        <v>2018</v>
      </c>
      <c r="K13" s="48" t="s">
        <v>118</v>
      </c>
      <c r="L13" s="49">
        <v>10</v>
      </c>
      <c r="N13" s="48" t="s">
        <v>114</v>
      </c>
      <c r="O13" s="49">
        <v>10</v>
      </c>
      <c r="P13" s="21"/>
      <c r="R13" s="21"/>
    </row>
    <row r="14" spans="1:18" x14ac:dyDescent="0.25">
      <c r="A14" s="48" t="s">
        <v>11</v>
      </c>
      <c r="B14" s="118">
        <v>12</v>
      </c>
      <c r="C14" s="49" t="s">
        <v>102</v>
      </c>
      <c r="E14" s="9" t="s">
        <v>32</v>
      </c>
      <c r="F14" s="9">
        <v>11</v>
      </c>
      <c r="H14" s="21"/>
      <c r="I14" s="21"/>
      <c r="K14" s="48" t="s">
        <v>119</v>
      </c>
      <c r="L14" s="49">
        <v>11</v>
      </c>
      <c r="N14" s="48" t="s">
        <v>113</v>
      </c>
      <c r="O14" s="49">
        <v>11</v>
      </c>
      <c r="P14" s="21"/>
      <c r="R14" s="21"/>
    </row>
    <row r="15" spans="1:18" x14ac:dyDescent="0.25">
      <c r="A15" s="48" t="s">
        <v>12</v>
      </c>
      <c r="B15" s="118">
        <v>13</v>
      </c>
      <c r="C15" s="49" t="s">
        <v>103</v>
      </c>
      <c r="E15" s="9" t="s">
        <v>33</v>
      </c>
      <c r="F15" s="9">
        <v>12</v>
      </c>
      <c r="H15" s="21"/>
      <c r="I15" s="21"/>
      <c r="K15" s="48" t="s">
        <v>120</v>
      </c>
      <c r="L15" s="49">
        <v>12</v>
      </c>
      <c r="N15" s="48" t="s">
        <v>120</v>
      </c>
      <c r="O15" s="49">
        <v>12</v>
      </c>
      <c r="P15" s="21"/>
      <c r="R15" s="21"/>
    </row>
    <row r="16" spans="1:18" x14ac:dyDescent="0.25">
      <c r="A16" s="48" t="s">
        <v>13</v>
      </c>
      <c r="B16" s="118">
        <v>14</v>
      </c>
      <c r="C16" s="49" t="s">
        <v>13</v>
      </c>
      <c r="E16" s="10" t="s">
        <v>34</v>
      </c>
      <c r="F16" s="10">
        <v>13</v>
      </c>
      <c r="H16" s="21"/>
      <c r="I16" s="21"/>
      <c r="K16" s="48" t="s">
        <v>121</v>
      </c>
      <c r="L16" s="49">
        <v>13</v>
      </c>
      <c r="N16" s="48" t="s">
        <v>115</v>
      </c>
      <c r="O16" s="49">
        <v>13</v>
      </c>
      <c r="P16" s="21"/>
      <c r="R16" s="21"/>
    </row>
    <row r="17" spans="1:18" x14ac:dyDescent="0.25">
      <c r="A17" s="48" t="s">
        <v>1</v>
      </c>
      <c r="B17" s="118">
        <v>15</v>
      </c>
      <c r="C17" s="49" t="s">
        <v>1</v>
      </c>
      <c r="H17" s="21"/>
      <c r="I17" s="21"/>
      <c r="K17" s="48" t="s">
        <v>122</v>
      </c>
      <c r="L17" s="49">
        <v>14</v>
      </c>
      <c r="N17" s="48" t="s">
        <v>122</v>
      </c>
      <c r="O17" s="49">
        <v>14</v>
      </c>
      <c r="P17" s="21"/>
      <c r="R17" s="21"/>
    </row>
    <row r="18" spans="1:18" x14ac:dyDescent="0.25">
      <c r="A18" s="48" t="s">
        <v>0</v>
      </c>
      <c r="B18" s="118">
        <v>16</v>
      </c>
      <c r="C18" s="49" t="s">
        <v>0</v>
      </c>
      <c r="K18" s="48" t="s">
        <v>123</v>
      </c>
      <c r="L18" s="49">
        <v>15</v>
      </c>
      <c r="N18" s="48" t="s">
        <v>126</v>
      </c>
      <c r="O18" s="49">
        <v>15</v>
      </c>
      <c r="P18" s="21"/>
      <c r="R18" s="21"/>
    </row>
    <row r="19" spans="1:18" x14ac:dyDescent="0.25">
      <c r="A19" s="48" t="s">
        <v>14</v>
      </c>
      <c r="B19" s="118">
        <v>17</v>
      </c>
      <c r="C19" s="49" t="s">
        <v>14</v>
      </c>
      <c r="K19" s="48" t="s">
        <v>124</v>
      </c>
      <c r="L19" s="49">
        <v>16</v>
      </c>
      <c r="N19" s="48" t="s">
        <v>128</v>
      </c>
      <c r="O19" s="49">
        <v>16</v>
      </c>
      <c r="P19" s="21"/>
      <c r="R19" s="21"/>
    </row>
    <row r="20" spans="1:18" x14ac:dyDescent="0.25">
      <c r="A20" s="48" t="s">
        <v>15</v>
      </c>
      <c r="B20" s="118">
        <v>18</v>
      </c>
      <c r="C20" s="49" t="s">
        <v>107</v>
      </c>
      <c r="H20" s="1" t="s">
        <v>365</v>
      </c>
      <c r="I20" s="1"/>
      <c r="K20" s="48" t="s">
        <v>125</v>
      </c>
      <c r="L20" s="49">
        <v>17</v>
      </c>
      <c r="N20" s="48" t="s">
        <v>123</v>
      </c>
      <c r="O20" s="49">
        <v>17</v>
      </c>
      <c r="P20" s="21"/>
      <c r="R20" s="21"/>
    </row>
    <row r="21" spans="1:18" x14ac:dyDescent="0.25">
      <c r="A21" s="48" t="s">
        <v>16</v>
      </c>
      <c r="B21" s="118">
        <v>19</v>
      </c>
      <c r="C21" s="49" t="s">
        <v>104</v>
      </c>
      <c r="E21" s="21"/>
      <c r="H21" s="46" t="s">
        <v>366</v>
      </c>
      <c r="I21" s="47">
        <v>-1</v>
      </c>
      <c r="K21" s="48" t="s">
        <v>126</v>
      </c>
      <c r="L21" s="49">
        <v>18</v>
      </c>
      <c r="N21" s="48" t="s">
        <v>127</v>
      </c>
      <c r="O21" s="49">
        <v>18</v>
      </c>
      <c r="P21" s="21"/>
      <c r="R21" s="21"/>
    </row>
    <row r="22" spans="1:18" x14ac:dyDescent="0.25">
      <c r="A22" s="48" t="s">
        <v>17</v>
      </c>
      <c r="B22" s="118">
        <v>20</v>
      </c>
      <c r="C22" s="49" t="s">
        <v>76</v>
      </c>
      <c r="E22" s="21"/>
      <c r="H22" s="48" t="s">
        <v>367</v>
      </c>
      <c r="I22" s="49">
        <v>-2</v>
      </c>
      <c r="K22" s="48" t="s">
        <v>127</v>
      </c>
      <c r="L22" s="49">
        <v>19</v>
      </c>
      <c r="N22" s="48" t="s">
        <v>124</v>
      </c>
      <c r="O22" s="49">
        <v>19</v>
      </c>
      <c r="P22" s="21"/>
      <c r="R22" s="21"/>
    </row>
    <row r="23" spans="1:18" x14ac:dyDescent="0.25">
      <c r="A23" s="48" t="s">
        <v>18</v>
      </c>
      <c r="B23" s="118">
        <v>21</v>
      </c>
      <c r="C23" s="49" t="s">
        <v>18</v>
      </c>
      <c r="E23" s="21"/>
      <c r="H23" s="48" t="s">
        <v>368</v>
      </c>
      <c r="I23" s="49">
        <v>-3</v>
      </c>
      <c r="K23" s="48" t="s">
        <v>128</v>
      </c>
      <c r="L23" s="49">
        <v>20</v>
      </c>
      <c r="N23" s="48" t="s">
        <v>125</v>
      </c>
      <c r="O23" s="49">
        <v>20</v>
      </c>
      <c r="P23" s="21"/>
      <c r="R23" s="21"/>
    </row>
    <row r="24" spans="1:18" x14ac:dyDescent="0.25">
      <c r="A24" s="48" t="s">
        <v>19</v>
      </c>
      <c r="B24" s="118">
        <v>22</v>
      </c>
      <c r="C24" s="49" t="s">
        <v>105</v>
      </c>
      <c r="E24" s="21"/>
      <c r="H24" s="48" t="s">
        <v>369</v>
      </c>
      <c r="I24" s="49">
        <v>-4</v>
      </c>
      <c r="K24" s="48" t="s">
        <v>129</v>
      </c>
      <c r="L24" s="49">
        <v>21</v>
      </c>
      <c r="N24" s="48" t="s">
        <v>129</v>
      </c>
      <c r="O24" s="49">
        <v>21</v>
      </c>
      <c r="P24" s="21"/>
      <c r="R24" s="21"/>
    </row>
    <row r="25" spans="1:18" x14ac:dyDescent="0.25">
      <c r="A25" s="50" t="s">
        <v>20</v>
      </c>
      <c r="B25" s="120">
        <v>23</v>
      </c>
      <c r="C25" s="51" t="s">
        <v>106</v>
      </c>
      <c r="H25" s="48" t="s">
        <v>370</v>
      </c>
      <c r="I25" s="49">
        <v>-5</v>
      </c>
      <c r="K25" s="48" t="s">
        <v>130</v>
      </c>
      <c r="L25" s="49">
        <v>22</v>
      </c>
      <c r="N25" s="48" t="s">
        <v>130</v>
      </c>
      <c r="O25" s="49">
        <v>22</v>
      </c>
      <c r="P25" s="21"/>
      <c r="R25" s="21"/>
    </row>
    <row r="26" spans="1:18" x14ac:dyDescent="0.25">
      <c r="H26" s="48" t="s">
        <v>371</v>
      </c>
      <c r="I26" s="49">
        <v>-6</v>
      </c>
      <c r="K26" s="48" t="s">
        <v>131</v>
      </c>
      <c r="L26" s="49">
        <v>23</v>
      </c>
      <c r="N26" s="48" t="s">
        <v>131</v>
      </c>
      <c r="O26" s="49">
        <v>23</v>
      </c>
      <c r="P26" s="21"/>
      <c r="R26" s="21"/>
    </row>
    <row r="27" spans="1:18" x14ac:dyDescent="0.25">
      <c r="H27" s="48" t="s">
        <v>372</v>
      </c>
      <c r="I27" s="49">
        <v>-7</v>
      </c>
      <c r="K27" s="48" t="s">
        <v>132</v>
      </c>
      <c r="L27" s="49">
        <v>24</v>
      </c>
      <c r="N27" s="48" t="s">
        <v>136</v>
      </c>
      <c r="O27" s="49">
        <v>24</v>
      </c>
      <c r="P27" s="21"/>
      <c r="R27" s="21"/>
    </row>
    <row r="28" spans="1:18" x14ac:dyDescent="0.25">
      <c r="E28" s="52"/>
      <c r="H28" s="48" t="s">
        <v>373</v>
      </c>
      <c r="I28" s="49">
        <v>-8</v>
      </c>
      <c r="K28" s="48" t="s">
        <v>133</v>
      </c>
      <c r="L28" s="49">
        <v>25</v>
      </c>
      <c r="N28" s="48" t="s">
        <v>137</v>
      </c>
      <c r="O28" s="49">
        <v>25</v>
      </c>
      <c r="P28" s="21"/>
      <c r="R28" s="21"/>
    </row>
    <row r="29" spans="1:18" x14ac:dyDescent="0.25">
      <c r="E29" t="s">
        <v>379</v>
      </c>
      <c r="H29" s="48" t="s">
        <v>374</v>
      </c>
      <c r="I29" s="49">
        <v>-9</v>
      </c>
      <c r="K29" s="48" t="s">
        <v>134</v>
      </c>
      <c r="L29" s="49">
        <v>26</v>
      </c>
      <c r="N29" s="48" t="s">
        <v>135</v>
      </c>
      <c r="O29" s="49">
        <v>26</v>
      </c>
      <c r="P29" s="21"/>
      <c r="R29" s="21"/>
    </row>
    <row r="30" spans="1:18" x14ac:dyDescent="0.25">
      <c r="H30" s="48" t="s">
        <v>375</v>
      </c>
      <c r="I30" s="49">
        <v>-10</v>
      </c>
      <c r="K30" s="48" t="s">
        <v>135</v>
      </c>
      <c r="L30" s="49">
        <v>27</v>
      </c>
      <c r="N30" s="48" t="s">
        <v>141</v>
      </c>
      <c r="O30" s="49">
        <v>27</v>
      </c>
      <c r="P30" s="21"/>
      <c r="R30" s="21"/>
    </row>
    <row r="31" spans="1:18" x14ac:dyDescent="0.25">
      <c r="H31" s="48" t="s">
        <v>376</v>
      </c>
      <c r="I31" s="49">
        <v>-11</v>
      </c>
      <c r="K31" s="48" t="s">
        <v>136</v>
      </c>
      <c r="L31" s="49">
        <v>28</v>
      </c>
      <c r="N31" s="48" t="s">
        <v>148</v>
      </c>
      <c r="O31" s="49">
        <v>28</v>
      </c>
      <c r="P31" s="21"/>
      <c r="R31" s="21"/>
    </row>
    <row r="32" spans="1:18" x14ac:dyDescent="0.25">
      <c r="H32" s="50" t="s">
        <v>377</v>
      </c>
      <c r="I32" s="51">
        <v>-12</v>
      </c>
      <c r="K32" s="48" t="s">
        <v>137</v>
      </c>
      <c r="L32" s="49">
        <v>29</v>
      </c>
      <c r="N32" s="48" t="s">
        <v>142</v>
      </c>
      <c r="O32" s="49">
        <v>29</v>
      </c>
      <c r="P32" s="21"/>
      <c r="R32" s="21"/>
    </row>
    <row r="33" spans="7:18" x14ac:dyDescent="0.25">
      <c r="G33" s="21"/>
      <c r="K33" s="48" t="s">
        <v>138</v>
      </c>
      <c r="L33" s="49">
        <v>30</v>
      </c>
      <c r="N33" s="48" t="s">
        <v>139</v>
      </c>
      <c r="O33" s="49">
        <v>30</v>
      </c>
      <c r="P33" s="21"/>
      <c r="R33" s="21"/>
    </row>
    <row r="34" spans="7:18" x14ac:dyDescent="0.25">
      <c r="K34" s="48" t="s">
        <v>139</v>
      </c>
      <c r="L34" s="49">
        <v>31</v>
      </c>
      <c r="N34" s="48" t="s">
        <v>140</v>
      </c>
      <c r="O34" s="49">
        <v>31</v>
      </c>
      <c r="P34" s="21"/>
      <c r="R34" s="21"/>
    </row>
    <row r="35" spans="7:18" x14ac:dyDescent="0.25">
      <c r="K35" s="48" t="s">
        <v>140</v>
      </c>
      <c r="L35" s="49">
        <v>32</v>
      </c>
      <c r="N35" s="48" t="s">
        <v>143</v>
      </c>
      <c r="O35" s="49">
        <v>32</v>
      </c>
      <c r="P35" s="21"/>
      <c r="R35" s="21"/>
    </row>
    <row r="36" spans="7:18" x14ac:dyDescent="0.25">
      <c r="K36" s="48" t="s">
        <v>141</v>
      </c>
      <c r="L36" s="49">
        <v>33</v>
      </c>
      <c r="N36" s="48" t="s">
        <v>138</v>
      </c>
      <c r="O36" s="49">
        <v>33</v>
      </c>
      <c r="P36" s="21"/>
      <c r="R36" s="21"/>
    </row>
    <row r="37" spans="7:18" x14ac:dyDescent="0.25">
      <c r="K37" s="48" t="s">
        <v>142</v>
      </c>
      <c r="L37" s="49">
        <v>34</v>
      </c>
      <c r="N37" s="48" t="s">
        <v>144</v>
      </c>
      <c r="O37" s="49">
        <v>34</v>
      </c>
      <c r="P37" s="21"/>
      <c r="R37" s="21"/>
    </row>
    <row r="38" spans="7:18" x14ac:dyDescent="0.25">
      <c r="K38" s="48" t="s">
        <v>143</v>
      </c>
      <c r="L38" s="49">
        <v>35</v>
      </c>
      <c r="N38" s="48" t="s">
        <v>146</v>
      </c>
      <c r="O38" s="49">
        <v>35</v>
      </c>
      <c r="P38" s="21"/>
      <c r="R38" s="21"/>
    </row>
    <row r="39" spans="7:18" x14ac:dyDescent="0.25">
      <c r="K39" s="48" t="s">
        <v>144</v>
      </c>
      <c r="L39" s="49">
        <v>36</v>
      </c>
      <c r="N39" s="48" t="s">
        <v>147</v>
      </c>
      <c r="O39" s="49">
        <v>36</v>
      </c>
      <c r="P39" s="21"/>
      <c r="R39" s="21"/>
    </row>
    <row r="40" spans="7:18" x14ac:dyDescent="0.25">
      <c r="K40" s="48" t="s">
        <v>145</v>
      </c>
      <c r="L40" s="49">
        <v>37</v>
      </c>
      <c r="N40" s="48" t="s">
        <v>145</v>
      </c>
      <c r="O40" s="49">
        <v>37</v>
      </c>
      <c r="P40" s="21"/>
      <c r="R40" s="21"/>
    </row>
    <row r="41" spans="7:18" x14ac:dyDescent="0.25">
      <c r="K41" s="48" t="s">
        <v>146</v>
      </c>
      <c r="L41" s="49">
        <v>38</v>
      </c>
      <c r="N41" s="48" t="s">
        <v>149</v>
      </c>
      <c r="O41" s="49">
        <v>38</v>
      </c>
      <c r="P41" s="21"/>
      <c r="R41" s="21"/>
    </row>
    <row r="42" spans="7:18" x14ac:dyDescent="0.25">
      <c r="K42" s="48" t="s">
        <v>147</v>
      </c>
      <c r="L42" s="49">
        <v>39</v>
      </c>
      <c r="N42" s="48" t="s">
        <v>150</v>
      </c>
      <c r="O42" s="49">
        <v>39</v>
      </c>
      <c r="P42" s="21"/>
      <c r="R42" s="21"/>
    </row>
    <row r="43" spans="7:18" x14ac:dyDescent="0.25">
      <c r="K43" s="48" t="s">
        <v>148</v>
      </c>
      <c r="L43" s="49">
        <v>40</v>
      </c>
      <c r="N43" s="48" t="s">
        <v>152</v>
      </c>
      <c r="O43" s="49">
        <v>40</v>
      </c>
      <c r="P43" s="21"/>
      <c r="R43" s="21"/>
    </row>
    <row r="44" spans="7:18" x14ac:dyDescent="0.25">
      <c r="K44" s="48" t="s">
        <v>149</v>
      </c>
      <c r="L44" s="49">
        <v>41</v>
      </c>
      <c r="N44" s="48" t="s">
        <v>151</v>
      </c>
      <c r="O44" s="49">
        <v>41</v>
      </c>
      <c r="P44" s="21"/>
      <c r="R44" s="21"/>
    </row>
    <row r="45" spans="7:18" x14ac:dyDescent="0.25">
      <c r="K45" s="48" t="s">
        <v>150</v>
      </c>
      <c r="L45" s="49">
        <v>42</v>
      </c>
      <c r="N45" s="48" t="s">
        <v>153</v>
      </c>
      <c r="O45" s="49">
        <v>42</v>
      </c>
      <c r="P45" s="21"/>
      <c r="R45" s="21"/>
    </row>
    <row r="46" spans="7:18" x14ac:dyDescent="0.25">
      <c r="K46" s="48" t="s">
        <v>151</v>
      </c>
      <c r="L46" s="49">
        <v>43</v>
      </c>
      <c r="N46" s="48" t="s">
        <v>132</v>
      </c>
      <c r="O46" s="49">
        <v>43</v>
      </c>
      <c r="P46" s="21"/>
      <c r="R46" s="21"/>
    </row>
    <row r="47" spans="7:18" x14ac:dyDescent="0.25">
      <c r="K47" s="48" t="s">
        <v>152</v>
      </c>
      <c r="L47" s="49">
        <v>44</v>
      </c>
      <c r="N47" s="48" t="s">
        <v>133</v>
      </c>
      <c r="O47" s="49">
        <v>44</v>
      </c>
      <c r="P47" s="21"/>
      <c r="R47" s="21"/>
    </row>
    <row r="48" spans="7:18" x14ac:dyDescent="0.25">
      <c r="K48" s="48" t="s">
        <v>153</v>
      </c>
      <c r="L48" s="49">
        <v>45</v>
      </c>
      <c r="N48" s="48" t="s">
        <v>134</v>
      </c>
      <c r="O48" s="49">
        <v>45</v>
      </c>
      <c r="P48" s="21"/>
      <c r="R48" s="21"/>
    </row>
    <row r="49" spans="11:18" x14ac:dyDescent="0.25">
      <c r="K49" s="48" t="s">
        <v>154</v>
      </c>
      <c r="L49" s="49">
        <v>46</v>
      </c>
      <c r="N49" s="48" t="s">
        <v>156</v>
      </c>
      <c r="O49" s="49">
        <v>46</v>
      </c>
      <c r="P49" s="21"/>
      <c r="R49" s="21"/>
    </row>
    <row r="50" spans="11:18" x14ac:dyDescent="0.25">
      <c r="K50" s="48" t="s">
        <v>155</v>
      </c>
      <c r="L50" s="49">
        <v>47</v>
      </c>
      <c r="N50" s="48" t="s">
        <v>154</v>
      </c>
      <c r="O50" s="49">
        <v>47</v>
      </c>
      <c r="P50" s="21"/>
      <c r="R50" s="21"/>
    </row>
    <row r="51" spans="11:18" x14ac:dyDescent="0.25">
      <c r="K51" s="48" t="s">
        <v>156</v>
      </c>
      <c r="L51" s="49">
        <v>48</v>
      </c>
      <c r="N51" s="48" t="s">
        <v>155</v>
      </c>
      <c r="O51" s="49">
        <v>48</v>
      </c>
      <c r="P51" s="21"/>
      <c r="R51" s="21"/>
    </row>
    <row r="52" spans="11:18" x14ac:dyDescent="0.25">
      <c r="K52" s="48" t="s">
        <v>157</v>
      </c>
      <c r="L52" s="49">
        <v>49</v>
      </c>
      <c r="N52" s="48" t="s">
        <v>170</v>
      </c>
      <c r="O52" s="49">
        <v>49</v>
      </c>
      <c r="P52" s="21"/>
      <c r="R52" s="21"/>
    </row>
    <row r="53" spans="11:18" x14ac:dyDescent="0.25">
      <c r="K53" s="48" t="s">
        <v>158</v>
      </c>
      <c r="L53" s="49">
        <v>50</v>
      </c>
      <c r="N53" s="48" t="s">
        <v>169</v>
      </c>
      <c r="O53" s="49">
        <v>50</v>
      </c>
      <c r="P53" s="21"/>
      <c r="R53" s="21"/>
    </row>
    <row r="54" spans="11:18" x14ac:dyDescent="0.25">
      <c r="K54" s="48" t="s">
        <v>159</v>
      </c>
      <c r="L54" s="49">
        <v>51</v>
      </c>
      <c r="N54" s="48" t="s">
        <v>166</v>
      </c>
      <c r="O54" s="49">
        <v>51</v>
      </c>
      <c r="P54" s="21"/>
      <c r="R54" s="21"/>
    </row>
    <row r="55" spans="11:18" x14ac:dyDescent="0.25">
      <c r="K55" s="48" t="s">
        <v>160</v>
      </c>
      <c r="L55" s="49">
        <v>52</v>
      </c>
      <c r="N55" s="48" t="s">
        <v>167</v>
      </c>
      <c r="O55" s="49">
        <v>52</v>
      </c>
      <c r="P55" s="21"/>
      <c r="R55" s="21"/>
    </row>
    <row r="56" spans="11:18" x14ac:dyDescent="0.25">
      <c r="K56" s="48" t="s">
        <v>161</v>
      </c>
      <c r="L56" s="49">
        <v>53</v>
      </c>
      <c r="N56" s="48" t="s">
        <v>165</v>
      </c>
      <c r="O56" s="49">
        <v>53</v>
      </c>
      <c r="P56" s="21"/>
      <c r="R56" s="21"/>
    </row>
    <row r="57" spans="11:18" x14ac:dyDescent="0.25">
      <c r="K57" s="48" t="s">
        <v>162</v>
      </c>
      <c r="L57" s="49">
        <v>54</v>
      </c>
      <c r="N57" s="48" t="s">
        <v>160</v>
      </c>
      <c r="O57" s="49">
        <v>54</v>
      </c>
      <c r="P57" s="21"/>
      <c r="R57" s="21"/>
    </row>
    <row r="58" spans="11:18" x14ac:dyDescent="0.25">
      <c r="K58" s="48" t="s">
        <v>163</v>
      </c>
      <c r="L58" s="49">
        <v>55</v>
      </c>
      <c r="N58" s="48" t="s">
        <v>158</v>
      </c>
      <c r="O58" s="49">
        <v>55</v>
      </c>
      <c r="P58" s="21"/>
      <c r="R58" s="21"/>
    </row>
    <row r="59" spans="11:18" x14ac:dyDescent="0.25">
      <c r="K59" s="48" t="s">
        <v>164</v>
      </c>
      <c r="L59" s="49">
        <v>56</v>
      </c>
      <c r="N59" s="48" t="s">
        <v>168</v>
      </c>
      <c r="O59" s="49">
        <v>56</v>
      </c>
      <c r="P59" s="21"/>
      <c r="R59" s="21"/>
    </row>
    <row r="60" spans="11:18" x14ac:dyDescent="0.25">
      <c r="K60" s="48" t="s">
        <v>165</v>
      </c>
      <c r="L60" s="49">
        <v>57</v>
      </c>
      <c r="N60" s="48" t="s">
        <v>164</v>
      </c>
      <c r="O60" s="49">
        <v>57</v>
      </c>
      <c r="P60" s="21"/>
      <c r="R60" s="21"/>
    </row>
    <row r="61" spans="11:18" x14ac:dyDescent="0.25">
      <c r="K61" s="48" t="s">
        <v>166</v>
      </c>
      <c r="L61" s="49">
        <v>58</v>
      </c>
      <c r="N61" s="48" t="s">
        <v>157</v>
      </c>
      <c r="O61" s="49">
        <v>58</v>
      </c>
      <c r="P61" s="21"/>
      <c r="R61" s="21"/>
    </row>
    <row r="62" spans="11:18" x14ac:dyDescent="0.25">
      <c r="K62" s="48" t="s">
        <v>167</v>
      </c>
      <c r="L62" s="49">
        <v>59</v>
      </c>
      <c r="N62" s="48" t="s">
        <v>163</v>
      </c>
      <c r="O62" s="49">
        <v>59</v>
      </c>
      <c r="P62" s="21"/>
      <c r="R62" s="21"/>
    </row>
    <row r="63" spans="11:18" x14ac:dyDescent="0.25">
      <c r="K63" s="48" t="s">
        <v>168</v>
      </c>
      <c r="L63" s="49">
        <v>60</v>
      </c>
      <c r="N63" s="48" t="s">
        <v>161</v>
      </c>
      <c r="O63" s="49">
        <v>60</v>
      </c>
      <c r="P63" s="21"/>
      <c r="R63" s="21"/>
    </row>
    <row r="64" spans="11:18" x14ac:dyDescent="0.25">
      <c r="K64" s="48" t="s">
        <v>169</v>
      </c>
      <c r="L64" s="49">
        <v>61</v>
      </c>
      <c r="N64" s="48" t="s">
        <v>162</v>
      </c>
      <c r="O64" s="49">
        <v>61</v>
      </c>
      <c r="P64" s="21"/>
      <c r="R64" s="21"/>
    </row>
    <row r="65" spans="11:18" x14ac:dyDescent="0.25">
      <c r="K65" s="48" t="s">
        <v>170</v>
      </c>
      <c r="L65" s="49">
        <v>62</v>
      </c>
      <c r="N65" s="48" t="s">
        <v>159</v>
      </c>
      <c r="O65" s="49">
        <v>62</v>
      </c>
      <c r="P65" s="21"/>
      <c r="R65" s="21"/>
    </row>
    <row r="66" spans="11:18" x14ac:dyDescent="0.25">
      <c r="K66" s="48" t="s">
        <v>171</v>
      </c>
      <c r="L66" s="49">
        <v>63</v>
      </c>
      <c r="N66" s="48" t="s">
        <v>172</v>
      </c>
      <c r="O66" s="49">
        <v>63</v>
      </c>
      <c r="P66" s="21"/>
      <c r="R66" s="21"/>
    </row>
    <row r="67" spans="11:18" x14ac:dyDescent="0.25">
      <c r="K67" s="48" t="s">
        <v>172</v>
      </c>
      <c r="L67" s="49">
        <v>64</v>
      </c>
      <c r="N67" s="48" t="s">
        <v>171</v>
      </c>
      <c r="O67" s="49">
        <v>64</v>
      </c>
      <c r="P67" s="21"/>
      <c r="R67" s="21"/>
    </row>
    <row r="68" spans="11:18" x14ac:dyDescent="0.25">
      <c r="K68" s="48" t="s">
        <v>173</v>
      </c>
      <c r="L68" s="49">
        <v>65</v>
      </c>
      <c r="N68" s="48" t="s">
        <v>173</v>
      </c>
      <c r="O68" s="49">
        <v>65</v>
      </c>
      <c r="P68" s="21"/>
      <c r="R68" s="21"/>
    </row>
    <row r="69" spans="11:18" x14ac:dyDescent="0.25">
      <c r="K69" s="48" t="s">
        <v>174</v>
      </c>
      <c r="L69" s="49">
        <v>66</v>
      </c>
      <c r="N69" s="48" t="s">
        <v>174</v>
      </c>
      <c r="O69" s="49">
        <v>66</v>
      </c>
      <c r="P69" s="21"/>
      <c r="R69" s="21"/>
    </row>
    <row r="70" spans="11:18" x14ac:dyDescent="0.25">
      <c r="K70" s="48" t="s">
        <v>175</v>
      </c>
      <c r="L70" s="49">
        <v>67</v>
      </c>
      <c r="N70" s="48" t="s">
        <v>176</v>
      </c>
      <c r="O70" s="49">
        <v>67</v>
      </c>
      <c r="P70" s="21"/>
      <c r="R70" s="21"/>
    </row>
    <row r="71" spans="11:18" x14ac:dyDescent="0.25">
      <c r="K71" s="48" t="s">
        <v>176</v>
      </c>
      <c r="L71" s="49">
        <v>68</v>
      </c>
      <c r="N71" s="48" t="s">
        <v>177</v>
      </c>
      <c r="O71" s="49">
        <v>68</v>
      </c>
      <c r="P71" s="21"/>
      <c r="R71" s="21"/>
    </row>
    <row r="72" spans="11:18" x14ac:dyDescent="0.25">
      <c r="K72" s="48" t="s">
        <v>177</v>
      </c>
      <c r="L72" s="49">
        <v>69</v>
      </c>
      <c r="N72" s="48" t="s">
        <v>175</v>
      </c>
      <c r="O72" s="49">
        <v>69</v>
      </c>
      <c r="P72" s="21"/>
      <c r="R72" s="21"/>
    </row>
    <row r="73" spans="11:18" x14ac:dyDescent="0.25">
      <c r="K73" s="48" t="s">
        <v>178</v>
      </c>
      <c r="L73" s="49">
        <v>70</v>
      </c>
      <c r="N73" s="48" t="s">
        <v>178</v>
      </c>
      <c r="O73" s="49">
        <v>70</v>
      </c>
      <c r="P73" s="21"/>
      <c r="R73" s="21"/>
    </row>
    <row r="74" spans="11:18" x14ac:dyDescent="0.25">
      <c r="K74" s="48" t="s">
        <v>179</v>
      </c>
      <c r="L74" s="49">
        <v>71</v>
      </c>
      <c r="N74" s="48" t="s">
        <v>183</v>
      </c>
      <c r="O74" s="49">
        <v>71</v>
      </c>
      <c r="P74" s="21"/>
      <c r="R74" s="21"/>
    </row>
    <row r="75" spans="11:18" x14ac:dyDescent="0.25">
      <c r="K75" s="48" t="s">
        <v>180</v>
      </c>
      <c r="L75" s="49">
        <v>72</v>
      </c>
      <c r="N75" s="48" t="s">
        <v>184</v>
      </c>
      <c r="O75" s="49">
        <v>72</v>
      </c>
      <c r="P75" s="21"/>
      <c r="R75" s="21"/>
    </row>
    <row r="76" spans="11:18" x14ac:dyDescent="0.25">
      <c r="K76" s="48" t="s">
        <v>181</v>
      </c>
      <c r="L76" s="49">
        <v>73</v>
      </c>
      <c r="N76" s="48" t="s">
        <v>185</v>
      </c>
      <c r="O76" s="49">
        <v>73</v>
      </c>
      <c r="P76" s="21"/>
      <c r="R76" s="21"/>
    </row>
    <row r="77" spans="11:18" x14ac:dyDescent="0.25">
      <c r="K77" s="48" t="s">
        <v>182</v>
      </c>
      <c r="L77" s="49">
        <v>74</v>
      </c>
      <c r="N77" s="48" t="s">
        <v>190</v>
      </c>
      <c r="O77" s="49">
        <v>74</v>
      </c>
      <c r="P77" s="21"/>
      <c r="R77" s="21"/>
    </row>
    <row r="78" spans="11:18" x14ac:dyDescent="0.25">
      <c r="K78" s="48" t="s">
        <v>183</v>
      </c>
      <c r="L78" s="49">
        <v>75</v>
      </c>
      <c r="N78" s="48" t="s">
        <v>181</v>
      </c>
      <c r="O78" s="49">
        <v>75</v>
      </c>
      <c r="P78" s="21"/>
      <c r="R78" s="21"/>
    </row>
    <row r="79" spans="11:18" x14ac:dyDescent="0.25">
      <c r="K79" s="48" t="s">
        <v>184</v>
      </c>
      <c r="L79" s="49">
        <v>76</v>
      </c>
      <c r="N79" s="48" t="s">
        <v>188</v>
      </c>
      <c r="O79" s="49">
        <v>76</v>
      </c>
      <c r="P79" s="21"/>
      <c r="R79" s="21"/>
    </row>
    <row r="80" spans="11:18" x14ac:dyDescent="0.25">
      <c r="K80" s="48" t="s">
        <v>185</v>
      </c>
      <c r="L80" s="49">
        <v>77</v>
      </c>
      <c r="N80" s="48" t="s">
        <v>186</v>
      </c>
      <c r="O80" s="49">
        <v>77</v>
      </c>
      <c r="P80" s="21"/>
      <c r="R80" s="21"/>
    </row>
    <row r="81" spans="11:18" x14ac:dyDescent="0.25">
      <c r="K81" s="48" t="s">
        <v>186</v>
      </c>
      <c r="L81" s="49">
        <v>78</v>
      </c>
      <c r="N81" s="48" t="s">
        <v>187</v>
      </c>
      <c r="O81" s="49">
        <v>78</v>
      </c>
      <c r="P81" s="21"/>
      <c r="R81" s="21"/>
    </row>
    <row r="82" spans="11:18" x14ac:dyDescent="0.25">
      <c r="K82" s="48" t="s">
        <v>187</v>
      </c>
      <c r="L82" s="49">
        <v>79</v>
      </c>
      <c r="N82" s="48" t="s">
        <v>189</v>
      </c>
      <c r="O82" s="49">
        <v>79</v>
      </c>
      <c r="P82" s="21"/>
      <c r="R82" s="21"/>
    </row>
    <row r="83" spans="11:18" x14ac:dyDescent="0.25">
      <c r="K83" s="48" t="s">
        <v>188</v>
      </c>
      <c r="L83" s="49">
        <v>80</v>
      </c>
      <c r="N83" s="48" t="s">
        <v>180</v>
      </c>
      <c r="O83" s="49">
        <v>80</v>
      </c>
      <c r="P83" s="21"/>
      <c r="R83" s="21"/>
    </row>
    <row r="84" spans="11:18" x14ac:dyDescent="0.25">
      <c r="K84" s="48" t="s">
        <v>189</v>
      </c>
      <c r="L84" s="49">
        <v>81</v>
      </c>
      <c r="N84" s="48" t="s">
        <v>182</v>
      </c>
      <c r="O84" s="49">
        <v>81</v>
      </c>
      <c r="P84" s="21"/>
      <c r="R84" s="21"/>
    </row>
    <row r="85" spans="11:18" x14ac:dyDescent="0.25">
      <c r="K85" s="48" t="s">
        <v>190</v>
      </c>
      <c r="L85" s="49">
        <v>82</v>
      </c>
      <c r="N85" s="48" t="s">
        <v>191</v>
      </c>
      <c r="O85" s="49">
        <v>82</v>
      </c>
      <c r="P85" s="21"/>
      <c r="R85" s="21"/>
    </row>
    <row r="86" spans="11:18" x14ac:dyDescent="0.25">
      <c r="K86" s="48" t="s">
        <v>191</v>
      </c>
      <c r="L86" s="49">
        <v>83</v>
      </c>
      <c r="N86" s="48" t="s">
        <v>192</v>
      </c>
      <c r="O86" s="49">
        <v>83</v>
      </c>
      <c r="P86" s="21" t="s">
        <v>192</v>
      </c>
      <c r="R86" s="21"/>
    </row>
    <row r="87" spans="11:18" x14ac:dyDescent="0.25">
      <c r="K87" s="48" t="s">
        <v>192</v>
      </c>
      <c r="L87" s="49">
        <v>84</v>
      </c>
      <c r="N87" s="48" t="s">
        <v>194</v>
      </c>
      <c r="O87" s="49">
        <v>84</v>
      </c>
      <c r="P87" s="21"/>
      <c r="R87" s="21"/>
    </row>
    <row r="88" spans="11:18" x14ac:dyDescent="0.25">
      <c r="K88" s="48" t="s">
        <v>193</v>
      </c>
      <c r="L88" s="49">
        <v>85</v>
      </c>
      <c r="N88" s="48" t="s">
        <v>193</v>
      </c>
      <c r="O88" s="49">
        <v>85</v>
      </c>
      <c r="P88" s="21"/>
      <c r="R88" s="21"/>
    </row>
    <row r="89" spans="11:18" x14ac:dyDescent="0.25">
      <c r="K89" s="48" t="s">
        <v>194</v>
      </c>
      <c r="L89" s="49">
        <v>86</v>
      </c>
      <c r="N89" s="48" t="s">
        <v>195</v>
      </c>
      <c r="O89" s="49">
        <v>86</v>
      </c>
      <c r="P89" s="21"/>
      <c r="R89" s="21"/>
    </row>
    <row r="90" spans="11:18" x14ac:dyDescent="0.25">
      <c r="K90" s="48" t="s">
        <v>195</v>
      </c>
      <c r="L90" s="49">
        <v>87</v>
      </c>
      <c r="N90" s="48" t="s">
        <v>196</v>
      </c>
      <c r="O90" s="49">
        <v>87</v>
      </c>
      <c r="P90" s="21"/>
      <c r="R90" s="21"/>
    </row>
    <row r="91" spans="11:18" x14ac:dyDescent="0.25">
      <c r="K91" s="48" t="s">
        <v>196</v>
      </c>
      <c r="L91" s="49">
        <v>88</v>
      </c>
      <c r="N91" s="48" t="s">
        <v>197</v>
      </c>
      <c r="O91" s="49">
        <v>88</v>
      </c>
      <c r="P91" s="21"/>
      <c r="R91" s="21"/>
    </row>
    <row r="92" spans="11:18" x14ac:dyDescent="0.25">
      <c r="K92" s="48" t="s">
        <v>197</v>
      </c>
      <c r="L92" s="49">
        <v>89</v>
      </c>
      <c r="N92" s="48" t="s">
        <v>198</v>
      </c>
      <c r="O92" s="49">
        <v>89</v>
      </c>
      <c r="P92" s="21"/>
      <c r="R92" s="21"/>
    </row>
    <row r="93" spans="11:18" x14ac:dyDescent="0.25">
      <c r="K93" s="48" t="s">
        <v>198</v>
      </c>
      <c r="L93" s="49">
        <v>90</v>
      </c>
      <c r="N93" s="48" t="s">
        <v>199</v>
      </c>
      <c r="O93" s="49">
        <v>90</v>
      </c>
      <c r="P93" s="21"/>
      <c r="R93" s="21"/>
    </row>
    <row r="94" spans="11:18" x14ac:dyDescent="0.25">
      <c r="K94" s="48" t="s">
        <v>199</v>
      </c>
      <c r="L94" s="49">
        <v>91</v>
      </c>
      <c r="N94" s="48" t="s">
        <v>179</v>
      </c>
      <c r="O94" s="49">
        <v>91</v>
      </c>
      <c r="P94" s="21"/>
      <c r="R94" s="21"/>
    </row>
    <row r="95" spans="11:18" x14ac:dyDescent="0.25">
      <c r="K95" s="48" t="s">
        <v>200</v>
      </c>
      <c r="L95" s="49">
        <v>92</v>
      </c>
      <c r="N95" s="48" t="s">
        <v>200</v>
      </c>
      <c r="O95" s="49">
        <v>92</v>
      </c>
      <c r="P95" s="21"/>
      <c r="R95" s="21"/>
    </row>
    <row r="96" spans="11:18" x14ac:dyDescent="0.25">
      <c r="K96" s="48" t="s">
        <v>201</v>
      </c>
      <c r="L96" s="49">
        <v>93</v>
      </c>
      <c r="N96" s="48" t="s">
        <v>202</v>
      </c>
      <c r="O96" s="49">
        <v>93</v>
      </c>
      <c r="P96" s="21"/>
      <c r="R96" s="21"/>
    </row>
    <row r="97" spans="11:18" x14ac:dyDescent="0.25">
      <c r="K97" s="48" t="s">
        <v>202</v>
      </c>
      <c r="L97" s="49">
        <v>94</v>
      </c>
      <c r="N97" s="48" t="s">
        <v>201</v>
      </c>
      <c r="O97" s="49">
        <v>94</v>
      </c>
      <c r="P97" s="21"/>
      <c r="R97" s="21"/>
    </row>
    <row r="98" spans="11:18" x14ac:dyDescent="0.25">
      <c r="K98" s="48" t="s">
        <v>203</v>
      </c>
      <c r="L98" s="49">
        <v>95</v>
      </c>
      <c r="N98" s="48" t="s">
        <v>203</v>
      </c>
      <c r="O98" s="49">
        <v>95</v>
      </c>
      <c r="P98" s="21"/>
      <c r="R98" s="21"/>
    </row>
    <row r="99" spans="11:18" x14ac:dyDescent="0.25">
      <c r="K99" s="48" t="s">
        <v>204</v>
      </c>
      <c r="L99" s="49">
        <v>96</v>
      </c>
      <c r="N99" s="48" t="s">
        <v>204</v>
      </c>
      <c r="O99" s="49">
        <v>96</v>
      </c>
      <c r="P99" s="21"/>
      <c r="R99" s="21"/>
    </row>
    <row r="100" spans="11:18" x14ac:dyDescent="0.25">
      <c r="K100" s="50" t="s">
        <v>205</v>
      </c>
      <c r="L100" s="51">
        <v>97</v>
      </c>
      <c r="N100" s="50" t="s">
        <v>205</v>
      </c>
      <c r="O100" s="51">
        <v>97</v>
      </c>
      <c r="P100" s="21"/>
      <c r="R100" s="21"/>
    </row>
  </sheetData>
  <sortState ref="A3:C25">
    <sortCondition ref="A3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2"/>
  <sheetViews>
    <sheetView showGridLines="0" showRowColHeaders="0" zoomScale="85" zoomScaleNormal="85" zoomScalePageLayoutView="125" workbookViewId="0">
      <pane ySplit="5" topLeftCell="A6" activePane="bottomLeft" state="frozenSplit"/>
      <selection pane="bottomLeft" activeCell="B7" sqref="B7"/>
    </sheetView>
  </sheetViews>
  <sheetFormatPr baseColWidth="10" defaultColWidth="0" defaultRowHeight="14.25" customHeight="1" zeroHeight="1" x14ac:dyDescent="0.2"/>
  <cols>
    <col min="1" max="1" width="1.140625" style="19" customWidth="1"/>
    <col min="2" max="6" width="14.85546875" style="20" customWidth="1"/>
    <col min="7" max="7" width="1.42578125" style="20" customWidth="1"/>
    <col min="8" max="12" width="14.85546875" style="20" customWidth="1"/>
    <col min="13" max="13" width="1.42578125" style="20" customWidth="1"/>
    <col min="14" max="14" width="16.140625" style="20" customWidth="1"/>
    <col min="15" max="18" width="15.140625" style="20" customWidth="1"/>
    <col min="19" max="16384" width="11.42578125" style="19" hidden="1"/>
  </cols>
  <sheetData>
    <row r="1" spans="1:22" s="2" customFormat="1" ht="15" customHeight="1" x14ac:dyDescent="0.35">
      <c r="B1" s="4"/>
      <c r="C1" s="4"/>
      <c r="M1" s="6"/>
      <c r="N1" s="6"/>
      <c r="O1" s="6"/>
      <c r="P1" s="155" t="s">
        <v>433</v>
      </c>
      <c r="Q1" s="155"/>
    </row>
    <row r="2" spans="1:22" s="2" customFormat="1" ht="15" customHeight="1" x14ac:dyDescent="0.35">
      <c r="B2" s="4"/>
      <c r="C2" s="4"/>
      <c r="D2" s="160" t="s">
        <v>392</v>
      </c>
      <c r="E2" s="150"/>
      <c r="F2" s="150"/>
      <c r="G2" s="150"/>
      <c r="H2" s="150"/>
      <c r="I2" s="150"/>
      <c r="J2" s="150"/>
      <c r="K2" s="150"/>
      <c r="L2" s="150"/>
      <c r="M2" s="6"/>
      <c r="N2" s="6"/>
      <c r="O2" s="6"/>
      <c r="P2" s="6"/>
      <c r="Q2" s="6"/>
      <c r="R2" s="6"/>
    </row>
    <row r="3" spans="1:22" s="3" customFormat="1" x14ac:dyDescent="0.2">
      <c r="B3" s="5"/>
      <c r="C3" s="5"/>
      <c r="D3" s="150"/>
      <c r="E3" s="150"/>
      <c r="F3" s="150"/>
      <c r="G3" s="150"/>
      <c r="H3" s="150"/>
      <c r="I3" s="150"/>
      <c r="J3" s="150"/>
      <c r="K3" s="150"/>
      <c r="L3" s="150"/>
    </row>
    <row r="4" spans="1:22" s="3" customFormat="1" x14ac:dyDescent="0.2">
      <c r="B4" s="5"/>
      <c r="C4" s="5"/>
    </row>
    <row r="5" spans="1:22" s="3" customFormat="1" x14ac:dyDescent="0.2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</row>
    <row r="6" spans="1:22" x14ac:dyDescent="0.2"/>
    <row r="7" spans="1:22" s="18" customFormat="1" ht="20.25" x14ac:dyDescent="0.3">
      <c r="A7" s="81"/>
      <c r="B7" s="87" t="s">
        <v>405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</row>
    <row r="8" spans="1:22" s="93" customFormat="1" x14ac:dyDescent="0.2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</row>
    <row r="9" spans="1:22" s="93" customFormat="1" x14ac:dyDescent="0.2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1:22" s="93" customForma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1:22" s="93" customFormat="1" x14ac:dyDescent="0.2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1:22" s="93" customFormat="1" x14ac:dyDescent="0.2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1:22" s="93" customFormat="1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1:22" s="93" customFormat="1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1:22" s="93" customFormat="1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1:22" s="93" customFormat="1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</row>
    <row r="17" spans="1:22" s="93" customFormat="1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1:22" s="93" customFormat="1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1:22" s="93" customFormat="1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1:22" s="93" customFormat="1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1:22" s="93" customFormat="1" x14ac:dyDescent="0.2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1:22" s="93" customFormat="1" x14ac:dyDescent="0.2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1:22" s="93" customFormat="1" x14ac:dyDescent="0.2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</row>
    <row r="24" spans="1:22" s="93" customFormat="1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</row>
    <row r="25" spans="1:22" s="93" customFormat="1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</row>
    <row r="26" spans="1:22" s="93" customFormat="1" x14ac:dyDescent="0.2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</row>
    <row r="27" spans="1:22" s="93" customFormat="1" x14ac:dyDescent="0.2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</row>
    <row r="28" spans="1:22" s="93" customFormat="1" x14ac:dyDescent="0.2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</row>
    <row r="29" spans="1:22" s="93" customFormat="1" x14ac:dyDescent="0.2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</row>
    <row r="30" spans="1:22" s="93" customFormat="1" x14ac:dyDescent="0.2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</row>
    <row r="31" spans="1:22" s="92" customFormat="1" x14ac:dyDescent="0.2"/>
    <row r="32" spans="1:22" s="92" customFormat="1" x14ac:dyDescent="0.2"/>
    <row r="33" spans="1:22" s="92" customFormat="1" x14ac:dyDescent="0.2"/>
    <row r="34" spans="1:22" s="92" customFormat="1" x14ac:dyDescent="0.2"/>
    <row r="35" spans="1:22" s="92" customFormat="1" x14ac:dyDescent="0.2"/>
    <row r="36" spans="1:22" s="92" customFormat="1" x14ac:dyDescent="0.2"/>
    <row r="37" spans="1:22" ht="20.25" x14ac:dyDescent="0.3">
      <c r="A37" s="81"/>
      <c r="B37" s="87" t="s">
        <v>406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1:22" s="92" customFormat="1" x14ac:dyDescent="0.2"/>
    <row r="39" spans="1:22" s="92" customFormat="1" x14ac:dyDescent="0.2"/>
    <row r="40" spans="1:22" s="92" customFormat="1" x14ac:dyDescent="0.2"/>
    <row r="41" spans="1:22" s="92" customFormat="1" x14ac:dyDescent="0.2"/>
    <row r="42" spans="1:22" s="92" customFormat="1" x14ac:dyDescent="0.2"/>
    <row r="43" spans="1:22" s="92" customFormat="1" x14ac:dyDescent="0.2"/>
    <row r="44" spans="1:22" s="92" customFormat="1" x14ac:dyDescent="0.2"/>
    <row r="45" spans="1:22" s="92" customFormat="1" x14ac:dyDescent="0.2"/>
    <row r="46" spans="1:22" s="92" customFormat="1" x14ac:dyDescent="0.2"/>
    <row r="47" spans="1:22" s="92" customFormat="1" x14ac:dyDescent="0.2"/>
    <row r="48" spans="1:22" s="92" customFormat="1" x14ac:dyDescent="0.2"/>
    <row r="49" spans="1:22" s="92" customFormat="1" x14ac:dyDescent="0.2"/>
    <row r="50" spans="1:22" s="92" customFormat="1" x14ac:dyDescent="0.2"/>
    <row r="51" spans="1:22" s="92" customFormat="1" x14ac:dyDescent="0.2"/>
    <row r="52" spans="1:22" s="92" customFormat="1" x14ac:dyDescent="0.2"/>
    <row r="53" spans="1:22" ht="20.25" x14ac:dyDescent="0.3">
      <c r="A53" s="81"/>
      <c r="B53" s="87" t="s">
        <v>407</v>
      </c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</row>
    <row r="54" spans="1:22" s="92" customFormat="1" x14ac:dyDescent="0.2"/>
    <row r="55" spans="1:22" s="92" customFormat="1" ht="20.25" x14ac:dyDescent="0.3">
      <c r="A55" s="81"/>
      <c r="B55" s="87" t="s">
        <v>465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</row>
    <row r="56" spans="1:22" s="92" customFormat="1" x14ac:dyDescent="0.2"/>
    <row r="57" spans="1:22" s="92" customFormat="1" x14ac:dyDescent="0.2">
      <c r="B57" s="92" t="s">
        <v>466</v>
      </c>
    </row>
    <row r="58" spans="1:22" s="92" customFormat="1" x14ac:dyDescent="0.2"/>
    <row r="59" spans="1:22" s="92" customFormat="1" x14ac:dyDescent="0.2"/>
    <row r="60" spans="1:22" s="92" customFormat="1" x14ac:dyDescent="0.2"/>
    <row r="61" spans="1:22" s="92" customFormat="1" x14ac:dyDescent="0.2"/>
    <row r="62" spans="1:22" s="92" customFormat="1" x14ac:dyDescent="0.2"/>
    <row r="63" spans="1:22" s="92" customFormat="1" x14ac:dyDescent="0.2"/>
    <row r="64" spans="1:22" s="92" customFormat="1" x14ac:dyDescent="0.2"/>
    <row r="65" spans="1:22" s="92" customFormat="1" x14ac:dyDescent="0.2"/>
    <row r="66" spans="1:22" s="92" customFormat="1" x14ac:dyDescent="0.2"/>
    <row r="67" spans="1:22" s="92" customFormat="1" x14ac:dyDescent="0.2"/>
    <row r="68" spans="1:22" s="92" customFormat="1" x14ac:dyDescent="0.2"/>
    <row r="69" spans="1:22" s="92" customFormat="1" x14ac:dyDescent="0.2"/>
    <row r="70" spans="1:22" s="92" customFormat="1" x14ac:dyDescent="0.2"/>
    <row r="71" spans="1:22" ht="20.25" x14ac:dyDescent="0.3">
      <c r="A71" s="81"/>
      <c r="B71" s="87" t="s">
        <v>394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</row>
    <row r="72" spans="1:22" s="92" customFormat="1" x14ac:dyDescent="0.2"/>
    <row r="73" spans="1:22" s="92" customFormat="1" x14ac:dyDescent="0.2">
      <c r="B73" s="92" t="s">
        <v>388</v>
      </c>
      <c r="C73" s="92">
        <v>1.2</v>
      </c>
    </row>
    <row r="74" spans="1:22" s="92" customFormat="1" x14ac:dyDescent="0.2">
      <c r="B74" s="92" t="s">
        <v>389</v>
      </c>
      <c r="C74" s="130" t="s">
        <v>474</v>
      </c>
    </row>
    <row r="75" spans="1:22" s="92" customFormat="1" x14ac:dyDescent="0.2">
      <c r="B75" s="92" t="s">
        <v>390</v>
      </c>
      <c r="C75" s="92" t="s">
        <v>391</v>
      </c>
    </row>
    <row r="76" spans="1:22" s="92" customFormat="1" x14ac:dyDescent="0.2"/>
    <row r="77" spans="1:22" ht="20.25" x14ac:dyDescent="0.3">
      <c r="A77" s="81"/>
      <c r="B77" s="87" t="s">
        <v>470</v>
      </c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</row>
    <row r="78" spans="1:22" s="92" customFormat="1" x14ac:dyDescent="0.2"/>
    <row r="79" spans="1:22" s="94" customFormat="1" x14ac:dyDescent="0.2">
      <c r="A79" s="92"/>
      <c r="B79" s="92" t="s">
        <v>400</v>
      </c>
      <c r="C79" s="92" t="s">
        <v>401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</row>
    <row r="80" spans="1:22" s="94" customFormat="1" x14ac:dyDescent="0.2">
      <c r="A80" s="92"/>
      <c r="B80" s="92" t="s">
        <v>396</v>
      </c>
      <c r="C80" s="92" t="s">
        <v>471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</row>
    <row r="81" spans="1:22" s="94" customFormat="1" x14ac:dyDescent="0.2">
      <c r="A81" s="92"/>
      <c r="B81" s="92" t="s">
        <v>472</v>
      </c>
      <c r="C81" s="92" t="s">
        <v>395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</row>
    <row r="82" spans="1:22" s="94" customFormat="1" x14ac:dyDescent="0.2">
      <c r="A82" s="92"/>
      <c r="B82" s="92" t="s">
        <v>393</v>
      </c>
      <c r="C82" s="92" t="s">
        <v>473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</row>
    <row r="83" spans="1:22" s="94" customFormat="1" x14ac:dyDescent="0.2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</row>
    <row r="84" spans="1:22" s="94" customFormat="1" x14ac:dyDescent="0.2">
      <c r="A84" s="92"/>
      <c r="B84" s="92" t="s">
        <v>402</v>
      </c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</row>
    <row r="85" spans="1:22" s="94" customFormat="1" x14ac:dyDescent="0.2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</row>
    <row r="86" spans="1:22" s="94" customFormat="1" hidden="1" x14ac:dyDescent="0.2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</row>
    <row r="87" spans="1:22" s="94" customFormat="1" hidden="1" x14ac:dyDescent="0.2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</row>
    <row r="88" spans="1:22" s="94" customFormat="1" hidden="1" x14ac:dyDescent="0.2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</row>
    <row r="89" spans="1:22" s="94" customFormat="1" hidden="1" x14ac:dyDescent="0.2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</row>
    <row r="90" spans="1:22" s="94" customFormat="1" hidden="1" x14ac:dyDescent="0.2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</row>
    <row r="91" spans="1:22" s="94" customFormat="1" hidden="1" x14ac:dyDescent="0.2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</row>
    <row r="92" spans="1:22" s="94" customFormat="1" hidden="1" x14ac:dyDescent="0.2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</row>
    <row r="93" spans="1:22" s="94" customFormat="1" hidden="1" x14ac:dyDescent="0.2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</row>
    <row r="94" spans="1:22" s="94" customFormat="1" hidden="1" x14ac:dyDescent="0.2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</row>
    <row r="95" spans="1:22" s="92" customFormat="1" hidden="1" x14ac:dyDescent="0.2"/>
    <row r="96" spans="1:22" s="92" customFormat="1" hidden="1" x14ac:dyDescent="0.2"/>
    <row r="97" spans="2:18" s="92" customFormat="1" hidden="1" x14ac:dyDescent="0.2"/>
    <row r="98" spans="2:18" s="92" customFormat="1" hidden="1" x14ac:dyDescent="0.2"/>
    <row r="99" spans="2:18" s="92" customFormat="1" hidden="1" x14ac:dyDescent="0.2"/>
    <row r="100" spans="2:18" s="92" customFormat="1" hidden="1" x14ac:dyDescent="0.2"/>
    <row r="101" spans="2:18" s="92" customFormat="1" hidden="1" x14ac:dyDescent="0.2"/>
    <row r="102" spans="2:18" s="92" customFormat="1" hidden="1" x14ac:dyDescent="0.2"/>
    <row r="103" spans="2:18" s="92" customFormat="1" hidden="1" x14ac:dyDescent="0.2"/>
    <row r="104" spans="2:18" s="92" customFormat="1" hidden="1" x14ac:dyDescent="0.2"/>
    <row r="105" spans="2:18" s="92" customFormat="1" hidden="1" x14ac:dyDescent="0.2"/>
    <row r="106" spans="2:18" s="92" customFormat="1" hidden="1" x14ac:dyDescent="0.2"/>
    <row r="107" spans="2:18" s="92" customFormat="1" hidden="1" x14ac:dyDescent="0.2"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</row>
    <row r="108" spans="2:18" s="92" customFormat="1" hidden="1" x14ac:dyDescent="0.2"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</row>
    <row r="109" spans="2:18" s="92" customFormat="1" hidden="1" x14ac:dyDescent="0.2"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2:18" s="92" customFormat="1" hidden="1" x14ac:dyDescent="0.2"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2:18" s="92" customFormat="1" hidden="1" x14ac:dyDescent="0.2"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2:18" s="92" customFormat="1" hidden="1" x14ac:dyDescent="0.2"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2:18" s="92" customFormat="1" hidden="1" x14ac:dyDescent="0.2"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2:18" s="92" customFormat="1" hidden="1" x14ac:dyDescent="0.2"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2:18" s="92" customFormat="1" hidden="1" x14ac:dyDescent="0.2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2:18" s="92" customFormat="1" hidden="1" x14ac:dyDescent="0.2"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2:18" s="92" customFormat="1" hidden="1" x14ac:dyDescent="0.2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</row>
    <row r="118" spans="2:18" s="92" customFormat="1" hidden="1" x14ac:dyDescent="0.2"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</row>
    <row r="119" spans="2:18" s="92" customFormat="1" hidden="1" x14ac:dyDescent="0.2"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</row>
    <row r="120" spans="2:18" s="92" customFormat="1" hidden="1" x14ac:dyDescent="0.2"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</row>
    <row r="121" spans="2:18" s="92" customFormat="1" hidden="1" x14ac:dyDescent="0.2"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</row>
    <row r="122" spans="2:18" s="92" customFormat="1" hidden="1" x14ac:dyDescent="0.2"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</row>
    <row r="123" spans="2:18" s="92" customFormat="1" hidden="1" x14ac:dyDescent="0.2"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</row>
    <row r="124" spans="2:18" s="92" customFormat="1" hidden="1" x14ac:dyDescent="0.2"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</row>
    <row r="125" spans="2:18" s="92" customFormat="1" hidden="1" x14ac:dyDescent="0.2"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</row>
    <row r="126" spans="2:18" s="92" customFormat="1" hidden="1" x14ac:dyDescent="0.2"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</row>
    <row r="127" spans="2:18" s="92" customFormat="1" hidden="1" x14ac:dyDescent="0.2"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</row>
    <row r="128" spans="2:18" s="92" customFormat="1" hidden="1" x14ac:dyDescent="0.2"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</row>
    <row r="129" spans="2:18" s="92" customFormat="1" hidden="1" x14ac:dyDescent="0.2"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</row>
    <row r="130" spans="2:18" s="92" customFormat="1" hidden="1" x14ac:dyDescent="0.2"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</row>
    <row r="131" spans="2:18" s="92" customFormat="1" hidden="1" x14ac:dyDescent="0.2"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</row>
    <row r="132" spans="2:18" s="92" customFormat="1" hidden="1" x14ac:dyDescent="0.2"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</row>
    <row r="133" spans="2:18" s="92" customFormat="1" hidden="1" x14ac:dyDescent="0.2"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</row>
    <row r="134" spans="2:18" s="92" customFormat="1" hidden="1" x14ac:dyDescent="0.2"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</row>
    <row r="135" spans="2:18" s="92" customFormat="1" hidden="1" x14ac:dyDescent="0.2"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</row>
    <row r="136" spans="2:18" s="92" customFormat="1" hidden="1" x14ac:dyDescent="0.2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</row>
    <row r="137" spans="2:18" s="92" customFormat="1" hidden="1" x14ac:dyDescent="0.2"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</row>
    <row r="138" spans="2:18" s="92" customFormat="1" hidden="1" x14ac:dyDescent="0.2"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</row>
    <row r="139" spans="2:18" s="92" customFormat="1" hidden="1" x14ac:dyDescent="0.2"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</row>
    <row r="140" spans="2:18" s="92" customFormat="1" hidden="1" x14ac:dyDescent="0.2"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</row>
    <row r="141" spans="2:18" s="92" customFormat="1" hidden="1" x14ac:dyDescent="0.2"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</row>
    <row r="142" spans="2:18" s="92" customFormat="1" hidden="1" x14ac:dyDescent="0.2"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</row>
    <row r="143" spans="2:18" s="92" customFormat="1" hidden="1" x14ac:dyDescent="0.2"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</row>
    <row r="144" spans="2:18" s="92" customFormat="1" hidden="1" x14ac:dyDescent="0.2"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</row>
    <row r="145" spans="1:18" s="92" customFormat="1" hidden="1" x14ac:dyDescent="0.2"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</row>
    <row r="146" spans="1:18" s="92" customFormat="1" hidden="1" x14ac:dyDescent="0.2"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</row>
    <row r="147" spans="1:18" s="92" customFormat="1" hidden="1" x14ac:dyDescent="0.2"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</row>
    <row r="148" spans="1:18" s="92" customFormat="1" hidden="1" x14ac:dyDescent="0.2"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</row>
    <row r="149" spans="1:18" s="92" customFormat="1" hidden="1" x14ac:dyDescent="0.2"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</row>
    <row r="150" spans="1:18" s="92" customFormat="1" hidden="1" x14ac:dyDescent="0.2"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</row>
    <row r="151" spans="1:18" s="92" customFormat="1" hidden="1" x14ac:dyDescent="0.2"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</row>
    <row r="152" spans="1:18" s="92" customFormat="1" hidden="1" x14ac:dyDescent="0.2"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</row>
    <row r="153" spans="1:18" s="92" customFormat="1" hidden="1" x14ac:dyDescent="0.2"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</row>
    <row r="154" spans="1:18" s="92" customFormat="1" hidden="1" x14ac:dyDescent="0.2"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</row>
    <row r="155" spans="1:18" s="92" customFormat="1" hidden="1" x14ac:dyDescent="0.2"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</row>
    <row r="156" spans="1:18" s="92" customFormat="1" hidden="1" x14ac:dyDescent="0.2"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</row>
    <row r="157" spans="1:18" s="92" customFormat="1" hidden="1" x14ac:dyDescent="0.2"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</row>
    <row r="158" spans="1:18" s="92" customFormat="1" hidden="1" x14ac:dyDescent="0.2"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</row>
    <row r="159" spans="1:18" s="94" customFormat="1" hidden="1" x14ac:dyDescent="0.2">
      <c r="A159" s="92"/>
    </row>
    <row r="160" spans="1:18" s="94" customFormat="1" hidden="1" x14ac:dyDescent="0.2">
      <c r="A160" s="92"/>
    </row>
    <row r="161" spans="1:1" s="94" customFormat="1" hidden="1" x14ac:dyDescent="0.2">
      <c r="A161" s="92"/>
    </row>
    <row r="162" spans="1:1" s="94" customFormat="1" hidden="1" x14ac:dyDescent="0.2">
      <c r="A162" s="92"/>
    </row>
    <row r="163" spans="1:1" s="94" customFormat="1" hidden="1" x14ac:dyDescent="0.2">
      <c r="A163" s="92"/>
    </row>
    <row r="164" spans="1:1" s="94" customFormat="1" hidden="1" x14ac:dyDescent="0.2">
      <c r="A164" s="92"/>
    </row>
    <row r="165" spans="1:1" s="94" customFormat="1" hidden="1" x14ac:dyDescent="0.2">
      <c r="A165" s="92"/>
    </row>
    <row r="166" spans="1:1" s="94" customFormat="1" hidden="1" x14ac:dyDescent="0.2">
      <c r="A166" s="92"/>
    </row>
    <row r="167" spans="1:1" s="94" customFormat="1" hidden="1" x14ac:dyDescent="0.2">
      <c r="A167" s="92"/>
    </row>
    <row r="168" spans="1:1" s="94" customFormat="1" hidden="1" x14ac:dyDescent="0.2">
      <c r="A168" s="92"/>
    </row>
    <row r="169" spans="1:1" s="94" customFormat="1" hidden="1" x14ac:dyDescent="0.2">
      <c r="A169" s="92"/>
    </row>
    <row r="170" spans="1:1" s="94" customFormat="1" hidden="1" x14ac:dyDescent="0.2">
      <c r="A170" s="92"/>
    </row>
    <row r="171" spans="1:1" s="94" customFormat="1" hidden="1" x14ac:dyDescent="0.2">
      <c r="A171" s="92"/>
    </row>
    <row r="172" spans="1:1" s="94" customFormat="1" hidden="1" x14ac:dyDescent="0.2">
      <c r="A172" s="92"/>
    </row>
    <row r="173" spans="1:1" s="94" customFormat="1" hidden="1" x14ac:dyDescent="0.2">
      <c r="A173" s="92"/>
    </row>
    <row r="174" spans="1:1" s="94" customFormat="1" hidden="1" x14ac:dyDescent="0.2">
      <c r="A174" s="92"/>
    </row>
    <row r="175" spans="1:1" s="94" customFormat="1" hidden="1" x14ac:dyDescent="0.2">
      <c r="A175" s="92"/>
    </row>
    <row r="176" spans="1:1" s="94" customFormat="1" hidden="1" x14ac:dyDescent="0.2">
      <c r="A176" s="92"/>
    </row>
    <row r="177" spans="1:1" s="94" customFormat="1" hidden="1" x14ac:dyDescent="0.2">
      <c r="A177" s="92"/>
    </row>
    <row r="178" spans="1:1" s="94" customFormat="1" hidden="1" x14ac:dyDescent="0.2">
      <c r="A178" s="92"/>
    </row>
    <row r="179" spans="1:1" s="94" customFormat="1" hidden="1" x14ac:dyDescent="0.2">
      <c r="A179" s="92"/>
    </row>
    <row r="180" spans="1:1" s="94" customFormat="1" hidden="1" x14ac:dyDescent="0.2">
      <c r="A180" s="92"/>
    </row>
    <row r="181" spans="1:1" s="94" customFormat="1" hidden="1" x14ac:dyDescent="0.2">
      <c r="A181" s="92"/>
    </row>
    <row r="182" spans="1:1" s="94" customFormat="1" hidden="1" x14ac:dyDescent="0.2">
      <c r="A182" s="92"/>
    </row>
    <row r="183" spans="1:1" s="94" customFormat="1" hidden="1" x14ac:dyDescent="0.2">
      <c r="A183" s="92"/>
    </row>
    <row r="184" spans="1:1" s="94" customFormat="1" hidden="1" x14ac:dyDescent="0.2">
      <c r="A184" s="92"/>
    </row>
    <row r="185" spans="1:1" s="94" customFormat="1" hidden="1" x14ac:dyDescent="0.2">
      <c r="A185" s="92"/>
    </row>
    <row r="186" spans="1:1" s="94" customFormat="1" hidden="1" x14ac:dyDescent="0.2">
      <c r="A186" s="92"/>
    </row>
    <row r="187" spans="1:1" s="94" customFormat="1" hidden="1" x14ac:dyDescent="0.2">
      <c r="A187" s="92"/>
    </row>
    <row r="188" spans="1:1" s="94" customFormat="1" hidden="1" x14ac:dyDescent="0.2">
      <c r="A188" s="92"/>
    </row>
    <row r="189" spans="1:1" s="94" customFormat="1" ht="26.25" hidden="1" customHeight="1" x14ac:dyDescent="0.2">
      <c r="A189" s="92"/>
    </row>
    <row r="190" spans="1:1" s="94" customFormat="1" ht="26.25" hidden="1" customHeight="1" x14ac:dyDescent="0.2">
      <c r="A190" s="92"/>
    </row>
    <row r="191" spans="1:1" s="94" customFormat="1" ht="26.25" hidden="1" customHeight="1" x14ac:dyDescent="0.2">
      <c r="A191" s="92"/>
    </row>
    <row r="192" spans="1:1" s="94" customFormat="1" ht="26.25" hidden="1" customHeight="1" x14ac:dyDescent="0.2">
      <c r="A192" s="92"/>
    </row>
    <row r="193" spans="1:1" s="94" customFormat="1" hidden="1" x14ac:dyDescent="0.2">
      <c r="A193" s="92"/>
    </row>
    <row r="194" spans="1:1" s="94" customFormat="1" hidden="1" x14ac:dyDescent="0.2">
      <c r="A194" s="92"/>
    </row>
    <row r="195" spans="1:1" s="94" customFormat="1" hidden="1" x14ac:dyDescent="0.2">
      <c r="A195" s="92"/>
    </row>
    <row r="196" spans="1:1" s="94" customFormat="1" hidden="1" x14ac:dyDescent="0.2">
      <c r="A196" s="92"/>
    </row>
    <row r="197" spans="1:1" s="94" customFormat="1" hidden="1" x14ac:dyDescent="0.2">
      <c r="A197" s="92"/>
    </row>
    <row r="198" spans="1:1" s="94" customFormat="1" ht="26.25" hidden="1" customHeight="1" x14ac:dyDescent="0.2">
      <c r="A198" s="92"/>
    </row>
    <row r="199" spans="1:1" s="94" customFormat="1" ht="26.25" hidden="1" customHeight="1" x14ac:dyDescent="0.2">
      <c r="A199" s="92"/>
    </row>
    <row r="200" spans="1:1" s="94" customFormat="1" ht="26.25" hidden="1" customHeight="1" x14ac:dyDescent="0.2">
      <c r="A200" s="92"/>
    </row>
    <row r="201" spans="1:1" s="94" customFormat="1" ht="26.25" hidden="1" customHeight="1" x14ac:dyDescent="0.2">
      <c r="A201" s="92"/>
    </row>
    <row r="202" spans="1:1" s="94" customFormat="1" hidden="1" x14ac:dyDescent="0.2">
      <c r="A202" s="92"/>
    </row>
    <row r="203" spans="1:1" s="94" customFormat="1" hidden="1" x14ac:dyDescent="0.2">
      <c r="A203" s="92"/>
    </row>
    <row r="204" spans="1:1" s="94" customFormat="1" hidden="1" x14ac:dyDescent="0.2">
      <c r="A204" s="92"/>
    </row>
    <row r="205" spans="1:1" s="94" customFormat="1" hidden="1" x14ac:dyDescent="0.2">
      <c r="A205" s="92"/>
    </row>
    <row r="206" spans="1:1" s="94" customFormat="1" hidden="1" x14ac:dyDescent="0.2">
      <c r="A206" s="92"/>
    </row>
    <row r="207" spans="1:1" s="94" customFormat="1" hidden="1" x14ac:dyDescent="0.2">
      <c r="A207" s="92"/>
    </row>
    <row r="208" spans="1:1" s="94" customFormat="1" hidden="1" x14ac:dyDescent="0.2">
      <c r="A208" s="92"/>
    </row>
    <row r="209" spans="1:1" s="94" customFormat="1" hidden="1" x14ac:dyDescent="0.2">
      <c r="A209" s="92"/>
    </row>
    <row r="210" spans="1:1" s="94" customFormat="1" hidden="1" x14ac:dyDescent="0.2">
      <c r="A210" s="92"/>
    </row>
    <row r="211" spans="1:1" s="94" customFormat="1" hidden="1" x14ac:dyDescent="0.2">
      <c r="A211" s="92"/>
    </row>
    <row r="212" spans="1:1" s="94" customFormat="1" hidden="1" x14ac:dyDescent="0.2">
      <c r="A212" s="92"/>
    </row>
    <row r="213" spans="1:1" s="94" customFormat="1" hidden="1" x14ac:dyDescent="0.2">
      <c r="A213" s="92"/>
    </row>
    <row r="214" spans="1:1" s="94" customFormat="1" hidden="1" x14ac:dyDescent="0.2">
      <c r="A214" s="92"/>
    </row>
    <row r="215" spans="1:1" s="94" customFormat="1" hidden="1" x14ac:dyDescent="0.2">
      <c r="A215" s="92"/>
    </row>
    <row r="216" spans="1:1" s="94" customFormat="1" hidden="1" x14ac:dyDescent="0.2">
      <c r="A216" s="92"/>
    </row>
    <row r="217" spans="1:1" s="94" customFormat="1" hidden="1" x14ac:dyDescent="0.2">
      <c r="A217" s="92"/>
    </row>
    <row r="218" spans="1:1" s="94" customFormat="1" hidden="1" x14ac:dyDescent="0.2">
      <c r="A218" s="92"/>
    </row>
    <row r="219" spans="1:1" s="94" customFormat="1" hidden="1" x14ac:dyDescent="0.2">
      <c r="A219" s="92"/>
    </row>
    <row r="220" spans="1:1" s="94" customFormat="1" hidden="1" x14ac:dyDescent="0.2">
      <c r="A220" s="92"/>
    </row>
    <row r="221" spans="1:1" s="94" customFormat="1" hidden="1" x14ac:dyDescent="0.2">
      <c r="A221" s="92"/>
    </row>
    <row r="222" spans="1:1" ht="14.25" customHeight="1" x14ac:dyDescent="0.2"/>
  </sheetData>
  <mergeCells count="2">
    <mergeCell ref="D2:L3"/>
    <mergeCell ref="P1:Q1"/>
  </mergeCells>
  <hyperlinks>
    <hyperlink ref="P1" location="'Manual de Usuario'!A1" display="Ir a Manual de Usuario"/>
    <hyperlink ref="Q1" location="'Manual de Usuario'!A1" display="'Manual de Usuario'!A1"/>
    <hyperlink ref="P1:Q1" location="'Tablero Comparativo'!A6" display="Ir a Manual de Usuario"/>
  </hyperlinks>
  <pageMargins left="0.7" right="0.7" top="0.75" bottom="0.75" header="0.3" footer="0.3"/>
  <pageSetup scale="53" fitToHeight="0" orientation="landscape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10"/>
  <sheetViews>
    <sheetView showRowColHeaders="0" zoomScaleNormal="100" zoomScalePageLayoutView="125" workbookViewId="0">
      <pane ySplit="5" topLeftCell="A6" activePane="bottomLeft" state="frozenSplit"/>
      <selection pane="bottomLeft" activeCell="E4" sqref="E4:F4"/>
    </sheetView>
  </sheetViews>
  <sheetFormatPr baseColWidth="10" defaultColWidth="0" defaultRowHeight="14.25" zeroHeight="1" x14ac:dyDescent="0.2"/>
  <cols>
    <col min="1" max="1" width="1.140625" style="19" customWidth="1"/>
    <col min="2" max="6" width="14.85546875" style="20" customWidth="1"/>
    <col min="7" max="7" width="1.42578125" style="20" customWidth="1"/>
    <col min="8" max="12" width="14.85546875" style="20" customWidth="1"/>
    <col min="13" max="13" width="1.42578125" style="20" customWidth="1"/>
    <col min="14" max="14" width="16.140625" style="20" customWidth="1"/>
    <col min="15" max="18" width="15.140625" style="20" customWidth="1"/>
    <col min="19" max="16384" width="11.42578125" style="19" hidden="1"/>
  </cols>
  <sheetData>
    <row r="1" spans="1:18" s="2" customFormat="1" ht="15" customHeight="1" x14ac:dyDescent="0.35">
      <c r="B1" s="4"/>
      <c r="C1" s="4"/>
      <c r="D1" s="150" t="s">
        <v>431</v>
      </c>
      <c r="E1" s="150"/>
      <c r="F1" s="150"/>
      <c r="G1" s="150"/>
      <c r="H1" s="150"/>
      <c r="I1" s="150"/>
      <c r="J1" s="150"/>
      <c r="K1" s="150"/>
      <c r="L1" s="150"/>
      <c r="M1" s="6"/>
      <c r="N1" s="6"/>
      <c r="O1" s="6"/>
      <c r="P1" s="155" t="s">
        <v>404</v>
      </c>
      <c r="Q1" s="155"/>
    </row>
    <row r="2" spans="1:18" s="2" customFormat="1" ht="15" customHeight="1" x14ac:dyDescent="0.35">
      <c r="B2" s="4"/>
      <c r="C2" s="4"/>
      <c r="D2" s="150"/>
      <c r="E2" s="150"/>
      <c r="F2" s="150"/>
      <c r="G2" s="150"/>
      <c r="H2" s="150"/>
      <c r="I2" s="150"/>
      <c r="J2" s="150"/>
      <c r="K2" s="150"/>
      <c r="L2" s="150"/>
      <c r="M2" s="6"/>
      <c r="N2" s="6"/>
      <c r="O2" s="6"/>
      <c r="P2" s="6"/>
      <c r="Q2" s="6"/>
      <c r="R2" s="6"/>
    </row>
    <row r="3" spans="1:18" s="3" customFormat="1" x14ac:dyDescent="0.2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157"/>
      <c r="O3" s="157"/>
      <c r="P3" s="157"/>
      <c r="Q3" s="157"/>
      <c r="R3" s="5"/>
    </row>
    <row r="4" spans="1:18" s="3" customFormat="1" ht="18" x14ac:dyDescent="0.25">
      <c r="B4" s="5"/>
      <c r="C4" s="5"/>
      <c r="D4" s="135" t="s">
        <v>408</v>
      </c>
      <c r="E4" s="153" t="s">
        <v>2</v>
      </c>
      <c r="F4" s="153"/>
      <c r="G4" s="82"/>
      <c r="H4" s="154" t="s">
        <v>409</v>
      </c>
      <c r="I4" s="154"/>
      <c r="J4" s="151" t="s">
        <v>0</v>
      </c>
      <c r="K4" s="151"/>
      <c r="L4" s="83"/>
      <c r="M4" s="83"/>
      <c r="N4" s="136" t="s">
        <v>410</v>
      </c>
      <c r="O4" s="159">
        <v>2016</v>
      </c>
      <c r="P4" s="159"/>
      <c r="R4" s="5"/>
    </row>
    <row r="5" spans="1:18" s="3" customFormat="1" x14ac:dyDescent="0.2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158" t="s">
        <v>493</v>
      </c>
      <c r="O5" s="158"/>
      <c r="P5" s="158"/>
      <c r="Q5" s="158"/>
      <c r="R5" s="90"/>
    </row>
    <row r="6" spans="1:18" s="11" customFormat="1" ht="12.75" x14ac:dyDescent="0.2"/>
    <row r="7" spans="1:18" s="18" customFormat="1" ht="15.75" x14ac:dyDescent="0.25">
      <c r="B7" s="89" t="s">
        <v>411</v>
      </c>
      <c r="C7" s="16"/>
      <c r="D7" s="16"/>
      <c r="E7" s="16"/>
      <c r="F7" s="16"/>
      <c r="G7" s="11"/>
      <c r="H7" s="89" t="s">
        <v>412</v>
      </c>
      <c r="I7" s="16"/>
      <c r="J7" s="16"/>
      <c r="K7" s="16"/>
      <c r="L7" s="16"/>
      <c r="M7" s="11"/>
      <c r="N7" s="89" t="s">
        <v>413</v>
      </c>
      <c r="O7" s="16"/>
      <c r="P7" s="16"/>
      <c r="Q7" s="16"/>
      <c r="R7" s="16"/>
    </row>
    <row r="8" spans="1:18" s="18" customFormat="1" ht="12.75" x14ac:dyDescent="0.2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s="18" customFormat="1" ht="12.75" x14ac:dyDescent="0.2">
      <c r="B9" s="15" t="s">
        <v>44</v>
      </c>
      <c r="C9" s="15" t="str">
        <f>selPais</f>
        <v>Alemania</v>
      </c>
      <c r="D9" s="15" t="str">
        <f>selComp</f>
        <v>México</v>
      </c>
      <c r="E9" s="15" t="s">
        <v>41</v>
      </c>
      <c r="F9" s="11"/>
      <c r="G9" s="11"/>
      <c r="H9" s="15" t="s">
        <v>44</v>
      </c>
      <c r="I9" s="15" t="str">
        <f>selPais</f>
        <v>Alemania</v>
      </c>
      <c r="J9" s="15" t="str">
        <f>selComp</f>
        <v>México</v>
      </c>
      <c r="K9" s="15" t="s">
        <v>41</v>
      </c>
      <c r="M9" s="11"/>
      <c r="N9" s="15" t="s">
        <v>44</v>
      </c>
      <c r="O9" s="15" t="str">
        <f>selPais</f>
        <v>Alemania</v>
      </c>
      <c r="P9" s="15" t="str">
        <f>selComp</f>
        <v>México</v>
      </c>
      <c r="Q9" s="15" t="s">
        <v>41</v>
      </c>
    </row>
    <row r="10" spans="1:18" s="18" customFormat="1" ht="12.75" x14ac:dyDescent="0.2">
      <c r="B10" s="14">
        <f>selAño</f>
        <v>2016</v>
      </c>
      <c r="C10" s="13">
        <f ca="1">OFFSET(refBank,filBank,colBank+13)</f>
        <v>357380</v>
      </c>
      <c r="D10" s="13">
        <f ca="1">OFFSET(refBank,filBank,colComp+13)</f>
        <v>1964380</v>
      </c>
      <c r="E10" s="13">
        <v>80137</v>
      </c>
      <c r="F10" s="11"/>
      <c r="G10" s="11"/>
      <c r="H10" s="14">
        <f>+H11-4</f>
        <v>2012</v>
      </c>
      <c r="I10" s="24">
        <f ca="1">OFFSET(refBank,filBank-4,colBank+10)/1000000</f>
        <v>80.425822999999994</v>
      </c>
      <c r="J10" s="24">
        <f ca="1">OFFSET(refBank,filBank-4,colComp+10)/1000000</f>
        <v>120.828307</v>
      </c>
      <c r="K10" s="24">
        <f ca="1">IFERROR(OFFSET(refJal,filJal-4,5)/1000000,"N/D")</f>
        <v>7.6816089999999999</v>
      </c>
      <c r="L10" s="11"/>
      <c r="M10" s="11"/>
      <c r="N10" s="14">
        <f>selAño</f>
        <v>2016</v>
      </c>
      <c r="O10" s="24">
        <f ca="1">OFFSET(refBank,filBank,colBank+9)</f>
        <v>45923.007569615198</v>
      </c>
      <c r="P10" s="24">
        <f ca="1">OFFSET(refBank,filBank,colComp+9)</f>
        <v>9871.670108626</v>
      </c>
      <c r="Q10" s="68">
        <f ca="1">IFERROR(OFFSET(refJal,filJal,4),"N/D")</f>
        <v>8942.7751195381952</v>
      </c>
    </row>
    <row r="11" spans="1:18" s="18" customFormat="1" ht="12.75" x14ac:dyDescent="0.2">
      <c r="B11" s="12" t="s">
        <v>454</v>
      </c>
      <c r="E11" s="11"/>
      <c r="F11" s="11"/>
      <c r="G11" s="11"/>
      <c r="H11" s="14">
        <f>selAño</f>
        <v>2016</v>
      </c>
      <c r="I11" s="24">
        <f ca="1">OFFSET(refBank,filBank,colBank+10)/1000000</f>
        <v>82.348669000000001</v>
      </c>
      <c r="J11" s="24">
        <f ca="1">OFFSET(refBank,filBank,colComp+10)/1000000</f>
        <v>127.540423</v>
      </c>
      <c r="K11" s="24">
        <f ca="1">IFERROR(OFFSET(refJal,filJal,5)/1000000,"N/D")</f>
        <v>7.84483</v>
      </c>
      <c r="L11" s="11"/>
      <c r="M11" s="11"/>
      <c r="N11" s="12" t="s">
        <v>453</v>
      </c>
    </row>
    <row r="12" spans="1:18" s="18" customFormat="1" ht="12.75" x14ac:dyDescent="0.2">
      <c r="D12" s="11"/>
      <c r="E12" s="11"/>
      <c r="F12" s="11"/>
      <c r="G12" s="11"/>
      <c r="H12" s="12" t="s">
        <v>42</v>
      </c>
      <c r="I12" s="11"/>
      <c r="J12" s="11"/>
      <c r="K12" s="11"/>
      <c r="L12" s="11"/>
      <c r="M12" s="11"/>
    </row>
    <row r="13" spans="1:18" s="18" customFormat="1" ht="12.75" x14ac:dyDescent="0.2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8" s="18" customFormat="1" ht="12.75" x14ac:dyDescent="0.2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 s="18" customFormat="1" ht="12.75" x14ac:dyDescent="0.2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18" s="18" customFormat="1" ht="12.75" x14ac:dyDescent="0.2"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2:18" s="18" customFormat="1" ht="12.75" x14ac:dyDescent="0.2"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8" s="18" customFormat="1" ht="12.75" x14ac:dyDescent="0.2"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8" s="18" customFormat="1" ht="12.75" x14ac:dyDescent="0.2"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8" s="18" customFormat="1" ht="12.75" x14ac:dyDescent="0.2"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8" s="18" customFormat="1" ht="12.75" x14ac:dyDescent="0.2"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8" s="18" customFormat="1" ht="12.75" x14ac:dyDescent="0.2"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8" s="18" customFormat="1" ht="12.75" x14ac:dyDescent="0.2"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2:18" s="18" customFormat="1" ht="12.75" x14ac:dyDescent="0.2"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spans="2:18" s="18" customFormat="1" ht="12.75" x14ac:dyDescent="0.2"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2:18" s="18" customFormat="1" ht="12.75" x14ac:dyDescent="0.2"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spans="2:18" s="18" customFormat="1" ht="12.75" x14ac:dyDescent="0.2"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spans="2:18" s="18" customFormat="1" ht="12.75" x14ac:dyDescent="0.2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spans="2:18" s="18" customFormat="1" ht="15.75" x14ac:dyDescent="0.25">
      <c r="B29" s="89" t="s">
        <v>414</v>
      </c>
      <c r="C29" s="16"/>
      <c r="D29" s="16"/>
      <c r="E29" s="16"/>
      <c r="F29" s="16"/>
      <c r="G29" s="11"/>
      <c r="H29" s="89" t="s">
        <v>415</v>
      </c>
      <c r="I29" s="16"/>
      <c r="J29" s="16"/>
      <c r="K29" s="16"/>
      <c r="L29" s="16"/>
      <c r="M29" s="11"/>
      <c r="N29" s="89" t="s">
        <v>416</v>
      </c>
      <c r="O29" s="16"/>
      <c r="P29" s="16"/>
      <c r="Q29" s="16"/>
      <c r="R29" s="16"/>
    </row>
    <row r="30" spans="2:18" s="18" customFormat="1" ht="12.75" x14ac:dyDescent="0.2"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2:18" s="18" customFormat="1" ht="12.75" x14ac:dyDescent="0.2">
      <c r="B31" s="15" t="s">
        <v>44</v>
      </c>
      <c r="C31" s="15" t="str">
        <f>selPais</f>
        <v>Alemania</v>
      </c>
      <c r="D31" s="15" t="str">
        <f>selComp</f>
        <v>México</v>
      </c>
      <c r="E31" s="11"/>
      <c r="F31" s="11"/>
      <c r="G31" s="11"/>
      <c r="H31" s="15" t="s">
        <v>86</v>
      </c>
      <c r="I31" s="15" t="str">
        <f>selPais</f>
        <v>Alemania</v>
      </c>
      <c r="J31" s="15" t="str">
        <f>selComp</f>
        <v>México</v>
      </c>
      <c r="K31" s="15" t="s">
        <v>41</v>
      </c>
      <c r="L31" s="11"/>
      <c r="M31" s="11"/>
      <c r="N31" s="15" t="s">
        <v>44</v>
      </c>
      <c r="O31" s="15" t="str">
        <f>selPais</f>
        <v>Alemania</v>
      </c>
      <c r="P31" s="15" t="str">
        <f>selComp</f>
        <v>México</v>
      </c>
    </row>
    <row r="32" spans="2:18" x14ac:dyDescent="0.2">
      <c r="B32" s="14">
        <f>+B33-1</f>
        <v>2012</v>
      </c>
      <c r="C32" s="24">
        <f ca="1">OFFSET(refBank,filBank-ROWS(B32:$B$35),colBank+1)</f>
        <v>0.49199282913805598</v>
      </c>
      <c r="D32" s="24">
        <f ca="1">OFFSET(refBank,filBank-ROWS($B32:C$35),colComp+1)</f>
        <v>3.64232267941347</v>
      </c>
      <c r="H32" s="14" t="s">
        <v>45</v>
      </c>
      <c r="I32" s="24">
        <f ca="1">OFFSET(refBank,filBank,colBank+0)</f>
        <v>0.55317186431513499</v>
      </c>
      <c r="J32" s="24">
        <f ca="1">OFFSET(refBank,filBank,colComp+0)</f>
        <v>3.3531764273447502</v>
      </c>
      <c r="K32" s="24">
        <f ca="1">IFERROR(OFFSET(refJal,filJal,1),"N/D")</f>
        <v>5.550659354015</v>
      </c>
      <c r="L32" s="11"/>
      <c r="N32" s="14">
        <f t="shared" ref="N32:N34" si="0">+N33-1</f>
        <v>2012</v>
      </c>
      <c r="O32" s="23">
        <f ca="1">IF(OFFSET(refBank,filBank-ROWS(M32:$N$35),colBank+8)="..",NA(),OFFSET(refBank,filBank-ROWS(M32:$N$35),colBank+8))</f>
        <v>2.0084911820000002</v>
      </c>
      <c r="P32" s="23">
        <f ca="1">IF(OFFSET(refBank,filBank-ROWS($N32:N$35),colComp+8)="..",NA(),OFFSET(refBank,filBank-ROWS($N32:N$35),colComp+8))</f>
        <v>4.1115085459999996</v>
      </c>
      <c r="Q32" s="19"/>
      <c r="R32" s="19"/>
    </row>
    <row r="33" spans="2:18" x14ac:dyDescent="0.2">
      <c r="B33" s="14">
        <f>+B34-1</f>
        <v>2013</v>
      </c>
      <c r="C33" s="24">
        <f ca="1">OFFSET(refBank,filBank-ROWS(B33:$B$35),colBank+1)</f>
        <v>0.48958448249463499</v>
      </c>
      <c r="D33" s="24">
        <f ca="1">OFFSET(refBank,filBank-ROWS($B33:C$35),colComp+1)</f>
        <v>1.3540919615167899</v>
      </c>
      <c r="H33" s="14" t="s">
        <v>46</v>
      </c>
      <c r="I33" s="24">
        <f ca="1">OFFSET(refBank,filBank,colBank+7)</f>
        <v>27.465943607767102</v>
      </c>
      <c r="J33" s="24">
        <f ca="1">OFFSET(refBank,filBank,colComp+7)</f>
        <v>29.332440297052798</v>
      </c>
      <c r="K33" s="24">
        <f ca="1">IFERROR(OFFSET(refJal,filJal,2),"N/D")</f>
        <v>31.296951486524001</v>
      </c>
      <c r="L33" s="11"/>
      <c r="N33" s="14">
        <f t="shared" si="0"/>
        <v>2013</v>
      </c>
      <c r="O33" s="23">
        <f ca="1">IF(OFFSET(refBank,filBank-ROWS(M33:$N$35),colBank+8)="..",NA(),OFFSET(refBank,filBank-ROWS(M33:$N$35),colBank+8))</f>
        <v>1.504722267</v>
      </c>
      <c r="P33" s="23">
        <f ca="1">IF(OFFSET(refBank,filBank-ROWS($N33:N$35),colComp+8)="..",NA(),OFFSET(refBank,filBank-ROWS($N33:N$35),colComp+8))</f>
        <v>3.806389823</v>
      </c>
      <c r="Q33" s="19"/>
      <c r="R33" s="19"/>
    </row>
    <row r="34" spans="2:18" x14ac:dyDescent="0.2">
      <c r="B34" s="14">
        <f>+B35-1</f>
        <v>2014</v>
      </c>
      <c r="C34" s="24">
        <f ca="1">OFFSET(refBank,filBank-ROWS(B34:$B$35),colBank+1)</f>
        <v>1.92969040980758</v>
      </c>
      <c r="D34" s="24">
        <f ca="1">OFFSET(refBank,filBank-ROWS($B34:C$35),colComp+1)</f>
        <v>2.8452837445479999</v>
      </c>
      <c r="H34" s="14" t="s">
        <v>47</v>
      </c>
      <c r="I34" s="24">
        <f ca="1">OFFSET(refBank,filBank,colBank+12)</f>
        <v>62.053943162481502</v>
      </c>
      <c r="J34" s="24">
        <f ca="1">OFFSET(refBank,filBank,colComp+12)</f>
        <v>61.053720503011199</v>
      </c>
      <c r="K34" s="24">
        <f ca="1">IFERROR(OFFSET(refJal,filJal,3),"N/D")</f>
        <v>63.152389159461002</v>
      </c>
      <c r="L34" s="11"/>
      <c r="N34" s="14">
        <f t="shared" si="0"/>
        <v>2014</v>
      </c>
      <c r="O34" s="23">
        <f ca="1">IF(OFFSET(refBank,filBank-ROWS(M34:$N$35),colBank+8)="..",NA(),OFFSET(refBank,filBank-ROWS(M34:$N$35),colBank+8))</f>
        <v>0.90679703499999997</v>
      </c>
      <c r="P34" s="23">
        <f ca="1">IF(OFFSET(refBank,filBank-ROWS($N34:N$35),colComp+8)="..",NA(),OFFSET(refBank,filBank-ROWS($N34:N$35),colComp+8))</f>
        <v>4.0186172019999997</v>
      </c>
      <c r="Q34" s="19"/>
      <c r="R34" s="19"/>
    </row>
    <row r="35" spans="2:18" x14ac:dyDescent="0.2">
      <c r="B35" s="14">
        <f>+B36-1</f>
        <v>2015</v>
      </c>
      <c r="C35" s="24">
        <f ca="1">OFFSET(refBank,filBank-ROWS(B35:$B$35),colBank+1)</f>
        <v>1.7432053936599301</v>
      </c>
      <c r="D35" s="24">
        <f ca="1">OFFSET(refBank,filBank-ROWS($B35:C$35),colComp+1)</f>
        <v>3.2704721294838399</v>
      </c>
      <c r="H35" s="12" t="s">
        <v>455</v>
      </c>
      <c r="I35" s="11"/>
      <c r="N35" s="14">
        <f>+N36-1</f>
        <v>2015</v>
      </c>
      <c r="O35" s="23">
        <f ca="1">IF(OFFSET(refBank,filBank-ROWS(M35:$N$35),colBank+8)="..",NA(),OFFSET(refBank,filBank-ROWS(M35:$N$35),colBank+8))</f>
        <v>0.234429945</v>
      </c>
      <c r="P35" s="23">
        <f ca="1">IF(OFFSET(refBank,filBank-ROWS($N35:N$35),colComp+8)="..",NA(),OFFSET(refBank,filBank-ROWS($N35:N$35),colComp+8))</f>
        <v>2.7206412630000001</v>
      </c>
      <c r="Q35" s="19"/>
      <c r="R35" s="19"/>
    </row>
    <row r="36" spans="2:18" x14ac:dyDescent="0.2">
      <c r="B36" s="14">
        <f>selAño</f>
        <v>2016</v>
      </c>
      <c r="C36" s="24">
        <f ca="1">OFFSET(refBank,filBank,colBank+1)</f>
        <v>1.9436254278131699</v>
      </c>
      <c r="D36" s="24">
        <f ca="1">OFFSET(refBank,filBank,colComp+1)</f>
        <v>2.9133282765102599</v>
      </c>
      <c r="N36" s="14">
        <f>selAño</f>
        <v>2016</v>
      </c>
      <c r="O36" s="24">
        <f ca="1">OFFSET(refBank,filBank,colBank+8)</f>
        <v>0.48335542199999998</v>
      </c>
      <c r="P36" s="23">
        <f ca="1">IF(OFFSET(refBank,filBank,colComp+8)="..",NA(),OFFSET(refBank,filBank,colComp+8))</f>
        <v>2.821707752</v>
      </c>
      <c r="Q36" s="19"/>
      <c r="R36" s="19"/>
    </row>
    <row r="37" spans="2:18" x14ac:dyDescent="0.2">
      <c r="B37" s="12" t="s">
        <v>458</v>
      </c>
      <c r="N37" s="12" t="s">
        <v>458</v>
      </c>
    </row>
    <row r="38" spans="2:18" x14ac:dyDescent="0.2"/>
    <row r="39" spans="2:18" x14ac:dyDescent="0.2"/>
    <row r="40" spans="2:18" x14ac:dyDescent="0.2"/>
    <row r="41" spans="2:18" x14ac:dyDescent="0.2"/>
    <row r="42" spans="2:18" x14ac:dyDescent="0.2"/>
    <row r="43" spans="2:18" x14ac:dyDescent="0.2"/>
    <row r="44" spans="2:18" x14ac:dyDescent="0.2"/>
    <row r="45" spans="2:18" x14ac:dyDescent="0.2"/>
    <row r="46" spans="2:18" x14ac:dyDescent="0.2"/>
    <row r="47" spans="2:18" x14ac:dyDescent="0.2"/>
    <row r="48" spans="2:18" x14ac:dyDescent="0.2"/>
    <row r="49" spans="2:18" ht="15.75" x14ac:dyDescent="0.25">
      <c r="B49" s="89" t="s">
        <v>417</v>
      </c>
      <c r="C49" s="16"/>
      <c r="D49" s="16"/>
      <c r="E49" s="16"/>
      <c r="F49" s="16"/>
      <c r="H49" s="89" t="s">
        <v>450</v>
      </c>
      <c r="I49" s="16"/>
      <c r="J49" s="16"/>
      <c r="K49" s="16"/>
      <c r="L49" s="16"/>
      <c r="N49" s="89" t="s">
        <v>451</v>
      </c>
      <c r="O49" s="16"/>
      <c r="P49" s="16"/>
      <c r="Q49" s="16"/>
      <c r="R49" s="16"/>
    </row>
    <row r="50" spans="2:18" x14ac:dyDescent="0.2">
      <c r="B50" s="11"/>
    </row>
    <row r="51" spans="2:18" x14ac:dyDescent="0.2">
      <c r="B51" s="22" t="s">
        <v>44</v>
      </c>
      <c r="C51" s="36" t="str">
        <f>selPais</f>
        <v>Alemania</v>
      </c>
      <c r="D51" s="36" t="str">
        <f>selComp</f>
        <v>México</v>
      </c>
      <c r="H51" s="22" t="s">
        <v>44</v>
      </c>
      <c r="I51" s="126" t="str">
        <f>selPais</f>
        <v>Alemania</v>
      </c>
      <c r="J51" s="36" t="str">
        <f>selComp</f>
        <v>México</v>
      </c>
      <c r="N51" s="22" t="s">
        <v>44</v>
      </c>
      <c r="O51" s="15" t="str">
        <f>selPais</f>
        <v>Alemania</v>
      </c>
      <c r="P51" s="36" t="str">
        <f>selComp</f>
        <v>México</v>
      </c>
    </row>
    <row r="52" spans="2:18" x14ac:dyDescent="0.2">
      <c r="B52" s="14">
        <f t="shared" ref="B52:B54" si="1">+B53-1</f>
        <v>2012</v>
      </c>
      <c r="C52" s="24">
        <f ca="1">OFFSET(refBank,filBank-ROWS(B52:$B$55),colBank+2)</f>
        <v>5.3800001144409197</v>
      </c>
      <c r="D52" s="24">
        <f ca="1">OFFSET(refBank,filBank-ROWS($B52:B$55),colComp+2)</f>
        <v>4.9200000762939498</v>
      </c>
      <c r="H52" s="14">
        <f t="shared" ref="H52:H54" si="2">+H53-1</f>
        <v>2012</v>
      </c>
      <c r="I52" s="23">
        <f ca="1">IFERROR(OFFSET(refIED,filIED-ROWS($H52:$H$56)+1,colIED),"N/D")</f>
        <v>1031.5168778299999</v>
      </c>
      <c r="J52" s="23" t="str">
        <f ca="1">OFFSET(refIED,filIED-ROWS($H52:$H$56)+1,colCompIED)</f>
        <v>N/A</v>
      </c>
      <c r="N52" s="14">
        <f t="shared" ref="N52:N54" si="3">+N53-1</f>
        <v>2012</v>
      </c>
      <c r="O52" s="23">
        <f ca="1">IFERROR(OFFSET(refIEDJal,filIEDJal-ROWS($H52:$H$56)+1,colIEDJal),"N/D")</f>
        <v>138.36478696000012</v>
      </c>
      <c r="P52" s="23" t="str">
        <f ca="1">OFFSET(refIEDJal,filIEDJal-ROWS($H52:$H$56)+1,colCompIEDJal)</f>
        <v>N/A</v>
      </c>
    </row>
    <row r="53" spans="2:18" x14ac:dyDescent="0.2">
      <c r="B53" s="14">
        <f t="shared" si="1"/>
        <v>2013</v>
      </c>
      <c r="C53" s="24">
        <f ca="1">OFFSET(refBank,filBank-ROWS(B53:$B$55),colBank+2)</f>
        <v>5.2300000190734899</v>
      </c>
      <c r="D53" s="24">
        <f ca="1">OFFSET(refBank,filBank-ROWS($B53:B$55),colComp+2)</f>
        <v>4.9400000572204599</v>
      </c>
      <c r="H53" s="14">
        <f t="shared" si="2"/>
        <v>2013</v>
      </c>
      <c r="I53" s="23">
        <f ca="1">IFERROR(OFFSET(refIED,filIED-ROWS($H53:$H$56)+1,colIED),"N/D")</f>
        <v>1943.3463317999965</v>
      </c>
      <c r="J53" s="23" t="str">
        <f ca="1">OFFSET(refIED,filIED-ROWS($H53:$H$56)+1,colCompIED)</f>
        <v>N/A</v>
      </c>
      <c r="N53" s="14">
        <f t="shared" si="3"/>
        <v>2013</v>
      </c>
      <c r="O53" s="23">
        <f ca="1">IFERROR(OFFSET(refIEDJal,filIEDJal-ROWS($H53:$H$56)+1,colIEDJal),"N/D")</f>
        <v>-61.043059810000102</v>
      </c>
      <c r="P53" s="23" t="str">
        <f ca="1">OFFSET(refIEDJal,filIEDJal-ROWS($H53:$H$56)+1,colCompIEDJal)</f>
        <v>N/A</v>
      </c>
    </row>
    <row r="54" spans="2:18" x14ac:dyDescent="0.2">
      <c r="B54" s="14">
        <f t="shared" si="1"/>
        <v>2014</v>
      </c>
      <c r="C54" s="24">
        <f ca="1">OFFSET(refBank,filBank-ROWS(B54:$B$55),colBank+2)</f>
        <v>4.9800000190734899</v>
      </c>
      <c r="D54" s="24">
        <f ca="1">OFFSET(refBank,filBank-ROWS($B54:B$55),colComp+2)</f>
        <v>4.8299999237060502</v>
      </c>
      <c r="H54" s="14">
        <f t="shared" si="2"/>
        <v>2014</v>
      </c>
      <c r="I54" s="23">
        <f ca="1">IFERROR(OFFSET(refIED,filIED-ROWS($H54:$H$56)+1,colIED),"N/D")</f>
        <v>2001.9350986099964</v>
      </c>
      <c r="J54" s="23" t="str">
        <f ca="1">OFFSET(refIED,filIED-ROWS($H54:$H$56)+1,colCompIED)</f>
        <v>N/A</v>
      </c>
      <c r="N54" s="14">
        <f t="shared" si="3"/>
        <v>2014</v>
      </c>
      <c r="O54" s="23">
        <f ca="1">IFERROR(OFFSET(refIEDJal,filIEDJal-ROWS($H54:$H$56)+1,colIEDJal),"N/D")</f>
        <v>303.37064999999802</v>
      </c>
      <c r="P54" s="23" t="str">
        <f ca="1">OFFSET(refIEDJal,filIEDJal-ROWS($H54:$H$56)+1,colCompIEDJal)</f>
        <v>N/A</v>
      </c>
    </row>
    <row r="55" spans="2:18" x14ac:dyDescent="0.2">
      <c r="B55" s="14">
        <f>+B56-1</f>
        <v>2015</v>
      </c>
      <c r="C55" s="24">
        <f ca="1">OFFSET(refBank,filBank-ROWS(B$55:$B55),colBank+2)</f>
        <v>4.6199998855590803</v>
      </c>
      <c r="D55" s="24">
        <f ca="1">OFFSET(refBank,filBank-ROWS($B$55:B55),colComp+2)</f>
        <v>4.3400001525878897</v>
      </c>
      <c r="H55" s="14">
        <f>+H56-1</f>
        <v>2015</v>
      </c>
      <c r="I55" s="23">
        <f ca="1">IFERROR(OFFSET(refIED,filIED-ROWS($H55:$H$56)+1,colIED),"N/D")</f>
        <v>1269.0839422799982</v>
      </c>
      <c r="J55" s="23" t="str">
        <f ca="1">OFFSET(refIED,filIED-ROWS($H55:$H$56)+1,colCompIED)</f>
        <v>N/A</v>
      </c>
      <c r="N55" s="14">
        <f>+N56-1</f>
        <v>2015</v>
      </c>
      <c r="O55" s="23">
        <f ca="1">IFERROR(OFFSET(refIEDJal,filIEDJal-ROWS($H55:$H$56)+1,colIEDJal),"N/D")</f>
        <v>341.75945578</v>
      </c>
      <c r="P55" s="23" t="str">
        <f ca="1">OFFSET(refIEDJal,filIEDJal-ROWS($H55:$H$56)+1,colCompIEDJal)</f>
        <v>N/A</v>
      </c>
    </row>
    <row r="56" spans="2:18" x14ac:dyDescent="0.2">
      <c r="B56" s="14">
        <f>selAño</f>
        <v>2016</v>
      </c>
      <c r="C56" s="24">
        <f ca="1">IF(OFFSET(refBank,filBank,colBank+2)="..",NA(),OFFSET(refBank,filBank,colBank+2))</f>
        <v>4.1199998855590803</v>
      </c>
      <c r="D56" s="24">
        <f ca="1">IF(OFFSET(refBank,filBank,colComp+2)="..",NA(),OFFSET(refBank,filBank,colComp+2))</f>
        <v>3.8800001144409202</v>
      </c>
      <c r="H56" s="14">
        <f>selAño</f>
        <v>2016</v>
      </c>
      <c r="I56" s="23">
        <f ca="1">IFERROR(OFFSET(refIED,filIED-ROWS($H56:$H$56)+1,colIED),"N/D")</f>
        <v>2503.3150944799963</v>
      </c>
      <c r="J56" s="23" t="str">
        <f ca="1">OFFSET(refIED,filIED-ROWS($H56:$H$56)+1,colCompIED)</f>
        <v>N/A</v>
      </c>
      <c r="N56" s="14">
        <f>selAño</f>
        <v>2016</v>
      </c>
      <c r="O56" s="23">
        <f ca="1">IFERROR(OFFSET(refIEDJal,filIEDJal-ROWS($H56:$H$56)+1,colIEDJal),"N/D")</f>
        <v>394.94065226999987</v>
      </c>
      <c r="P56" s="23" t="str">
        <f ca="1">OFFSET(refIEDJal,filIEDJal-ROWS($H56:$H$56)+1,colCompIEDJal)</f>
        <v>N/A</v>
      </c>
    </row>
    <row r="57" spans="2:18" x14ac:dyDescent="0.2">
      <c r="B57" s="12" t="s">
        <v>459</v>
      </c>
      <c r="H57" s="12" t="s">
        <v>456</v>
      </c>
      <c r="N57" s="12" t="s">
        <v>456</v>
      </c>
    </row>
    <row r="58" spans="2:18" x14ac:dyDescent="0.2">
      <c r="B58" s="19"/>
      <c r="H58" s="12" t="s">
        <v>452</v>
      </c>
      <c r="N58" s="12" t="s">
        <v>452</v>
      </c>
    </row>
    <row r="59" spans="2:18" x14ac:dyDescent="0.2">
      <c r="B59" s="19"/>
      <c r="H59" s="12" t="s">
        <v>477</v>
      </c>
      <c r="N59" s="12" t="s">
        <v>476</v>
      </c>
    </row>
    <row r="60" spans="2:18" x14ac:dyDescent="0.2">
      <c r="B60" s="19"/>
    </row>
    <row r="61" spans="2:18" x14ac:dyDescent="0.2">
      <c r="B61" s="19"/>
    </row>
    <row r="62" spans="2:18" x14ac:dyDescent="0.2"/>
    <row r="63" spans="2:18" x14ac:dyDescent="0.2"/>
    <row r="64" spans="2:18" x14ac:dyDescent="0.2"/>
    <row r="65" spans="2:18" x14ac:dyDescent="0.2"/>
    <row r="66" spans="2:18" x14ac:dyDescent="0.2"/>
    <row r="67" spans="2:18" x14ac:dyDescent="0.2"/>
    <row r="68" spans="2:18" x14ac:dyDescent="0.2"/>
    <row r="69" spans="2:18" x14ac:dyDescent="0.2">
      <c r="H69" s="12"/>
      <c r="N69" s="12"/>
    </row>
    <row r="70" spans="2:18" x14ac:dyDescent="0.2"/>
    <row r="71" spans="2:18" ht="15.75" x14ac:dyDescent="0.25">
      <c r="B71" s="91" t="s">
        <v>432</v>
      </c>
      <c r="C71" s="16"/>
      <c r="D71" s="16"/>
      <c r="E71" s="16"/>
      <c r="F71" s="16"/>
      <c r="H71" s="89" t="s">
        <v>420</v>
      </c>
      <c r="I71" s="16"/>
      <c r="J71" s="16"/>
      <c r="K71" s="16"/>
      <c r="L71" s="16"/>
      <c r="N71" s="89" t="s">
        <v>421</v>
      </c>
      <c r="O71" s="16"/>
      <c r="P71" s="16"/>
      <c r="Q71" s="16"/>
      <c r="R71" s="16"/>
    </row>
    <row r="72" spans="2:18" x14ac:dyDescent="0.2">
      <c r="B72" s="11"/>
    </row>
    <row r="73" spans="2:18" x14ac:dyDescent="0.2">
      <c r="B73" s="22" t="s">
        <v>44</v>
      </c>
      <c r="C73" s="15" t="str">
        <f>selPais</f>
        <v>Alemania</v>
      </c>
      <c r="D73" s="15" t="str">
        <f>selComp</f>
        <v>México</v>
      </c>
      <c r="H73" s="22" t="s">
        <v>44</v>
      </c>
      <c r="I73" s="15" t="str">
        <f>selPais</f>
        <v>Alemania</v>
      </c>
      <c r="J73" s="15" t="str">
        <f>selComp</f>
        <v>México</v>
      </c>
      <c r="N73" s="22" t="s">
        <v>44</v>
      </c>
      <c r="O73" s="15" t="str">
        <f>selPais</f>
        <v>Alemania</v>
      </c>
      <c r="P73" s="15" t="str">
        <f>selComp</f>
        <v>México</v>
      </c>
    </row>
    <row r="74" spans="2:18" x14ac:dyDescent="0.2">
      <c r="B74" s="14">
        <f t="shared" ref="B74:B76" si="4">+B75-1</f>
        <v>2012</v>
      </c>
      <c r="C74" s="24">
        <f ca="1">OFFSET(refBank,filBank+1-ROWS($B74:$B$78),colBank+11)</f>
        <v>7.0236721306308398</v>
      </c>
      <c r="D74" s="24">
        <f ca="1">OFFSET(refBank,filBank+1-ROWS($B74:$B$78),colComp+11)</f>
        <v>-1.5463047222417201</v>
      </c>
      <c r="H74" s="14">
        <f t="shared" ref="H74:H76" si="5">+H75-1</f>
        <v>2012</v>
      </c>
      <c r="I74" s="24">
        <f ca="1">IFERROR(OFFSET(refBank,filBank+1-ROWS($H74:$H$78),colBank+4)/1000000, "N/D")</f>
        <v>1607454.8102088899</v>
      </c>
      <c r="J74" s="24">
        <f ca="1">OFFSET(refBank,filBank+1-ROWS($H74:$H$78),colComp+4)/1000000</f>
        <v>360450.88118806499</v>
      </c>
      <c r="N74" s="14">
        <f t="shared" ref="N74:N76" si="6">+N75-1</f>
        <v>2012</v>
      </c>
      <c r="O74" s="24">
        <f ca="1">OFFSET(refBank,filBank+1-ROWS($N74:$N$78),colBank+3)</f>
        <v>45.982539717068001</v>
      </c>
      <c r="P74" s="24">
        <f ca="1">OFFSET(refBank,filBank+1-ROWS($N74:$N$78),colComp+3)</f>
        <v>32.2655669151533</v>
      </c>
    </row>
    <row r="75" spans="2:18" x14ac:dyDescent="0.2">
      <c r="B75" s="14">
        <f t="shared" si="4"/>
        <v>2013</v>
      </c>
      <c r="C75" s="24">
        <f ca="1">OFFSET(refBank,filBank+1-ROWS($B75:$B$78),colBank+11)</f>
        <v>6.7430445095281399</v>
      </c>
      <c r="D75" s="24">
        <f ca="1">OFFSET(refBank,filBank+1-ROWS($B75:$B$78),colComp+11)</f>
        <v>-2.43341528771467</v>
      </c>
      <c r="H75" s="14">
        <f t="shared" si="5"/>
        <v>2013</v>
      </c>
      <c r="I75" s="24">
        <f ca="1">IFERROR(OFFSET(refBank,filBank+1-ROWS($H75:$H$78),colBank+4)/1000000,"N/D")</f>
        <v>1635030.1485316299</v>
      </c>
      <c r="J75" s="24">
        <f ca="1">OFFSET(refBank,filBank+1-ROWS($H75:$H$78),colComp+4)/1000000</f>
        <v>365390.94071380497</v>
      </c>
      <c r="N75" s="14">
        <f t="shared" si="6"/>
        <v>2013</v>
      </c>
      <c r="O75" s="24">
        <f ca="1">OFFSET(refBank,filBank+1-ROWS($N75:$N$78),colBank+3)</f>
        <v>45.397878453351403</v>
      </c>
      <c r="P75" s="24">
        <f ca="1">OFFSET(refBank,filBank+1-ROWS($N75:$N$78),colComp+3)</f>
        <v>31.305653095955702</v>
      </c>
    </row>
    <row r="76" spans="2:18" x14ac:dyDescent="0.2">
      <c r="B76" s="14">
        <f t="shared" si="4"/>
        <v>2014</v>
      </c>
      <c r="C76" s="24">
        <f ca="1">OFFSET(refBank,filBank+1-ROWS($B76:$B$78),colBank+11)</f>
        <v>7.4323339500485002</v>
      </c>
      <c r="D76" s="24">
        <f ca="1">OFFSET(refBank,filBank+1-ROWS($B76:$B$78),colComp+11)</f>
        <v>-1.8258588892610299</v>
      </c>
      <c r="F76" s="20" t="s">
        <v>35</v>
      </c>
      <c r="H76" s="14">
        <f t="shared" si="5"/>
        <v>2014</v>
      </c>
      <c r="I76" s="24">
        <f ca="1">IFERROR(OFFSET(refBank,filBank+1-ROWS($H76:$H$78),colBank+4)/1000000,"N/D")</f>
        <v>1710826.2582191101</v>
      </c>
      <c r="J76" s="24">
        <f ca="1">OFFSET(refBank,filBank+1-ROWS($H76:$H$78),colComp+4)/1000000</f>
        <v>390903.92583035602</v>
      </c>
      <c r="N76" s="14">
        <f t="shared" si="6"/>
        <v>2014</v>
      </c>
      <c r="O76" s="24">
        <f ca="1">OFFSET(refBank,filBank+1-ROWS($N76:$N$78),colBank+3)</f>
        <v>45.7043038803466</v>
      </c>
      <c r="P76" s="24">
        <f ca="1">OFFSET(refBank,filBank+1-ROWS($N76:$N$78),colComp+3)</f>
        <v>31.896855232591498</v>
      </c>
    </row>
    <row r="77" spans="2:18" x14ac:dyDescent="0.2">
      <c r="B77" s="14">
        <f>+B78-1</f>
        <v>2015</v>
      </c>
      <c r="C77" s="24">
        <f ca="1">OFFSET(refBank,filBank+1-ROWS($B77:$B$78),colBank+11)</f>
        <v>8.9111029865835292</v>
      </c>
      <c r="D77" s="24">
        <f ca="1">OFFSET(refBank,filBank+1-ROWS($B77:$B$78),colComp+11)</f>
        <v>-2.5456720114637199</v>
      </c>
      <c r="H77" s="14">
        <f>+H78-1</f>
        <v>2015</v>
      </c>
      <c r="I77" s="24">
        <f ca="1">IFERROR(OFFSET(refBank,filBank+1-ROWS($H77:$H$78),colBank+4)/1000000,"N/D")</f>
        <v>1800337.8426908602</v>
      </c>
      <c r="J77" s="24">
        <f ca="1">OFFSET(refBank,filBank+1-ROWS($H77:$H$78),colComp+4)/1000000</f>
        <v>423796.33913318702</v>
      </c>
      <c r="N77" s="14">
        <f>+N78-1</f>
        <v>2015</v>
      </c>
      <c r="O77" s="24">
        <f ca="1">OFFSET(refBank,filBank+1-ROWS($N77:$N$78),colBank+3)</f>
        <v>46.874837777011201</v>
      </c>
      <c r="P77" s="24">
        <f ca="1">OFFSET(refBank,filBank+1-ROWS($N77:$N$78),colComp+3)</f>
        <v>34.591163993953302</v>
      </c>
    </row>
    <row r="78" spans="2:18" x14ac:dyDescent="0.2">
      <c r="B78" s="14">
        <f>selAño</f>
        <v>2016</v>
      </c>
      <c r="C78" s="24">
        <f ca="1">OFFSET(refBank,filBank+1-ROWS($B78:$B$78),colBank+11)</f>
        <v>8.5490533268143594</v>
      </c>
      <c r="D78" s="24">
        <f ca="1">OFFSET(refBank,filBank+1-ROWS($B78:$B$78),colComp+11)</f>
        <v>-2.1655565014804599</v>
      </c>
      <c r="H78" s="14">
        <f>selAño</f>
        <v>2016</v>
      </c>
      <c r="I78" s="24">
        <f ca="1">IFERROR(OFFSET(refBank,filBank+1-ROWS($H78:$H$78),colBank+4)/1000000,"N/D")</f>
        <v>1847692.3477514801</v>
      </c>
      <c r="J78" s="24">
        <f ca="1">IFERROR(OFFSET(refBank,filBank+1-ROWS($H78:$H$78),colComp+4)/1000000,"N/D")</f>
        <v>438466.38035024796</v>
      </c>
      <c r="N78" s="14">
        <f>selAño</f>
        <v>2016</v>
      </c>
      <c r="O78" s="24">
        <f ca="1">OFFSET(refBank,filBank+1-ROWS($N78:$N$78),colBank+3)</f>
        <v>46.119241106216499</v>
      </c>
      <c r="P78" s="24">
        <f ca="1">OFFSET(refBank,filBank+1-ROWS($N78:$N$78),colComp+3)</f>
        <v>37.122413357205097</v>
      </c>
    </row>
    <row r="79" spans="2:18" x14ac:dyDescent="0.2">
      <c r="B79" s="12" t="s">
        <v>457</v>
      </c>
      <c r="H79" s="12" t="s">
        <v>84</v>
      </c>
      <c r="N79" s="12" t="s">
        <v>85</v>
      </c>
    </row>
    <row r="80" spans="2:18" x14ac:dyDescent="0.2"/>
    <row r="81" spans="2:18" x14ac:dyDescent="0.2"/>
    <row r="82" spans="2:18" x14ac:dyDescent="0.2"/>
    <row r="83" spans="2:18" x14ac:dyDescent="0.2"/>
    <row r="84" spans="2:18" x14ac:dyDescent="0.2"/>
    <row r="85" spans="2:18" x14ac:dyDescent="0.2"/>
    <row r="86" spans="2:18" x14ac:dyDescent="0.2"/>
    <row r="87" spans="2:18" x14ac:dyDescent="0.2"/>
    <row r="88" spans="2:18" x14ac:dyDescent="0.2"/>
    <row r="89" spans="2:18" x14ac:dyDescent="0.2"/>
    <row r="90" spans="2:18" x14ac:dyDescent="0.2"/>
    <row r="91" spans="2:18" x14ac:dyDescent="0.2"/>
    <row r="92" spans="2:18" x14ac:dyDescent="0.2"/>
    <row r="93" spans="2:18" x14ac:dyDescent="0.2">
      <c r="B93" s="11"/>
    </row>
    <row r="94" spans="2:18" ht="15.75" x14ac:dyDescent="0.25">
      <c r="B94" s="89" t="s">
        <v>460</v>
      </c>
      <c r="C94" s="16"/>
      <c r="D94" s="16"/>
      <c r="E94" s="16"/>
      <c r="F94" s="16"/>
      <c r="H94" s="89" t="s">
        <v>461</v>
      </c>
      <c r="I94" s="16"/>
      <c r="J94" s="16"/>
      <c r="K94" s="16"/>
      <c r="L94" s="16"/>
      <c r="N94" s="89" t="s">
        <v>423</v>
      </c>
      <c r="O94" s="16"/>
      <c r="P94" s="16"/>
      <c r="Q94" s="16"/>
      <c r="R94" s="16"/>
    </row>
    <row r="95" spans="2:18" x14ac:dyDescent="0.2">
      <c r="B95" s="11"/>
    </row>
    <row r="96" spans="2:18" x14ac:dyDescent="0.2">
      <c r="B96" s="22" t="s">
        <v>44</v>
      </c>
      <c r="C96" s="15" t="str">
        <f>selPais</f>
        <v>Alemania</v>
      </c>
      <c r="D96" s="15" t="str">
        <f>selComp</f>
        <v>México</v>
      </c>
      <c r="H96" s="22" t="s">
        <v>44</v>
      </c>
      <c r="I96" s="15" t="str">
        <f>selPais</f>
        <v>Alemania</v>
      </c>
      <c r="J96" s="15" t="str">
        <f>selComp</f>
        <v>México</v>
      </c>
      <c r="N96" s="22" t="s">
        <v>44</v>
      </c>
      <c r="O96" s="15" t="str">
        <f>selPais</f>
        <v>Alemania</v>
      </c>
      <c r="P96" s="15" t="str">
        <f>IF(selComp="México","",selComp)</f>
        <v/>
      </c>
    </row>
    <row r="97" spans="2:16" x14ac:dyDescent="0.2">
      <c r="B97" s="14">
        <f t="shared" ref="B97:B99" si="7">+B98-1</f>
        <v>2012</v>
      </c>
      <c r="C97" s="24">
        <f ca="1">IFERROR(OFFSET(refBank,filBank+1-ROWS($B97:$B$101),colBank+6)/1000000,"N/D")</f>
        <v>1354121.6947488</v>
      </c>
      <c r="D97" s="24">
        <f ca="1">OFFSET(refBank,filBank+1-ROWS($B97:$B$101),colComp+6)/1000000</f>
        <v>365838.63845163397</v>
      </c>
      <c r="H97" s="14">
        <f t="shared" ref="H97:H99" si="8">+H98-1</f>
        <v>2012</v>
      </c>
      <c r="I97" s="24">
        <f ca="1">OFFSET(refBank,filBank+1-ROWS($H97:$H$101),colBank+5)</f>
        <v>39.892214657066397</v>
      </c>
      <c r="J97" s="24">
        <f ca="1">OFFSET(refBank,filBank+1-ROWS($H97:$H$101),colComp+5)</f>
        <v>33.501677178588203</v>
      </c>
      <c r="N97" s="14">
        <f t="shared" ref="N97:N99" si="9">+N98-1</f>
        <v>2012</v>
      </c>
      <c r="O97" s="24">
        <f ca="1">IFERROR(OFFSET(refComNal,filComext+1-ROWS($N97:$N$101),colComNal)/1000,"N/D")</f>
        <v>4494.6099999999997</v>
      </c>
      <c r="P97" s="24" t="str">
        <f ca="1">IFERROR(OFFSET(refComNal,filComext+1-ROWS($N97:$N$101),colComNalComp)/1000,"N/D")</f>
        <v>N/D</v>
      </c>
    </row>
    <row r="98" spans="2:16" x14ac:dyDescent="0.2">
      <c r="B98" s="14">
        <f t="shared" si="7"/>
        <v>2013</v>
      </c>
      <c r="C98" s="24">
        <f ca="1">IFERROR(OFFSET(refBank,filBank+1-ROWS($B98:$B$101),colBank+6)/1000000,"N/D")</f>
        <v>1394384.5028370901</v>
      </c>
      <c r="D98" s="24">
        <f ca="1">OFFSET(refBank,filBank+1-ROWS($B98:$B$101),colComp+6)/1000000</f>
        <v>373588.229875397</v>
      </c>
      <c r="H98" s="14">
        <f t="shared" si="8"/>
        <v>2013</v>
      </c>
      <c r="I98" s="24">
        <f ca="1">OFFSET(refBank,filBank+1-ROWS($H98:$H$101),colBank+5)</f>
        <v>39.438547327898497</v>
      </c>
      <c r="J98" s="24">
        <f ca="1">OFFSET(refBank,filBank+1-ROWS($H98:$H$101),colComp+5)</f>
        <v>32.459223820430402</v>
      </c>
      <c r="N98" s="14">
        <f t="shared" si="9"/>
        <v>2013</v>
      </c>
      <c r="O98" s="24">
        <f ca="1">IFERROR(OFFSET(refComNal,filComext+1-ROWS($N98:$N$101),colComNal)/1000,"N/D")</f>
        <v>3797.165</v>
      </c>
      <c r="P98" s="24" t="str">
        <f ca="1">IFERROR(OFFSET(refComNal,filComext+1-ROWS($N98:$N$101),colComNalComp)/1000,"N/D")</f>
        <v>N/D</v>
      </c>
    </row>
    <row r="99" spans="2:16" x14ac:dyDescent="0.2">
      <c r="B99" s="14">
        <f t="shared" si="7"/>
        <v>2014</v>
      </c>
      <c r="C99" s="24">
        <f ca="1">IFERROR(OFFSET(refBank,filBank+1-ROWS($B99:$B$101),colBank+6)/1000000,"N/D")</f>
        <v>1444396.4788134699</v>
      </c>
      <c r="D99" s="24">
        <f ca="1">OFFSET(refBank,filBank+1-ROWS($B99:$B$101),colComp+6)/1000000</f>
        <v>395700.586829671</v>
      </c>
      <c r="H99" s="14">
        <f t="shared" si="8"/>
        <v>2014</v>
      </c>
      <c r="I99" s="24">
        <f ca="1">OFFSET(refBank,filBank+1-ROWS($H99:$H$101),colBank+5)</f>
        <v>38.781368607351503</v>
      </c>
      <c r="J99" s="24">
        <f ca="1">OFFSET(refBank,filBank+1-ROWS($H99:$H$101),colComp+5)</f>
        <v>33.0756428924944</v>
      </c>
      <c r="N99" s="14">
        <f t="shared" si="9"/>
        <v>2014</v>
      </c>
      <c r="O99" s="24">
        <f ca="1">IFERROR(OFFSET(refComNal,filComext+1-ROWS($N99:$N$101),colComNal)/1000,"N/D")</f>
        <v>3557.8780000000002</v>
      </c>
      <c r="P99" s="24" t="str">
        <f ca="1">IFERROR(OFFSET(refComNal,filComext+1-ROWS($N99:$N$101),colComNalComp)/1000,"N/D")</f>
        <v>N/D</v>
      </c>
    </row>
    <row r="100" spans="2:16" x14ac:dyDescent="0.2">
      <c r="B100" s="14">
        <f>+B101-1</f>
        <v>2015</v>
      </c>
      <c r="C100" s="24">
        <f ca="1">IFERROR(OFFSET(refBank,filBank+1-ROWS($B100:$B$101),colBank+6)/1000000,"N/D")</f>
        <v>1525175.31170184</v>
      </c>
      <c r="D100" s="24">
        <f ca="1">OFFSET(refBank,filBank+1-ROWS($B100:$B$101),colComp+6)/1000000</f>
        <v>419122.54212646</v>
      </c>
      <c r="H100" s="14">
        <f>+H101-1</f>
        <v>2015</v>
      </c>
      <c r="I100" s="24">
        <f ca="1">OFFSET(refBank,filBank+1-ROWS($H100:$H$101),colBank+5)</f>
        <v>38.880948860742897</v>
      </c>
      <c r="J100" s="24">
        <f ca="1">OFFSET(refBank,filBank+1-ROWS($H100:$H$101),colComp+5)</f>
        <v>36.632517934450597</v>
      </c>
      <c r="N100" s="14">
        <f>+N101-1</f>
        <v>2015</v>
      </c>
      <c r="O100" s="24">
        <f ca="1">IFERROR(OFFSET(refComNal,filComext+1-ROWS($N100:$N$101),colComNal)/1000,"N/D")</f>
        <v>3509.2559999999999</v>
      </c>
      <c r="P100" s="24" t="str">
        <f ca="1">IFERROR(OFFSET(refComNal,filComext+1-ROWS($N100:$N$101),colComNalComp)/1000,"N/D")</f>
        <v>N/D</v>
      </c>
    </row>
    <row r="101" spans="2:16" x14ac:dyDescent="0.2">
      <c r="B101" s="14">
        <f>selAño</f>
        <v>2016</v>
      </c>
      <c r="C101" s="24">
        <f ca="1">IFERROR(OFFSET(refBank,filBank+1-ROWS($B$101:$B101),colBank+6)/1000000,"N/D")</f>
        <v>1584936.4555663101</v>
      </c>
      <c r="D101" s="24">
        <f ca="1">IFERROR(OFFSET(refBank,filBank+1-ROWS($B$101:$B101),colComp+6)/1000000,"N/D")</f>
        <v>431287.69703759998</v>
      </c>
      <c r="H101" s="14">
        <f>selAño</f>
        <v>2016</v>
      </c>
      <c r="I101" s="24">
        <f ca="1">OFFSET(refBank,filBank+1-ROWS($H$101:$H101),colBank+5)</f>
        <v>38.148025635724601</v>
      </c>
      <c r="J101" s="24">
        <f ca="1">OFFSET(refBank,filBank+1-ROWS($H$101:$H101),colComp+5)</f>
        <v>39.100808748674197</v>
      </c>
      <c r="N101" s="14">
        <f>selAño</f>
        <v>2016</v>
      </c>
      <c r="O101" s="24">
        <f ca="1">IFERROR(OFFSET(refComNal,filComext+1-ROWS($N$101:$N101),colComNal)/1000,"N/D")</f>
        <v>4120.5749999999998</v>
      </c>
      <c r="P101" s="24" t="str">
        <f ca="1">IFERROR(OFFSET(refComNal,filComext+1-ROWS($N$101:$N101),colComNalComp)/1000,"N/D")</f>
        <v>N/D</v>
      </c>
    </row>
    <row r="102" spans="2:16" x14ac:dyDescent="0.2">
      <c r="B102" s="12" t="s">
        <v>84</v>
      </c>
      <c r="H102" s="12" t="s">
        <v>85</v>
      </c>
      <c r="N102" s="12" t="s">
        <v>434</v>
      </c>
    </row>
    <row r="103" spans="2:16" x14ac:dyDescent="0.2"/>
    <row r="104" spans="2:16" x14ac:dyDescent="0.2"/>
    <row r="105" spans="2:16" x14ac:dyDescent="0.2"/>
    <row r="106" spans="2:16" x14ac:dyDescent="0.2"/>
    <row r="107" spans="2:16" x14ac:dyDescent="0.2"/>
    <row r="108" spans="2:16" x14ac:dyDescent="0.2"/>
    <row r="109" spans="2:16" x14ac:dyDescent="0.2"/>
    <row r="110" spans="2:16" x14ac:dyDescent="0.2"/>
    <row r="111" spans="2:16" x14ac:dyDescent="0.2"/>
    <row r="112" spans="2:16" x14ac:dyDescent="0.2"/>
    <row r="113" spans="2:18" x14ac:dyDescent="0.2"/>
    <row r="114" spans="2:18" x14ac:dyDescent="0.2"/>
    <row r="115" spans="2:18" x14ac:dyDescent="0.2"/>
    <row r="116" spans="2:18" ht="15.75" x14ac:dyDescent="0.25">
      <c r="B116" s="89" t="s">
        <v>424</v>
      </c>
      <c r="C116" s="16"/>
      <c r="D116" s="16"/>
      <c r="E116" s="16"/>
      <c r="F116" s="16"/>
      <c r="H116" s="89" t="s">
        <v>425</v>
      </c>
      <c r="I116" s="16"/>
      <c r="J116" s="16"/>
      <c r="K116" s="16"/>
      <c r="L116" s="16"/>
      <c r="N116" s="89" t="s">
        <v>426</v>
      </c>
      <c r="O116" s="16"/>
      <c r="P116" s="16"/>
      <c r="Q116" s="16"/>
      <c r="R116" s="16"/>
    </row>
    <row r="117" spans="2:18" x14ac:dyDescent="0.2"/>
    <row r="118" spans="2:18" x14ac:dyDescent="0.2">
      <c r="B118" s="22" t="s">
        <v>44</v>
      </c>
      <c r="C118" s="15" t="str">
        <f>selPais</f>
        <v>Alemania</v>
      </c>
      <c r="D118" s="15" t="str">
        <f>IF(selComp="México","",selComp)</f>
        <v/>
      </c>
      <c r="H118" s="22" t="s">
        <v>43</v>
      </c>
      <c r="I118" s="15" t="str">
        <f>selPais</f>
        <v>Alemania</v>
      </c>
      <c r="J118" s="22" t="s">
        <v>43</v>
      </c>
      <c r="K118" s="15" t="str">
        <f>selComp</f>
        <v>México</v>
      </c>
      <c r="N118" s="22" t="s">
        <v>43</v>
      </c>
      <c r="O118" s="15" t="str">
        <f>selPais</f>
        <v>Alemania</v>
      </c>
      <c r="P118" s="22" t="s">
        <v>43</v>
      </c>
      <c r="Q118" s="15" t="str">
        <f>selComp</f>
        <v>México</v>
      </c>
    </row>
    <row r="119" spans="2:18" x14ac:dyDescent="0.2">
      <c r="B119" s="14">
        <f t="shared" ref="B119:B121" si="10">+B120-1</f>
        <v>2012</v>
      </c>
      <c r="C119" s="24">
        <f ca="1">IFERROR(OFFSET(refComNal,filComext+1-ROWS($B119:$B$123),colComNal+1)/1000,"N/D")</f>
        <v>13507.807000000001</v>
      </c>
      <c r="D119" s="24" t="str">
        <f ca="1">IFERROR(OFFSET(refComNal,filComext+1-ROWS($B119:$B$123),colComNalComp+1)/1000,"N/D")</f>
        <v>N/D</v>
      </c>
      <c r="H119" s="14" t="str">
        <f ca="1">OFFSET(refDestino,MATCH(selPais,DBDestinos!$A:$A,0)-1,1)</f>
        <v>Estados Unidos</v>
      </c>
      <c r="I119" s="32">
        <f ca="1">OFFSET(refDestino,MATCH(selPais,DBDestinos!$A:$A,0)-1,2)</f>
        <v>8.900000000000001E-2</v>
      </c>
      <c r="J119" s="14" t="str">
        <f ca="1">OFFSET(refDestino,MATCH(selComp,DBDestinos!$A:$A,0)-1,1)</f>
        <v>Estados Unidos</v>
      </c>
      <c r="K119" s="32">
        <f ca="1">OFFSET(refDestino,MATCH(selComp,DBDestinos!$A:$A,0)-1,2)</f>
        <v>0.81</v>
      </c>
      <c r="N119" s="14" t="str">
        <f ca="1">OFFSET(refDestino,MATCH(selPais,DBDestinos!$A:$A,0)-1,3)</f>
        <v>China</v>
      </c>
      <c r="O119" s="32">
        <f ca="1">OFFSET(refDestino,MATCH(selPais,DBDestinos!$A:$A,0)-1,4)</f>
        <v>9.9000000000000005E-2</v>
      </c>
      <c r="P119" s="14" t="str">
        <f ca="1">OFFSET(refDestino,MATCH(selComp,DBDestinos!$A:$A,0)-1,3)</f>
        <v>Estados Unidos</v>
      </c>
      <c r="Q119" s="32">
        <f ca="1">OFFSET(refDestino,MATCH(selComp,DBDestinos!$A:$A,0)-1,4)</f>
        <v>0.46500000000000002</v>
      </c>
    </row>
    <row r="120" spans="2:18" x14ac:dyDescent="0.2">
      <c r="B120" s="14">
        <f t="shared" si="10"/>
        <v>2013</v>
      </c>
      <c r="C120" s="24">
        <f ca="1">IFERROR(OFFSET(refComNal,filComext+1-ROWS($B120:$B$123),colComNal+1)/1000,"N/D")</f>
        <v>13460.981</v>
      </c>
      <c r="D120" s="24" t="str">
        <f ca="1">IFERROR(OFFSET(refComNal,filComext+1-ROWS($B120:$B$123),colComNalComp+1)/1000,"N/D")</f>
        <v>N/D</v>
      </c>
      <c r="H120" s="14" t="str">
        <f ca="1">OFFSET(refDestino,MATCH(selPais,DBDestinos!$A:$A,0),1)</f>
        <v>Francia</v>
      </c>
      <c r="I120" s="32">
        <f ca="1">OFFSET(refDestino,MATCH(selPais,DBDestinos!$A:$A,0),2)</f>
        <v>8.4000000000000005E-2</v>
      </c>
      <c r="J120" s="14" t="str">
        <f ca="1">OFFSET(refDestino,MATCH(selComp,DBDestinos!$A:$A,0),1)</f>
        <v>Canadá</v>
      </c>
      <c r="K120" s="32">
        <f ca="1">OFFSET(refDestino,MATCH(selComp,DBDestinos!$A:$A,0),2)</f>
        <v>2.8000000000000001E-2</v>
      </c>
      <c r="N120" s="14" t="str">
        <f ca="1">OFFSET(refDestino,MATCH(selPais,DBDestinos!$A:$A,0),3)</f>
        <v>Países Bajos</v>
      </c>
      <c r="O120" s="32">
        <f ca="1">OFFSET(refDestino,MATCH(selPais,DBDestinos!$A:$A,0),4)</f>
        <v>8.2000000000000003E-2</v>
      </c>
      <c r="P120" s="14" t="str">
        <f ca="1">OFFSET(refDestino,MATCH(selComp,DBDestinos!$A:$A,0),3)</f>
        <v>China</v>
      </c>
      <c r="Q120" s="32">
        <f ca="1">OFFSET(refDestino,MATCH(selComp,DBDestinos!$A:$A,0),4)</f>
        <v>0.18</v>
      </c>
    </row>
    <row r="121" spans="2:18" x14ac:dyDescent="0.2">
      <c r="B121" s="14">
        <f t="shared" si="10"/>
        <v>2014</v>
      </c>
      <c r="C121" s="24">
        <f ca="1">IFERROR(OFFSET(refComNal,filComext+1-ROWS($B121:$B$123),colComNal+1)/1000,"N/D")</f>
        <v>13762.323</v>
      </c>
      <c r="D121" s="24" t="str">
        <f ca="1">IFERROR(OFFSET(refComNal,filComext+1-ROWS($B121:$B$123),colComNalComp+1)/1000,"N/D")</f>
        <v>N/D</v>
      </c>
      <c r="H121" s="14" t="str">
        <f ca="1">OFFSET(refDestino,MATCH(selPais,DBDestinos!$A:$A,0)+1,1)</f>
        <v>Reino Unido</v>
      </c>
      <c r="I121" s="32">
        <f ca="1">OFFSET(refDestino,MATCH(selPais,DBDestinos!$A:$A,0)+1,2)</f>
        <v>7.0999999999999994E-2</v>
      </c>
      <c r="J121" s="14" t="str">
        <f ca="1">OFFSET(refDestino,MATCH(selComp,DBDestinos!$A:$A,0)+1,1)</f>
        <v>China</v>
      </c>
      <c r="K121" s="32">
        <f ca="1">OFFSET(refDestino,MATCH(selComp,DBDestinos!$A:$A,0)+1,2)</f>
        <v>1.4E-2</v>
      </c>
      <c r="N121" s="14" t="str">
        <f ca="1">OFFSET(refDestino,MATCH(selPais,DBDestinos!$A:$A,0)+1,3)</f>
        <v>Francia</v>
      </c>
      <c r="O121" s="32">
        <f ca="1">OFFSET(refDestino,MATCH(selPais,DBDestinos!$A:$A,0)+1,4)</f>
        <v>6.9000000000000006E-2</v>
      </c>
      <c r="P121" s="14" t="str">
        <f ca="1">OFFSET(refDestino,MATCH(selComp,DBDestinos!$A:$A,0)+1,3)</f>
        <v>Japón</v>
      </c>
      <c r="Q121" s="32">
        <f ca="1">OFFSET(refDestino,MATCH(selComp,DBDestinos!$A:$A,0)+1,4)</f>
        <v>4.5999999999999999E-2</v>
      </c>
    </row>
    <row r="122" spans="2:18" x14ac:dyDescent="0.2">
      <c r="B122" s="14">
        <f>+B123-1</f>
        <v>2015</v>
      </c>
      <c r="C122" s="24">
        <f ca="1">IFERROR(OFFSET(refComNal,filComext+1-ROWS($B122:$B$123),colComNal+1)/1000,"N/D")</f>
        <v>13974.71</v>
      </c>
      <c r="D122" s="24" t="str">
        <f ca="1">IFERROR(OFFSET(refComNal,filComext+1-ROWS($B122:$B$123),colComNalComp+1)/1000,"N/D")</f>
        <v>N/D</v>
      </c>
      <c r="H122" s="14" t="s">
        <v>90</v>
      </c>
      <c r="I122" s="32">
        <f ca="1">1-SUM(I119:I121)</f>
        <v>0.75600000000000001</v>
      </c>
      <c r="J122" s="14" t="s">
        <v>90</v>
      </c>
      <c r="K122" s="32">
        <f ca="1">1-SUM(K119:K121)</f>
        <v>0.14799999999999991</v>
      </c>
      <c r="N122" s="14" t="s">
        <v>90</v>
      </c>
      <c r="O122" s="32">
        <f ca="1">1-SUM(O119:O121)</f>
        <v>0.75</v>
      </c>
      <c r="P122" s="14" t="s">
        <v>90</v>
      </c>
      <c r="Q122" s="32">
        <f ca="1">1-SUM(Q119:Q121)</f>
        <v>0.30899999999999994</v>
      </c>
      <c r="R122" s="19"/>
    </row>
    <row r="123" spans="2:18" x14ac:dyDescent="0.2">
      <c r="B123" s="14">
        <f>selAño</f>
        <v>2016</v>
      </c>
      <c r="C123" s="24">
        <f ca="1">IFERROR(OFFSET(refComNal,filComext+1-ROWS($B$123:$B123),colComNal+1)/1000,"N/D")</f>
        <v>13877.968999999999</v>
      </c>
      <c r="D123" s="24" t="str">
        <f ca="1">IFERROR(OFFSET(refComNal,filComext+1-ROWS($B$123:$B123),colComNalComp+1)/1000,"N/D")</f>
        <v>N/D</v>
      </c>
      <c r="H123" s="12" t="s">
        <v>462</v>
      </c>
      <c r="N123" s="12" t="s">
        <v>462</v>
      </c>
      <c r="P123" s="19"/>
      <c r="Q123" s="19"/>
      <c r="R123" s="19"/>
    </row>
    <row r="124" spans="2:18" x14ac:dyDescent="0.2">
      <c r="B124" s="12" t="s">
        <v>434</v>
      </c>
    </row>
    <row r="125" spans="2:18" x14ac:dyDescent="0.2">
      <c r="H125" s="152" t="str">
        <f>"Principales países a los que exporta "&amp;selPais&amp;" 2016"</f>
        <v>Principales países a los que exporta Alemania 2016</v>
      </c>
      <c r="I125" s="152"/>
      <c r="K125" s="152" t="str">
        <f>"Principales países a los que exporta "&amp;selComp&amp;" 2016"</f>
        <v>Principales países a los que exporta México 2016</v>
      </c>
      <c r="L125" s="33"/>
      <c r="O125" s="152" t="str">
        <f>"Principales países a los que importa "&amp;selPais&amp;" 2016"</f>
        <v>Principales países a los que importa Alemania 2016</v>
      </c>
      <c r="P125" s="33"/>
      <c r="Q125" s="152" t="str">
        <f>"Principales países a los que importa "&amp;selComp&amp;" 2016"</f>
        <v>Principales países a los que importa México 2016</v>
      </c>
    </row>
    <row r="126" spans="2:18" x14ac:dyDescent="0.2">
      <c r="H126" s="152"/>
      <c r="I126" s="152"/>
      <c r="K126" s="152"/>
      <c r="L126" s="33"/>
      <c r="O126" s="152"/>
      <c r="P126" s="33"/>
      <c r="Q126" s="152"/>
    </row>
    <row r="127" spans="2:18" x14ac:dyDescent="0.2">
      <c r="K127" s="152"/>
      <c r="O127" s="152"/>
      <c r="Q127" s="152"/>
    </row>
    <row r="128" spans="2:18" x14ac:dyDescent="0.2">
      <c r="K128" s="152"/>
      <c r="O128" s="152"/>
      <c r="Q128" s="152"/>
    </row>
    <row r="129" spans="2:12" x14ac:dyDescent="0.2"/>
    <row r="130" spans="2:12" x14ac:dyDescent="0.2"/>
    <row r="131" spans="2:12" x14ac:dyDescent="0.2"/>
    <row r="132" spans="2:12" x14ac:dyDescent="0.2"/>
    <row r="133" spans="2:12" x14ac:dyDescent="0.2"/>
    <row r="134" spans="2:12" x14ac:dyDescent="0.2">
      <c r="B134" s="11"/>
    </row>
    <row r="135" spans="2:12" x14ac:dyDescent="0.2">
      <c r="B135" s="11"/>
      <c r="H135" s="67" t="s">
        <v>479</v>
      </c>
    </row>
    <row r="136" spans="2:12" x14ac:dyDescent="0.2">
      <c r="B136" s="11"/>
    </row>
    <row r="137" spans="2:12" x14ac:dyDescent="0.2">
      <c r="B137" s="11"/>
    </row>
    <row r="138" spans="2:12" x14ac:dyDescent="0.2">
      <c r="B138" s="11"/>
      <c r="H138" s="34"/>
    </row>
    <row r="139" spans="2:12" ht="15.75" x14ac:dyDescent="0.25">
      <c r="B139" s="89" t="str">
        <f>"16. Comercio Exterior Jalisco - "&amp;selPais</f>
        <v>16. Comercio Exterior Jalisco - Alemania</v>
      </c>
      <c r="C139" s="16"/>
      <c r="D139" s="16"/>
      <c r="E139" s="16"/>
      <c r="F139" s="16"/>
      <c r="G139" s="35"/>
      <c r="H139" s="17"/>
      <c r="I139" s="35"/>
      <c r="J139" s="35"/>
      <c r="K139" s="35"/>
      <c r="L139" s="35"/>
    </row>
    <row r="140" spans="2:12" x14ac:dyDescent="0.2">
      <c r="B140" s="11"/>
      <c r="H140" s="34"/>
    </row>
    <row r="141" spans="2:12" x14ac:dyDescent="0.2">
      <c r="B141" s="22" t="str">
        <f>selPais</f>
        <v>Alemania</v>
      </c>
      <c r="C141" s="54" t="s">
        <v>88</v>
      </c>
      <c r="D141" s="54" t="s">
        <v>89</v>
      </c>
      <c r="E141" s="36" t="s">
        <v>364</v>
      </c>
      <c r="H141" s="34"/>
      <c r="I141" s="20" t="str">
        <f>"Comercio Exterior Jalisco - "&amp;selPais</f>
        <v>Comercio Exterior Jalisco - Alemania</v>
      </c>
    </row>
    <row r="142" spans="2:12" x14ac:dyDescent="0.2">
      <c r="B142" s="14" t="str">
        <f>selAño+1-ROWS(F142:$F$146)&amp;"/"&amp;"Diciembre"</f>
        <v>2012/Diciembre</v>
      </c>
      <c r="C142" s="95">
        <f ca="1">SUM(OFFSET(refExpMen,MATCH($B142,firstColExpMen,0)-1,colExpMen-1,-12))/1000000</f>
        <v>632.46103100000005</v>
      </c>
      <c r="D142" s="55">
        <f ca="1">SUM(OFFSET(refImpMen,MATCH($B142,firstColImpMen,0)-1,colImpMen-1,-12))/1000000</f>
        <v>1322.1413090000001</v>
      </c>
      <c r="E142" s="53">
        <f ca="1">+C142-D142</f>
        <v>-689.68027800000004</v>
      </c>
      <c r="H142" s="34"/>
    </row>
    <row r="143" spans="2:12" x14ac:dyDescent="0.2">
      <c r="B143" s="14" t="str">
        <f>selAño+1-ROWS(F143:$F$146)&amp;"/"&amp;"Diciembre"</f>
        <v>2013/Diciembre</v>
      </c>
      <c r="C143" s="95">
        <f ca="1">SUM(OFFSET(refExpMen,MATCH($B143,firstColExpMen,0)-1,colExpMen-1,-12))/1000000</f>
        <v>649.05561599999999</v>
      </c>
      <c r="D143" s="55">
        <f ca="1">SUM(OFFSET(refImpMen,MATCH($B143,firstColImpMen,0)-1,colImpMen-1,-12))/1000000</f>
        <v>1458.9687960000001</v>
      </c>
      <c r="E143" s="53">
        <f t="shared" ref="E143:E146" ca="1" si="11">+C143-D143</f>
        <v>-809.91318000000012</v>
      </c>
      <c r="H143" s="34"/>
    </row>
    <row r="144" spans="2:12" x14ac:dyDescent="0.2">
      <c r="B144" s="14" t="str">
        <f>selAño+1-ROWS(F144:$F$146)&amp;"/"&amp;"Diciembre"</f>
        <v>2014/Diciembre</v>
      </c>
      <c r="C144" s="95">
        <f ca="1">SUM(OFFSET(refExpMen,MATCH($B144,firstColExpMen,0)-1,colExpMen-1,-12))/1000000</f>
        <v>899.70460500000002</v>
      </c>
      <c r="D144" s="55">
        <f ca="1">SUM(OFFSET(refImpMen,MATCH($B144,firstColImpMen,0)-1,colImpMen-1,-12))/1000000</f>
        <v>1748.6272300000001</v>
      </c>
      <c r="E144" s="53">
        <f t="shared" ca="1" si="11"/>
        <v>-848.92262500000004</v>
      </c>
      <c r="H144" s="34"/>
    </row>
    <row r="145" spans="2:12" x14ac:dyDescent="0.2">
      <c r="B145" s="14" t="str">
        <f>selAño+1-ROWS(F145:$F$146)&amp;"/"&amp;"Diciembre"</f>
        <v>2015/Diciembre</v>
      </c>
      <c r="C145" s="95">
        <f ca="1">SUM(OFFSET(refExpMen,MATCH($B145,firstColExpMen,0)-1,colExpMen-1,-12))/1000000</f>
        <v>774.84504000000004</v>
      </c>
      <c r="D145" s="55">
        <f ca="1">SUM(OFFSET(refImpMen,MATCH($B145,firstColImpMen,0)-1,colImpMen-1,-12))/1000000</f>
        <v>1456.5510429999999</v>
      </c>
      <c r="E145" s="53">
        <f t="shared" ca="1" si="11"/>
        <v>-681.7060029999999</v>
      </c>
      <c r="H145" s="34"/>
    </row>
    <row r="146" spans="2:12" x14ac:dyDescent="0.2">
      <c r="B146" s="14" t="str">
        <f>selAño+1-ROWS(F146:$F$146)&amp;"/"&amp;"Diciembre"</f>
        <v>2016/Diciembre</v>
      </c>
      <c r="C146" s="95">
        <f ca="1">SUM(OFFSET(refExpMen,MATCH($B146,firstColExpMen,0)-1,colExpMen-1,-12))/1000000</f>
        <v>687.82707400000004</v>
      </c>
      <c r="D146" s="55">
        <f ca="1">SUM(OFFSET(refImpMen,MATCH($B146,firstColImpMen,0)-1,colImpMen-1,-12))/1000000</f>
        <v>1367.511062</v>
      </c>
      <c r="E146" s="53">
        <f t="shared" ca="1" si="11"/>
        <v>-679.683988</v>
      </c>
      <c r="H146" s="34"/>
    </row>
    <row r="147" spans="2:12" x14ac:dyDescent="0.2">
      <c r="B147" s="12" t="s">
        <v>434</v>
      </c>
      <c r="H147" s="34"/>
    </row>
    <row r="148" spans="2:12" x14ac:dyDescent="0.2">
      <c r="H148" s="34"/>
    </row>
    <row r="149" spans="2:12" x14ac:dyDescent="0.2">
      <c r="H149" s="34"/>
    </row>
    <row r="150" spans="2:12" x14ac:dyDescent="0.2">
      <c r="H150" s="34"/>
    </row>
    <row r="151" spans="2:12" x14ac:dyDescent="0.2">
      <c r="H151" s="34"/>
    </row>
    <row r="152" spans="2:12" x14ac:dyDescent="0.2">
      <c r="B152" s="148" t="s">
        <v>463</v>
      </c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</row>
    <row r="153" spans="2:12" x14ac:dyDescent="0.2">
      <c r="H153" s="34"/>
    </row>
    <row r="154" spans="2:12" ht="15" x14ac:dyDescent="0.25">
      <c r="C154" s="127" t="s">
        <v>435</v>
      </c>
      <c r="D154" s="128" t="str">
        <f>INDEX(DBExpMen!$A:$A,COUNTA(DBExpMen!$A:$A))</f>
        <v>2018/Junio</v>
      </c>
      <c r="H154" s="36" t="str">
        <f>D158</f>
        <v>Acumulado</v>
      </c>
      <c r="I154" s="36" t="s">
        <v>88</v>
      </c>
      <c r="J154" s="36" t="s">
        <v>89</v>
      </c>
      <c r="K154" s="36" t="s">
        <v>364</v>
      </c>
    </row>
    <row r="155" spans="2:12" x14ac:dyDescent="0.2">
      <c r="C155" s="34" t="s">
        <v>380</v>
      </c>
      <c r="H155" s="14" t="str">
        <f>$D$157&amp;"/"&amp;$D$156</f>
        <v>2017/Junio</v>
      </c>
      <c r="I155" s="95">
        <f ca="1">SUM(OFFSET(refExpMen,MATCH($H155,firstColExpMen,0)-1,colExpMen-1,IF($D$158="Acumulado",VLOOKUP('Tablero Comparativo'!$D$156,IDs!$H$21:$I$32,2,FALSE),1)))/1000000</f>
        <v>402.85189100000002</v>
      </c>
      <c r="J155" s="95">
        <f ca="1">SUM(OFFSET(refImpMen,MATCH($H155,firstColImpMen,0)-1,colImpMen-1,IF($D$158="Acumulado",VLOOKUP('Tablero Comparativo'!$D$156,IDs!$H$21:$I$32,2,FALSE),1)))/1000000</f>
        <v>717.52598599999999</v>
      </c>
      <c r="K155" s="96">
        <f t="shared" ref="K155" ca="1" si="12">+I155-J155</f>
        <v>-314.67409499999997</v>
      </c>
    </row>
    <row r="156" spans="2:12" x14ac:dyDescent="0.2">
      <c r="C156" s="11" t="s">
        <v>362</v>
      </c>
      <c r="D156" s="43" t="s">
        <v>371</v>
      </c>
      <c r="H156" s="12" t="s">
        <v>434</v>
      </c>
    </row>
    <row r="157" spans="2:12" x14ac:dyDescent="0.2">
      <c r="C157" s="11" t="s">
        <v>363</v>
      </c>
      <c r="D157" s="43">
        <v>2017</v>
      </c>
    </row>
    <row r="158" spans="2:12" x14ac:dyDescent="0.2">
      <c r="C158" s="11" t="s">
        <v>381</v>
      </c>
      <c r="D158" s="43" t="s">
        <v>464</v>
      </c>
    </row>
    <row r="159" spans="2:12" x14ac:dyDescent="0.2"/>
    <row r="160" spans="2:12" x14ac:dyDescent="0.2"/>
    <row r="161" spans="2:12" ht="15.75" x14ac:dyDescent="0.25">
      <c r="B161" s="89" t="s">
        <v>427</v>
      </c>
      <c r="C161" s="16"/>
      <c r="D161" s="16"/>
      <c r="E161" s="16"/>
      <c r="F161" s="16"/>
      <c r="G161" s="35"/>
      <c r="H161" s="17"/>
      <c r="I161" s="16"/>
      <c r="J161" s="16"/>
      <c r="K161" s="16"/>
      <c r="L161" s="16"/>
    </row>
    <row r="162" spans="2:12" x14ac:dyDescent="0.2">
      <c r="B162" s="11"/>
    </row>
    <row r="163" spans="2:12" x14ac:dyDescent="0.2">
      <c r="B163" s="37" t="s">
        <v>211</v>
      </c>
      <c r="C163" s="42"/>
      <c r="D163" s="15" t="str">
        <f>selPais</f>
        <v>Alemania</v>
      </c>
      <c r="E163" s="37"/>
      <c r="F163" s="37"/>
      <c r="G163" s="37"/>
      <c r="H163" s="15">
        <f t="shared" ref="H163:J163" si="13">+I163-1</f>
        <v>2012</v>
      </c>
      <c r="I163" s="15">
        <f t="shared" si="13"/>
        <v>2013</v>
      </c>
      <c r="J163" s="15">
        <f t="shared" si="13"/>
        <v>2014</v>
      </c>
      <c r="K163" s="36">
        <f>+L163-1</f>
        <v>2015</v>
      </c>
      <c r="L163" s="36">
        <f>selAño</f>
        <v>2016</v>
      </c>
    </row>
    <row r="164" spans="2:12" ht="26.25" customHeight="1" x14ac:dyDescent="0.2">
      <c r="B164" s="156" t="str">
        <f ca="1">IFERROR(INDEX(IDs!$K$3:$K$100,MATCH(LARGE(OFFSET(refExport,filExport,colExport,,98),ROWS($H$164:H164)),OFFSET(refExport,filExport,colExport,,98),0)),"N/D")</f>
        <v>84 Reactores Nucleares, Calderas, Máquinas, Aparatos y Artefactos Mecánicos; Partes de estas Máquinas o Aparatos.</v>
      </c>
      <c r="C164" s="156"/>
      <c r="D164" s="156"/>
      <c r="E164" s="156"/>
      <c r="F164" s="156"/>
      <c r="G164" s="156"/>
      <c r="H164" s="38">
        <f ca="1">IFERROR(OFFSET(refExport,filExport-COLUMNS(H$163:$K$163),(MATCH(LARGE(OFFSET(refExport,filExport,colExport,,98),ROWS($H$164:$H164)),OFFSET(refExport,filExport,colExport,,98),0)))/1000000,"N/D")</f>
        <v>8.9048210000000001</v>
      </c>
      <c r="I164" s="38">
        <f ca="1">IFERROR(OFFSET(refExport,filExport-COLUMNS(I$163:$K$163),(MATCH(LARGE(OFFSET(refExport,filExport,colExport,,98),ROWS($H$164:$H164)),OFFSET(refExport,filExport,colExport,,98),0)))/1000000,"N/D")</f>
        <v>8.1027170000000002</v>
      </c>
      <c r="J164" s="38">
        <f ca="1">IFERROR(OFFSET(refExport,filExport-COLUMNS(J$163:$K$163),(MATCH(LARGE(OFFSET(refExport,filExport,colExport,,98),ROWS($H$164:$H164)),OFFSET(refExport,filExport,colExport,,98),0)))/1000000,"N/D")</f>
        <v>14.511438999999999</v>
      </c>
      <c r="K164" s="39">
        <f ca="1">IFERROR(OFFSET(refExport,filExport-COLUMNS(K$163:$K$163),(MATCH(LARGE(OFFSET(refExport,filExport,colExport,,98),ROWS($H$164:$H164)),OFFSET(refExport,filExport,colExport,,98),0)))/1000000,"N/D")</f>
        <v>13.859394</v>
      </c>
      <c r="L164" s="39">
        <f ca="1">IFERROR(LARGE(OFFSET(refExport,filExport,colExport,,98),ROWS($H$164:$H164))/1000000,"N/D")</f>
        <v>227.23057700000001</v>
      </c>
    </row>
    <row r="165" spans="2:12" ht="26.25" customHeight="1" x14ac:dyDescent="0.2">
      <c r="B165" s="156" t="str">
        <f ca="1">IFERROR(INDEX(IDs!$K$3:$K$100,MATCH(LARGE(OFFSET(refExport,filExport,colExport,,98),ROWS($H$164:H165)),OFFSET(refExport,filExport,colExport,,98),0)),"N/D")</f>
        <v>85 Máquinas,Aparatos y Material Eléctrico,y sus Partes; Aparatos de Grabación o Reproducción de Imagen y Sonido de Televisión,y las Partes y Accesorios de estos Aparatos.</v>
      </c>
      <c r="C165" s="156"/>
      <c r="D165" s="156"/>
      <c r="E165" s="156"/>
      <c r="F165" s="156"/>
      <c r="G165" s="156"/>
      <c r="H165" s="38">
        <f ca="1">IFERROR(OFFSET(refExport,filExport-COLUMNS(H$163:$K$163),(MATCH(LARGE(OFFSET(refExport,filExport,colExport,,98),ROWS($H$164:$H165)),OFFSET(refExport,filExport,colExport,,98),0)))/1000000,"N/D")</f>
        <v>11.86505</v>
      </c>
      <c r="I165" s="38">
        <f ca="1">IFERROR(OFFSET(refExport,filExport-COLUMNS(I$163:$K$163),(MATCH(LARGE(OFFSET(refExport,filExport,colExport,,98),ROWS($H$164:$H165)),OFFSET(refExport,filExport,colExport,,98),0)))/1000000,"N/D")</f>
        <v>33.422590999999997</v>
      </c>
      <c r="J165" s="38">
        <f ca="1">IFERROR(OFFSET(refExport,filExport-COLUMNS(J$163:$K$163),(MATCH(LARGE(OFFSET(refExport,filExport,colExport,,98),ROWS($H$164:$H165)),OFFSET(refExport,filExport,colExport,,98),0)))/1000000,"N/D")</f>
        <v>16.056787</v>
      </c>
      <c r="K165" s="39">
        <f ca="1">IFERROR(OFFSET(refExport,filExport-COLUMNS(K$163:$K$163),(MATCH(LARGE(OFFSET(refExport,filExport,colExport,,98),ROWS($H$164:$H165)),OFFSET(refExport,filExport,colExport,,98),0)))/1000000,"N/D")</f>
        <v>10.229526999999999</v>
      </c>
      <c r="L165" s="39">
        <f ca="1">IFERROR(LARGE(OFFSET(refExport,filExport,colExport,,98),ROWS($H$164:$H165))/1000000,"N/D")</f>
        <v>213.735299</v>
      </c>
    </row>
    <row r="166" spans="2:12" ht="26.25" customHeight="1" x14ac:dyDescent="0.2">
      <c r="B166" s="156" t="str">
        <f ca="1">IFERROR(INDEX(IDs!$K$3:$K$100,MATCH(LARGE(OFFSET(refExport,filExport,colExport,,98),ROWS($H$164:H166)),OFFSET(refExport,filExport,colExport,,98),0)),"N/D")</f>
        <v>98 Importación de Mercancías Mediante Operaciones Especiales.</v>
      </c>
      <c r="C166" s="156"/>
      <c r="D166" s="156"/>
      <c r="E166" s="156"/>
      <c r="F166" s="156"/>
      <c r="G166" s="156"/>
      <c r="H166" s="38">
        <f ca="1">IFERROR(OFFSET(refExport,filExport-COLUMNS(H$163:$K$163),(MATCH(LARGE(OFFSET(refExport,filExport,colExport,,98),ROWS($H$164:$H166)),OFFSET(refExport,filExport,colExport,,98),0)))/1000000,"N/D")</f>
        <v>0.24864900000000001</v>
      </c>
      <c r="I166" s="38">
        <f ca="1">IFERROR(OFFSET(refExport,filExport-COLUMNS(I$163:$K$163),(MATCH(LARGE(OFFSET(refExport,filExport,colExport,,98),ROWS($H$164:$H166)),OFFSET(refExport,filExport,colExport,,98),0)))/1000000,"N/D")</f>
        <v>0.27713599999999999</v>
      </c>
      <c r="J166" s="38">
        <f ca="1">IFERROR(OFFSET(refExport,filExport-COLUMNS(J$163:$K$163),(MATCH(LARGE(OFFSET(refExport,filExport,colExport,,98),ROWS($H$164:$H166)),OFFSET(refExport,filExport,colExport,,98),0)))/1000000,"N/D")</f>
        <v>0.17446700000000001</v>
      </c>
      <c r="K166" s="39">
        <f ca="1">IFERROR(OFFSET(refExport,filExport-COLUMNS(K$163:$K$163),(MATCH(LARGE(OFFSET(refExport,filExport,colExport,,98),ROWS($H$164:$H166)),OFFSET(refExport,filExport,colExport,,98),0)))/1000000,"N/D")</f>
        <v>0.29955399999999999</v>
      </c>
      <c r="L166" s="39">
        <f ca="1">IFERROR(LARGE(OFFSET(refExport,filExport,colExport,,98),ROWS($H$164:$H166))/1000000,"N/D")</f>
        <v>65.408842000000007</v>
      </c>
    </row>
    <row r="167" spans="2:12" ht="26.25" customHeight="1" x14ac:dyDescent="0.2">
      <c r="B167" s="156" t="str">
        <f ca="1">IFERROR(INDEX(IDs!$K$3:$K$100,MATCH(LARGE(OFFSET(refExport,filExport,colExport,,98),ROWS($H$164:H167)),OFFSET(refExport,filExport,colExport,,98),0)),"N/D")</f>
        <v>30 Productos Farmacéuticos.</v>
      </c>
      <c r="C167" s="156"/>
      <c r="D167" s="156"/>
      <c r="E167" s="156"/>
      <c r="F167" s="156"/>
      <c r="G167" s="156"/>
      <c r="H167" s="40">
        <f ca="1">IFERROR(OFFSET(refExport,filExport-COLUMNS(H$163:$K$163),(MATCH(LARGE(OFFSET(refExport,filExport,colExport,,98),ROWS($H$164:$H167)),OFFSET(refExport,filExport,colExport,,98),0)))/1000000,"N/D")</f>
        <v>3.635E-2</v>
      </c>
      <c r="I167" s="38">
        <f ca="1">IFERROR(OFFSET(refExport,filExport-COLUMNS(I$163:$K$163),(MATCH(LARGE(OFFSET(refExport,filExport,colExport,,98),ROWS($H$164:$H167)),OFFSET(refExport,filExport,colExport,,98),0)))/1000000,"N/D")</f>
        <v>5.9930999999999998E-2</v>
      </c>
      <c r="J167" s="38">
        <f ca="1">IFERROR(OFFSET(refExport,filExport-COLUMNS(J$163:$K$163),(MATCH(LARGE(OFFSET(refExport,filExport,colExport,,98),ROWS($H$164:$H167)),OFFSET(refExport,filExport,colExport,,98),0)))/1000000,"N/D")</f>
        <v>0.13586899999999999</v>
      </c>
      <c r="K167" s="39">
        <f ca="1">IFERROR(OFFSET(refExport,filExport-COLUMNS(K$163:$K$163),(MATCH(LARGE(OFFSET(refExport,filExport,colExport,,98),ROWS($H$164:$H167)),OFFSET(refExport,filExport,colExport,,98),0)))/1000000,"N/D")</f>
        <v>0.10584399999999999</v>
      </c>
      <c r="L167" s="39">
        <f ca="1">IFERROR(LARGE(OFFSET(refExport,filExport,colExport,,98),ROWS($H$164:$H167))/1000000,"N/D")</f>
        <v>36.417799000000002</v>
      </c>
    </row>
    <row r="168" spans="2:12" x14ac:dyDescent="0.2">
      <c r="B168" s="149" t="s">
        <v>90</v>
      </c>
      <c r="C168" s="149"/>
      <c r="D168" s="149"/>
      <c r="E168" s="149"/>
      <c r="F168" s="149"/>
      <c r="G168" s="149"/>
      <c r="H168" s="41">
        <f t="shared" ref="H168:K168" ca="1" si="14">+H169-SUM(H164:H167)</f>
        <v>611.40612099999998</v>
      </c>
      <c r="I168" s="41">
        <f t="shared" ca="1" si="14"/>
        <v>607.19320199999993</v>
      </c>
      <c r="J168" s="41">
        <f t="shared" ca="1" si="14"/>
        <v>868.82597899999996</v>
      </c>
      <c r="K168" s="41">
        <f t="shared" ca="1" si="14"/>
        <v>750.35067700000002</v>
      </c>
      <c r="L168" s="41">
        <f ca="1">+L169-SUM(L164:L167)</f>
        <v>145.03453000000002</v>
      </c>
    </row>
    <row r="169" spans="2:12" x14ac:dyDescent="0.2">
      <c r="B169" s="44" t="s">
        <v>208</v>
      </c>
      <c r="C169" s="44"/>
      <c r="D169" s="44"/>
      <c r="E169" s="44"/>
      <c r="F169" s="44"/>
      <c r="G169" s="44"/>
      <c r="H169" s="45">
        <f ca="1">SUM(OFFSET(refExport,MATCH(H$172,firstColExp,0)-1,MATCH(selPaisComExt,firstRowExp,0)-1,,98))/1000000</f>
        <v>632.46099100000004</v>
      </c>
      <c r="I169" s="45">
        <f ca="1">SUM(OFFSET(refExport,MATCH(I$172,firstColExp,0)-1,MATCH(selPaisComExt,firstRowExp,0)-1,,98))/1000000</f>
        <v>649.05557699999997</v>
      </c>
      <c r="J169" s="45">
        <f ca="1">SUM(OFFSET(refExport,MATCH(J$172,firstColExp,0)-1,MATCH(selPaisComExt,firstRowExp,0)-1,,98))/1000000</f>
        <v>899.70454099999995</v>
      </c>
      <c r="K169" s="45">
        <f ca="1">SUM(OFFSET(refExport,MATCH(K$172,firstColExp,0)-1,MATCH(selPaisComExt,firstRowExp,0)-1,,98))/1000000</f>
        <v>774.84499600000004</v>
      </c>
      <c r="L169" s="45">
        <f ca="1">SUM(OFFSET(refExport,MATCH(L$172,firstColExp,0)-1,MATCH(selPaisComExt,firstRowExp,0)-1,,98))/1000000</f>
        <v>687.82704699999999</v>
      </c>
    </row>
    <row r="170" spans="2:12" x14ac:dyDescent="0.2">
      <c r="B170" s="12" t="s">
        <v>434</v>
      </c>
    </row>
    <row r="171" spans="2:12" x14ac:dyDescent="0.2"/>
    <row r="172" spans="2:12" x14ac:dyDescent="0.2">
      <c r="B172" s="37" t="s">
        <v>212</v>
      </c>
      <c r="C172" s="37"/>
      <c r="D172" s="15" t="str">
        <f>selPais</f>
        <v>Alemania</v>
      </c>
      <c r="E172" s="37"/>
      <c r="F172" s="37"/>
      <c r="G172" s="37"/>
      <c r="H172" s="15">
        <f t="shared" ref="H172" si="15">+I172-1</f>
        <v>2012</v>
      </c>
      <c r="I172" s="15">
        <f t="shared" ref="I172" si="16">+J172-1</f>
        <v>2013</v>
      </c>
      <c r="J172" s="15">
        <f t="shared" ref="J172" si="17">+K172-1</f>
        <v>2014</v>
      </c>
      <c r="K172" s="36">
        <f>+L172-1</f>
        <v>2015</v>
      </c>
      <c r="L172" s="36">
        <f>selAño</f>
        <v>2016</v>
      </c>
    </row>
    <row r="173" spans="2:12" ht="26.25" customHeight="1" x14ac:dyDescent="0.2">
      <c r="B173" s="146" t="str">
        <f ca="1">INDEX(IDs!$N$3:$N$100,MATCH(LARGE(OFFSET(refImport,filImport,colImport,,98),ROWS($H$173:H173)),OFFSET(refImport,filImport,colImport,,98),0))</f>
        <v>85 Máquinas,Aparatos y Material Eléctrico,y sus Partes; Aparatos de Grabación o Reproducción de Imagen y Sonido de Televisión,y las Partes y Accesorios de estos Aparatos.</v>
      </c>
      <c r="C173" s="146"/>
      <c r="D173" s="146"/>
      <c r="E173" s="146"/>
      <c r="F173" s="146"/>
      <c r="G173" s="146"/>
      <c r="H173" s="39">
        <f ca="1">IFERROR(OFFSET(refImport,MATCH('Tablero Comparativo'!$K$172,firstColImp,0),MATCH(selPaisComExt,firstRowImp,0)+MATCH($B173,IDs!$N$3:$N$100,0))/1000000,"N/D")</f>
        <v>33.017617000000001</v>
      </c>
      <c r="I173" s="39">
        <f ca="1">IFERROR(OFFSET(refImport,MATCH('Tablero Comparativo'!$K$172,firstColImp,0),MATCH(selPaisComExt,firstRowImp,0)+MATCH($B173,IDs!$N$3:$N$100,0))/1000000,"N/D")</f>
        <v>33.017617000000001</v>
      </c>
      <c r="J173" s="39">
        <f ca="1">IFERROR(OFFSET(refImport,MATCH('Tablero Comparativo'!$K$172,firstColImp,0),MATCH(selPaisComExt,firstRowImp,0)+MATCH($B173,IDs!$N$3:$N$100,0))/1000000,"N/D")</f>
        <v>33.017617000000001</v>
      </c>
      <c r="K173" s="39">
        <f ca="1">IFERROR(OFFSET(refImport,MATCH('Tablero Comparativo'!$K$172,firstColImp,0),MATCH(selPaisComExt,firstRowImp,0)+MATCH($B173,IDs!$N$3:$N$100,0))/1000000,"N/D")</f>
        <v>33.017617000000001</v>
      </c>
      <c r="L173" s="39">
        <f ca="1">IFERROR(LARGE(OFFSET(refImport,filImport,colImport,,98),ROWS($H$173:$H173))/1000000,"N/D")</f>
        <v>220.79332600000001</v>
      </c>
    </row>
    <row r="174" spans="2:12" ht="26.25" customHeight="1" x14ac:dyDescent="0.2">
      <c r="B174" s="146" t="str">
        <f ca="1">IFERROR(INDEX(IDs!$N$3:$N$100,MATCH(LARGE(OFFSET(refImport,filImport,colImport,,98),ROWS($H$173:H174)),OFFSET(refImport,filImport,colImport,,98),0)),"N/D")</f>
        <v>84 Reactores Nucleares, Calderas, Máquinas, Aparatos y Artefactos Mecánicos; Partes de estas Máquinas o Aparatos.</v>
      </c>
      <c r="C174" s="146"/>
      <c r="D174" s="146"/>
      <c r="E174" s="146"/>
      <c r="F174" s="146"/>
      <c r="G174" s="146"/>
      <c r="H174" s="39">
        <f ca="1">IFERROR(OFFSET(refImport,MATCH('Tablero Comparativo'!$K$172,firstColImp,0),MATCH(selPaisComExt,firstRowImp,0)+MATCH($B174,IDs!$N$3:$N$100,0))/1000000,"N/D")</f>
        <v>8.9066000000000006E-2</v>
      </c>
      <c r="I174" s="39">
        <f ca="1">IFERROR(OFFSET(refImport,MATCH('Tablero Comparativo'!$K$172,firstColImp,0),MATCH(selPaisComExt,firstRowImp,0)+MATCH($B174,IDs!$N$3:$N$100,0))/1000000,"N/D")</f>
        <v>8.9066000000000006E-2</v>
      </c>
      <c r="J174" s="39">
        <f ca="1">IFERROR(OFFSET(refImport,MATCH('Tablero Comparativo'!$K$172,firstColImp,0),MATCH(selPaisComExt,firstRowImp,0)+MATCH($B174,IDs!$N$3:$N$100,0))/1000000,"N/D")</f>
        <v>8.9066000000000006E-2</v>
      </c>
      <c r="K174" s="39">
        <f ca="1">IFERROR(OFFSET(refImport,MATCH('Tablero Comparativo'!$K$172,firstColImp,0),MATCH(selPaisComExt,firstRowImp,0)+MATCH($B174,IDs!$N$3:$N$100,0))/1000000,"N/D")</f>
        <v>8.9066000000000006E-2</v>
      </c>
      <c r="L174" s="39">
        <f ca="1">IFERROR(LARGE(OFFSET(refImport,filImport,colImport,,98),ROWS($H$173:$H174))/1000000,"N/D")</f>
        <v>199.87809200000001</v>
      </c>
    </row>
    <row r="175" spans="2:12" ht="26.25" customHeight="1" x14ac:dyDescent="0.2">
      <c r="B175" s="146" t="str">
        <f ca="1">IFERROR(INDEX(IDs!$N$3:$N$100,MATCH(LARGE(OFFSET(refImport,filImport,colImport,,98),ROWS($H$173:H175)),OFFSET(refImport,filImport,colImport,,98),0)),"N/D")</f>
        <v>38 Productos Diversos de las Industrias Químicas.</v>
      </c>
      <c r="C175" s="146"/>
      <c r="D175" s="146"/>
      <c r="E175" s="146"/>
      <c r="F175" s="146"/>
      <c r="G175" s="146"/>
      <c r="H175" s="39">
        <f ca="1">IFERROR(OFFSET(refImport,MATCH('Tablero Comparativo'!$K$172,firstColImp,0),MATCH(selPaisComExt,firstRowImp,0)+MATCH($B175,IDs!$N$3:$N$100,0))/1000000,"N/D")</f>
        <v>15.758202000000001</v>
      </c>
      <c r="I175" s="39">
        <f ca="1">IFERROR(OFFSET(refImport,MATCH('Tablero Comparativo'!$K$172,firstColImp,0),MATCH(selPaisComExt,firstRowImp,0)+MATCH($B175,IDs!$N$3:$N$100,0))/1000000,"N/D")</f>
        <v>15.758202000000001</v>
      </c>
      <c r="J175" s="39">
        <f ca="1">IFERROR(OFFSET(refImport,MATCH('Tablero Comparativo'!$K$172,firstColImp,0),MATCH(selPaisComExt,firstRowImp,0)+MATCH($B175,IDs!$N$3:$N$100,0))/1000000,"N/D")</f>
        <v>15.758202000000001</v>
      </c>
      <c r="K175" s="39">
        <f ca="1">IFERROR(OFFSET(refImport,MATCH('Tablero Comparativo'!$K$172,firstColImp,0),MATCH(selPaisComExt,firstRowImp,0)+MATCH($B175,IDs!$N$3:$N$100,0))/1000000,"N/D")</f>
        <v>15.758202000000001</v>
      </c>
      <c r="L175" s="39">
        <f ca="1">IFERROR(LARGE(OFFSET(refImport,filImport,colImport,,98),ROWS($H$173:$H175))/1000000,"N/D")</f>
        <v>177.64188300000001</v>
      </c>
    </row>
    <row r="176" spans="2:12" ht="26.25" customHeight="1" x14ac:dyDescent="0.2">
      <c r="B176" s="146" t="str">
        <f ca="1">IFERROR(INDEX(IDs!$N$3:$N$100,MATCH(LARGE(OFFSET(refImport,filImport,colImport,,98),ROWS($H$173:H176)),OFFSET(refImport,filImport,colImport,,98),0)),"N/D")</f>
        <v>30 Productos Farmacéuticos.</v>
      </c>
      <c r="C176" s="146"/>
      <c r="D176" s="146"/>
      <c r="E176" s="146"/>
      <c r="F176" s="146"/>
      <c r="G176" s="146"/>
      <c r="H176" s="39">
        <f ca="1">IFERROR(OFFSET(refImport,MATCH('Tablero Comparativo'!$K$172,firstColImp,0),MATCH(selPaisComExt,firstRowImp,0)+MATCH($B176,IDs!$N$3:$N$100,0))/1000000,"N/D")</f>
        <v>35.579965000000001</v>
      </c>
      <c r="I176" s="39">
        <f ca="1">IFERROR(OFFSET(refImport,MATCH('Tablero Comparativo'!$K$172,firstColImp,0),MATCH(selPaisComExt,firstRowImp,0)+MATCH($B176,IDs!$N$3:$N$100,0))/1000000,"N/D")</f>
        <v>35.579965000000001</v>
      </c>
      <c r="J176" s="39">
        <f ca="1">IFERROR(OFFSET(refImport,MATCH('Tablero Comparativo'!$K$172,firstColImp,0),MATCH(selPaisComExt,firstRowImp,0)+MATCH($B176,IDs!$N$3:$N$100,0))/1000000,"N/D")</f>
        <v>35.579965000000001</v>
      </c>
      <c r="K176" s="39">
        <f ca="1">IFERROR(OFFSET(refImport,MATCH('Tablero Comparativo'!$K$172,firstColImp,0),MATCH(selPaisComExt,firstRowImp,0)+MATCH($B176,IDs!$N$3:$N$100,0))/1000000,"N/D")</f>
        <v>35.579965000000001</v>
      </c>
      <c r="L176" s="39">
        <f ca="1">IFERROR(LARGE(OFFSET(refImport,filImport,colImport,,98),ROWS($H$173:$H176))/1000000,"N/D")</f>
        <v>145.63353799999999</v>
      </c>
    </row>
    <row r="177" spans="2:12" x14ac:dyDescent="0.2">
      <c r="B177" s="147" t="s">
        <v>90</v>
      </c>
      <c r="C177" s="147"/>
      <c r="D177" s="147"/>
      <c r="E177" s="147"/>
      <c r="F177" s="147"/>
      <c r="G177" s="147"/>
      <c r="H177" s="41">
        <f t="shared" ref="H177:K177" ca="1" si="18">+H178-SUM(H173:H176)</f>
        <v>1237.6962219999998</v>
      </c>
      <c r="I177" s="41">
        <f t="shared" ca="1" si="18"/>
        <v>1374.523782</v>
      </c>
      <c r="J177" s="41">
        <f t="shared" ca="1" si="18"/>
        <v>1664.1822259999999</v>
      </c>
      <c r="K177" s="41">
        <f t="shared" ca="1" si="18"/>
        <v>1372.1060379999999</v>
      </c>
      <c r="L177" s="41">
        <f ca="1">+L178-SUM(L173:L176)</f>
        <v>623.55126300000006</v>
      </c>
    </row>
    <row r="178" spans="2:12" x14ac:dyDescent="0.2">
      <c r="B178" s="44" t="s">
        <v>208</v>
      </c>
      <c r="C178" s="44"/>
      <c r="D178" s="44"/>
      <c r="E178" s="44"/>
      <c r="F178" s="44"/>
      <c r="G178" s="44"/>
      <c r="H178" s="45">
        <f ca="1">SUM(OFFSET(refImport,MATCH(H$172,firstColImp,0)-1,MATCH(selPaisComExt,firstRowImp,0)-1,,98))/1000000</f>
        <v>1322.1410719999999</v>
      </c>
      <c r="I178" s="45">
        <f ca="1">SUM(OFFSET(refImport,MATCH(I$172,firstColImp,0)-1,MATCH(selPaisComExt,firstRowImp,0)-1,,98))/1000000</f>
        <v>1458.9686320000001</v>
      </c>
      <c r="J178" s="45">
        <f ca="1">SUM(OFFSET(refImport,MATCH(J$172,firstColImp,0)-1,MATCH(selPaisComExt,firstRowImp,0)-1,,98))/1000000</f>
        <v>1748.627076</v>
      </c>
      <c r="K178" s="45">
        <f ca="1">SUM(OFFSET(refImport,MATCH(K$172,firstColImp,0)-1,MATCH(selPaisComExt,firstRowImp,0)-1,,98))/1000000</f>
        <v>1456.550888</v>
      </c>
      <c r="L178" s="45">
        <f ca="1">SUM(OFFSET(refImport,MATCH(L$172,firstColImp,0)-1,MATCH(selPaisComExt,firstRowImp,0)-1,,98))/1000000</f>
        <v>1367.498102</v>
      </c>
    </row>
    <row r="179" spans="2:12" x14ac:dyDescent="0.2">
      <c r="B179" s="12" t="s">
        <v>434</v>
      </c>
    </row>
    <row r="180" spans="2:12" x14ac:dyDescent="0.2"/>
    <row r="181" spans="2:12" x14ac:dyDescent="0.2"/>
    <row r="182" spans="2:12" x14ac:dyDescent="0.2"/>
    <row r="183" spans="2:12" x14ac:dyDescent="0.2"/>
    <row r="184" spans="2:12" x14ac:dyDescent="0.2"/>
    <row r="185" spans="2:12" hidden="1" x14ac:dyDescent="0.2"/>
    <row r="186" spans="2:12" hidden="1" x14ac:dyDescent="0.2"/>
    <row r="187" spans="2:12" hidden="1" x14ac:dyDescent="0.2"/>
    <row r="188" spans="2:12" hidden="1" x14ac:dyDescent="0.2"/>
    <row r="189" spans="2:12" hidden="1" x14ac:dyDescent="0.2"/>
    <row r="190" spans="2:12" hidden="1" x14ac:dyDescent="0.2"/>
    <row r="191" spans="2:12" hidden="1" x14ac:dyDescent="0.2"/>
    <row r="192" spans="2:1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</sheetData>
  <mergeCells count="23">
    <mergeCell ref="P1:Q1"/>
    <mergeCell ref="B165:G165"/>
    <mergeCell ref="B164:G164"/>
    <mergeCell ref="B166:G166"/>
    <mergeCell ref="B167:G167"/>
    <mergeCell ref="N3:Q3"/>
    <mergeCell ref="N5:Q5"/>
    <mergeCell ref="Q125:Q128"/>
    <mergeCell ref="O125:O128"/>
    <mergeCell ref="O4:P4"/>
    <mergeCell ref="B176:G176"/>
    <mergeCell ref="B177:G177"/>
    <mergeCell ref="B152:L152"/>
    <mergeCell ref="B168:G168"/>
    <mergeCell ref="D1:L2"/>
    <mergeCell ref="J4:K4"/>
    <mergeCell ref="H125:I126"/>
    <mergeCell ref="K125:K128"/>
    <mergeCell ref="E4:F4"/>
    <mergeCell ref="H4:I4"/>
    <mergeCell ref="B173:G173"/>
    <mergeCell ref="B174:G174"/>
    <mergeCell ref="B175:G175"/>
  </mergeCells>
  <dataValidations count="5">
    <dataValidation type="list" allowBlank="1" showInputMessage="1" showErrorMessage="1" sqref="J4:K4 E4:F4">
      <formula1>idPais</formula1>
    </dataValidation>
    <dataValidation type="list" allowBlank="1" showInputMessage="1" showErrorMessage="1" sqref="O4">
      <formula1>idFecha</formula1>
    </dataValidation>
    <dataValidation type="list" allowBlank="1" showInputMessage="1" showErrorMessage="1" sqref="D156">
      <formula1>idMeses</formula1>
    </dataValidation>
    <dataValidation type="list" allowBlank="1" showInputMessage="1" showErrorMessage="1" sqref="D157">
      <formula1>idFechaCom</formula1>
    </dataValidation>
    <dataValidation type="list" allowBlank="1" showInputMessage="1" showErrorMessage="1" sqref="D158">
      <formula1>"Mensual, Acumulado"</formula1>
    </dataValidation>
  </dataValidations>
  <hyperlinks>
    <hyperlink ref="P1" location="'Manual de Usuario'!A1" display="Ir a Manual de Usuario"/>
    <hyperlink ref="Q1" location="'Manual de Usuario'!A1" display="'Manual de Usuario'!A1"/>
    <hyperlink ref="P1:Q1" location="Manual!A6" display="Ir a Manual de Usuario"/>
  </hyperlinks>
  <pageMargins left="0.7" right="0.7" top="0.75" bottom="0.75" header="0.3" footer="0.3"/>
  <pageSetup scale="53" fitToHeight="0" orientation="landscape" horizont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K20"/>
  <sheetViews>
    <sheetView topLeftCell="CX1" workbookViewId="0">
      <selection activeCell="DM13" sqref="DM3:DO13"/>
    </sheetView>
  </sheetViews>
  <sheetFormatPr baseColWidth="10" defaultRowHeight="15" x14ac:dyDescent="0.25"/>
  <cols>
    <col min="1" max="1" width="13" bestFit="1" customWidth="1"/>
    <col min="2" max="5" width="10.85546875" customWidth="1"/>
    <col min="6" max="6" width="20" customWidth="1"/>
    <col min="7" max="7" width="10.85546875" customWidth="1"/>
    <col min="8" max="8" width="18" customWidth="1"/>
    <col min="9" max="113" width="10.85546875" customWidth="1"/>
    <col min="114" max="127" width="10.85546875" style="21" customWidth="1"/>
    <col min="128" max="323" width="10.85546875" customWidth="1"/>
  </cols>
  <sheetData>
    <row r="1" spans="1:323" x14ac:dyDescent="0.25">
      <c r="A1" s="132" t="s">
        <v>36</v>
      </c>
      <c r="B1" t="s">
        <v>2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3</v>
      </c>
      <c r="Q1" t="s">
        <v>3</v>
      </c>
      <c r="R1" t="s">
        <v>3</v>
      </c>
      <c r="S1" t="s">
        <v>3</v>
      </c>
      <c r="T1" t="s">
        <v>3</v>
      </c>
      <c r="U1" t="s">
        <v>3</v>
      </c>
      <c r="V1" t="s">
        <v>3</v>
      </c>
      <c r="W1" t="s">
        <v>3</v>
      </c>
      <c r="X1" t="s">
        <v>3</v>
      </c>
      <c r="Y1" t="s">
        <v>3</v>
      </c>
      <c r="Z1" t="s">
        <v>3</v>
      </c>
      <c r="AA1" t="s">
        <v>3</v>
      </c>
      <c r="AB1" t="s">
        <v>3</v>
      </c>
      <c r="AC1" t="s">
        <v>3</v>
      </c>
      <c r="AD1" t="s">
        <v>4</v>
      </c>
      <c r="AE1" t="s">
        <v>4</v>
      </c>
      <c r="AF1" t="s">
        <v>4</v>
      </c>
      <c r="AG1" t="s">
        <v>4</v>
      </c>
      <c r="AH1" t="s">
        <v>4</v>
      </c>
      <c r="AI1" t="s">
        <v>4</v>
      </c>
      <c r="AJ1" t="s">
        <v>4</v>
      </c>
      <c r="AK1" t="s">
        <v>4</v>
      </c>
      <c r="AL1" t="s">
        <v>4</v>
      </c>
      <c r="AM1" t="s">
        <v>4</v>
      </c>
      <c r="AN1" t="s">
        <v>4</v>
      </c>
      <c r="AO1" t="s">
        <v>4</v>
      </c>
      <c r="AP1" t="s">
        <v>4</v>
      </c>
      <c r="AQ1" t="s">
        <v>4</v>
      </c>
      <c r="AR1" t="s">
        <v>5</v>
      </c>
      <c r="AS1" t="s">
        <v>5</v>
      </c>
      <c r="AT1" t="s">
        <v>5</v>
      </c>
      <c r="AU1" t="s">
        <v>5</v>
      </c>
      <c r="AV1" t="s">
        <v>5</v>
      </c>
      <c r="AW1" t="s">
        <v>5</v>
      </c>
      <c r="AX1" t="s">
        <v>5</v>
      </c>
      <c r="AY1" t="s">
        <v>5</v>
      </c>
      <c r="AZ1" t="s">
        <v>5</v>
      </c>
      <c r="BA1" t="s">
        <v>5</v>
      </c>
      <c r="BB1" t="s">
        <v>5</v>
      </c>
      <c r="BC1" t="s">
        <v>5</v>
      </c>
      <c r="BD1" t="s">
        <v>5</v>
      </c>
      <c r="BE1" t="s">
        <v>5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  <c r="BM1" t="s">
        <v>6</v>
      </c>
      <c r="BN1" t="s">
        <v>6</v>
      </c>
      <c r="BO1" t="s">
        <v>6</v>
      </c>
      <c r="BP1" t="s">
        <v>6</v>
      </c>
      <c r="BQ1" t="s">
        <v>6</v>
      </c>
      <c r="BR1" t="s">
        <v>6</v>
      </c>
      <c r="BS1" t="s">
        <v>6</v>
      </c>
      <c r="BT1" t="s">
        <v>7</v>
      </c>
      <c r="BU1" t="s">
        <v>7</v>
      </c>
      <c r="BV1" t="s">
        <v>7</v>
      </c>
      <c r="BW1" t="s">
        <v>7</v>
      </c>
      <c r="BX1" t="s">
        <v>7</v>
      </c>
      <c r="BY1" t="s">
        <v>7</v>
      </c>
      <c r="BZ1" t="s">
        <v>7</v>
      </c>
      <c r="CA1" t="s">
        <v>7</v>
      </c>
      <c r="CB1" t="s">
        <v>7</v>
      </c>
      <c r="CC1" t="s">
        <v>7</v>
      </c>
      <c r="CD1" t="s">
        <v>7</v>
      </c>
      <c r="CE1" t="s">
        <v>7</v>
      </c>
      <c r="CF1" t="s">
        <v>7</v>
      </c>
      <c r="CG1" t="s">
        <v>7</v>
      </c>
      <c r="CH1" t="s">
        <v>475</v>
      </c>
      <c r="CI1" t="s">
        <v>475</v>
      </c>
      <c r="CJ1" t="s">
        <v>475</v>
      </c>
      <c r="CK1" t="s">
        <v>475</v>
      </c>
      <c r="CL1" t="s">
        <v>475</v>
      </c>
      <c r="CM1" t="s">
        <v>475</v>
      </c>
      <c r="CN1" t="s">
        <v>475</v>
      </c>
      <c r="CO1" t="s">
        <v>475</v>
      </c>
      <c r="CP1" t="s">
        <v>475</v>
      </c>
      <c r="CQ1" t="s">
        <v>475</v>
      </c>
      <c r="CR1" t="s">
        <v>475</v>
      </c>
      <c r="CS1" t="s">
        <v>475</v>
      </c>
      <c r="CT1" t="s">
        <v>475</v>
      </c>
      <c r="CU1" t="s">
        <v>475</v>
      </c>
      <c r="CV1" t="s">
        <v>8</v>
      </c>
      <c r="CW1" t="s">
        <v>8</v>
      </c>
      <c r="CX1" t="s">
        <v>8</v>
      </c>
      <c r="CY1" t="s">
        <v>8</v>
      </c>
      <c r="CZ1" t="s">
        <v>8</v>
      </c>
      <c r="DA1" t="s">
        <v>8</v>
      </c>
      <c r="DB1" t="s">
        <v>8</v>
      </c>
      <c r="DC1" t="s">
        <v>8</v>
      </c>
      <c r="DD1" t="s">
        <v>8</v>
      </c>
      <c r="DE1" t="s">
        <v>8</v>
      </c>
      <c r="DF1" t="s">
        <v>8</v>
      </c>
      <c r="DG1" t="s">
        <v>8</v>
      </c>
      <c r="DH1" t="s">
        <v>8</v>
      </c>
      <c r="DI1" t="s">
        <v>8</v>
      </c>
      <c r="DJ1" s="21" t="s">
        <v>59</v>
      </c>
      <c r="DK1" s="21" t="s">
        <v>59</v>
      </c>
      <c r="DL1" s="21" t="s">
        <v>59</v>
      </c>
      <c r="DM1" s="21" t="s">
        <v>59</v>
      </c>
      <c r="DN1" s="21" t="s">
        <v>59</v>
      </c>
      <c r="DO1" s="21" t="s">
        <v>59</v>
      </c>
      <c r="DP1" s="21" t="s">
        <v>59</v>
      </c>
      <c r="DQ1" s="21" t="s">
        <v>59</v>
      </c>
      <c r="DR1" s="21" t="s">
        <v>59</v>
      </c>
      <c r="DS1" s="21" t="s">
        <v>59</v>
      </c>
      <c r="DT1" s="21" t="s">
        <v>59</v>
      </c>
      <c r="DU1" s="21" t="s">
        <v>59</v>
      </c>
      <c r="DV1" s="21" t="s">
        <v>59</v>
      </c>
      <c r="DW1" s="21" t="s">
        <v>59</v>
      </c>
      <c r="DX1" t="s">
        <v>9</v>
      </c>
      <c r="DY1" t="s">
        <v>9</v>
      </c>
      <c r="DZ1" t="s">
        <v>9</v>
      </c>
      <c r="EA1" t="s">
        <v>9</v>
      </c>
      <c r="EB1" t="s">
        <v>9</v>
      </c>
      <c r="EC1" t="s">
        <v>9</v>
      </c>
      <c r="ED1" t="s">
        <v>9</v>
      </c>
      <c r="EE1" t="s">
        <v>9</v>
      </c>
      <c r="EF1" t="s">
        <v>9</v>
      </c>
      <c r="EG1" t="s">
        <v>9</v>
      </c>
      <c r="EH1" t="s">
        <v>9</v>
      </c>
      <c r="EI1" t="s">
        <v>9</v>
      </c>
      <c r="EJ1" t="s">
        <v>9</v>
      </c>
      <c r="EK1" t="s">
        <v>9</v>
      </c>
      <c r="EL1" t="s">
        <v>10</v>
      </c>
      <c r="EM1" t="s">
        <v>10</v>
      </c>
      <c r="EN1" t="s">
        <v>10</v>
      </c>
      <c r="EO1" t="s">
        <v>10</v>
      </c>
      <c r="EP1" t="s">
        <v>10</v>
      </c>
      <c r="EQ1" t="s">
        <v>10</v>
      </c>
      <c r="ER1" t="s">
        <v>10</v>
      </c>
      <c r="ES1" t="s">
        <v>10</v>
      </c>
      <c r="ET1" t="s">
        <v>10</v>
      </c>
      <c r="EU1" t="s">
        <v>10</v>
      </c>
      <c r="EV1" t="s">
        <v>10</v>
      </c>
      <c r="EW1" t="s">
        <v>10</v>
      </c>
      <c r="EX1" t="s">
        <v>10</v>
      </c>
      <c r="EY1" t="s">
        <v>10</v>
      </c>
      <c r="EZ1" t="s">
        <v>11</v>
      </c>
      <c r="FA1" t="s">
        <v>11</v>
      </c>
      <c r="FB1" t="s">
        <v>11</v>
      </c>
      <c r="FC1" t="s">
        <v>11</v>
      </c>
      <c r="FD1" t="s">
        <v>11</v>
      </c>
      <c r="FE1" t="s">
        <v>11</v>
      </c>
      <c r="FF1" t="s">
        <v>11</v>
      </c>
      <c r="FG1" t="s">
        <v>11</v>
      </c>
      <c r="FH1" t="s">
        <v>11</v>
      </c>
      <c r="FI1" t="s">
        <v>11</v>
      </c>
      <c r="FJ1" t="s">
        <v>11</v>
      </c>
      <c r="FK1" t="s">
        <v>11</v>
      </c>
      <c r="FL1" t="s">
        <v>11</v>
      </c>
      <c r="FM1" t="s">
        <v>11</v>
      </c>
      <c r="FN1" t="s">
        <v>12</v>
      </c>
      <c r="FO1" t="s">
        <v>12</v>
      </c>
      <c r="FP1" t="s">
        <v>12</v>
      </c>
      <c r="FQ1" t="s">
        <v>12</v>
      </c>
      <c r="FR1" t="s">
        <v>12</v>
      </c>
      <c r="FS1" t="s">
        <v>12</v>
      </c>
      <c r="FT1" t="s">
        <v>12</v>
      </c>
      <c r="FU1" t="s">
        <v>12</v>
      </c>
      <c r="FV1" t="s">
        <v>12</v>
      </c>
      <c r="FW1" t="s">
        <v>12</v>
      </c>
      <c r="FX1" t="s">
        <v>12</v>
      </c>
      <c r="FY1" t="s">
        <v>12</v>
      </c>
      <c r="FZ1" t="s">
        <v>12</v>
      </c>
      <c r="GA1" t="s">
        <v>12</v>
      </c>
      <c r="GB1" t="s">
        <v>13</v>
      </c>
      <c r="GC1" t="s">
        <v>13</v>
      </c>
      <c r="GD1" t="s">
        <v>13</v>
      </c>
      <c r="GE1" t="s">
        <v>13</v>
      </c>
      <c r="GF1" t="s">
        <v>13</v>
      </c>
      <c r="GG1" t="s">
        <v>13</v>
      </c>
      <c r="GH1" t="s">
        <v>13</v>
      </c>
      <c r="GI1" t="s">
        <v>13</v>
      </c>
      <c r="GJ1" t="s">
        <v>13</v>
      </c>
      <c r="GK1" t="s">
        <v>13</v>
      </c>
      <c r="GL1" t="s">
        <v>13</v>
      </c>
      <c r="GM1" t="s">
        <v>13</v>
      </c>
      <c r="GN1" t="s">
        <v>13</v>
      </c>
      <c r="GO1" t="s">
        <v>13</v>
      </c>
      <c r="GP1" t="s">
        <v>1</v>
      </c>
      <c r="GQ1" t="s">
        <v>1</v>
      </c>
      <c r="GR1" t="s">
        <v>1</v>
      </c>
      <c r="GS1" t="s">
        <v>1</v>
      </c>
      <c r="GT1" t="s">
        <v>1</v>
      </c>
      <c r="GU1" t="s">
        <v>1</v>
      </c>
      <c r="GV1" t="s">
        <v>1</v>
      </c>
      <c r="GW1" t="s">
        <v>1</v>
      </c>
      <c r="GX1" t="s">
        <v>1</v>
      </c>
      <c r="GY1" t="s">
        <v>1</v>
      </c>
      <c r="GZ1" t="s">
        <v>1</v>
      </c>
      <c r="HA1" t="s">
        <v>1</v>
      </c>
      <c r="HB1" t="s">
        <v>1</v>
      </c>
      <c r="HC1" t="s">
        <v>1</v>
      </c>
      <c r="HD1" t="s">
        <v>0</v>
      </c>
      <c r="HE1" t="s">
        <v>0</v>
      </c>
      <c r="HF1" t="s">
        <v>0</v>
      </c>
      <c r="HG1" t="s">
        <v>0</v>
      </c>
      <c r="HH1" t="s">
        <v>0</v>
      </c>
      <c r="HI1" t="s">
        <v>0</v>
      </c>
      <c r="HJ1" t="s">
        <v>0</v>
      </c>
      <c r="HK1" t="s">
        <v>0</v>
      </c>
      <c r="HL1" t="s">
        <v>0</v>
      </c>
      <c r="HM1" t="s">
        <v>0</v>
      </c>
      <c r="HN1" t="s">
        <v>0</v>
      </c>
      <c r="HO1" t="s">
        <v>0</v>
      </c>
      <c r="HP1" t="s">
        <v>0</v>
      </c>
      <c r="HQ1" t="s">
        <v>0</v>
      </c>
      <c r="HR1" t="s">
        <v>14</v>
      </c>
      <c r="HS1" t="s">
        <v>14</v>
      </c>
      <c r="HT1" t="s">
        <v>14</v>
      </c>
      <c r="HU1" t="s">
        <v>14</v>
      </c>
      <c r="HV1" t="s">
        <v>14</v>
      </c>
      <c r="HW1" t="s">
        <v>14</v>
      </c>
      <c r="HX1" t="s">
        <v>14</v>
      </c>
      <c r="HY1" t="s">
        <v>14</v>
      </c>
      <c r="HZ1" t="s">
        <v>14</v>
      </c>
      <c r="IA1" t="s">
        <v>14</v>
      </c>
      <c r="IB1" t="s">
        <v>14</v>
      </c>
      <c r="IC1" t="s">
        <v>14</v>
      </c>
      <c r="ID1" t="s">
        <v>14</v>
      </c>
      <c r="IE1" t="s">
        <v>14</v>
      </c>
      <c r="IF1" t="s">
        <v>15</v>
      </c>
      <c r="IG1" t="s">
        <v>15</v>
      </c>
      <c r="IH1" t="s">
        <v>15</v>
      </c>
      <c r="II1" t="s">
        <v>15</v>
      </c>
      <c r="IJ1" t="s">
        <v>15</v>
      </c>
      <c r="IK1" t="s">
        <v>15</v>
      </c>
      <c r="IL1" t="s">
        <v>15</v>
      </c>
      <c r="IM1" t="s">
        <v>15</v>
      </c>
      <c r="IN1" t="s">
        <v>15</v>
      </c>
      <c r="IO1" t="s">
        <v>15</v>
      </c>
      <c r="IP1" t="s">
        <v>15</v>
      </c>
      <c r="IQ1" t="s">
        <v>15</v>
      </c>
      <c r="IR1" t="s">
        <v>15</v>
      </c>
      <c r="IS1" t="s">
        <v>15</v>
      </c>
      <c r="IT1" t="s">
        <v>16</v>
      </c>
      <c r="IU1" t="s">
        <v>16</v>
      </c>
      <c r="IV1" t="s">
        <v>16</v>
      </c>
      <c r="IW1" t="s">
        <v>16</v>
      </c>
      <c r="IX1" t="s">
        <v>16</v>
      </c>
      <c r="IY1" t="s">
        <v>16</v>
      </c>
      <c r="IZ1" t="s">
        <v>16</v>
      </c>
      <c r="JA1" t="s">
        <v>16</v>
      </c>
      <c r="JB1" t="s">
        <v>16</v>
      </c>
      <c r="JC1" t="s">
        <v>16</v>
      </c>
      <c r="JD1" t="s">
        <v>16</v>
      </c>
      <c r="JE1" t="s">
        <v>16</v>
      </c>
      <c r="JF1" t="s">
        <v>16</v>
      </c>
      <c r="JG1" t="s">
        <v>16</v>
      </c>
      <c r="JH1" t="s">
        <v>17</v>
      </c>
      <c r="JI1" t="s">
        <v>17</v>
      </c>
      <c r="JJ1" t="s">
        <v>17</v>
      </c>
      <c r="JK1" t="s">
        <v>17</v>
      </c>
      <c r="JL1" t="s">
        <v>17</v>
      </c>
      <c r="JM1" t="s">
        <v>17</v>
      </c>
      <c r="JN1" t="s">
        <v>17</v>
      </c>
      <c r="JO1" t="s">
        <v>17</v>
      </c>
      <c r="JP1" t="s">
        <v>17</v>
      </c>
      <c r="JQ1" t="s">
        <v>17</v>
      </c>
      <c r="JR1" t="s">
        <v>17</v>
      </c>
      <c r="JS1" t="s">
        <v>17</v>
      </c>
      <c r="JT1" t="s">
        <v>17</v>
      </c>
      <c r="JU1" t="s">
        <v>17</v>
      </c>
      <c r="JV1" t="s">
        <v>18</v>
      </c>
      <c r="JW1" t="s">
        <v>18</v>
      </c>
      <c r="JX1" t="s">
        <v>18</v>
      </c>
      <c r="JY1" t="s">
        <v>18</v>
      </c>
      <c r="JZ1" t="s">
        <v>18</v>
      </c>
      <c r="KA1" t="s">
        <v>18</v>
      </c>
      <c r="KB1" t="s">
        <v>18</v>
      </c>
      <c r="KC1" t="s">
        <v>18</v>
      </c>
      <c r="KD1" t="s">
        <v>18</v>
      </c>
      <c r="KE1" t="s">
        <v>18</v>
      </c>
      <c r="KF1" t="s">
        <v>18</v>
      </c>
      <c r="KG1" t="s">
        <v>18</v>
      </c>
      <c r="KH1" t="s">
        <v>18</v>
      </c>
      <c r="KI1" t="s">
        <v>18</v>
      </c>
      <c r="KJ1" t="s">
        <v>19</v>
      </c>
      <c r="KK1" t="s">
        <v>19</v>
      </c>
      <c r="KL1" t="s">
        <v>19</v>
      </c>
      <c r="KM1" t="s">
        <v>19</v>
      </c>
      <c r="KN1" t="s">
        <v>19</v>
      </c>
      <c r="KO1" t="s">
        <v>19</v>
      </c>
      <c r="KP1" t="s">
        <v>19</v>
      </c>
      <c r="KQ1" t="s">
        <v>19</v>
      </c>
      <c r="KR1" t="s">
        <v>19</v>
      </c>
      <c r="KS1" t="s">
        <v>19</v>
      </c>
      <c r="KT1" t="s">
        <v>19</v>
      </c>
      <c r="KU1" t="s">
        <v>19</v>
      </c>
      <c r="KV1" t="s">
        <v>19</v>
      </c>
      <c r="KW1" t="s">
        <v>19</v>
      </c>
      <c r="KX1" t="s">
        <v>20</v>
      </c>
      <c r="KY1" t="s">
        <v>20</v>
      </c>
      <c r="KZ1" t="s">
        <v>20</v>
      </c>
      <c r="LA1" t="s">
        <v>20</v>
      </c>
      <c r="LB1" t="s">
        <v>20</v>
      </c>
      <c r="LC1" t="s">
        <v>20</v>
      </c>
      <c r="LD1" t="s">
        <v>20</v>
      </c>
      <c r="LE1" t="s">
        <v>20</v>
      </c>
      <c r="LF1" t="s">
        <v>20</v>
      </c>
      <c r="LG1" t="s">
        <v>20</v>
      </c>
      <c r="LH1" t="s">
        <v>20</v>
      </c>
      <c r="LI1" t="s">
        <v>20</v>
      </c>
      <c r="LJ1" t="s">
        <v>20</v>
      </c>
      <c r="LK1" t="s">
        <v>20</v>
      </c>
    </row>
    <row r="2" spans="1:323" x14ac:dyDescent="0.25">
      <c r="A2" t="s">
        <v>36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21</v>
      </c>
      <c r="Q2" t="s">
        <v>22</v>
      </c>
      <c r="R2" t="s">
        <v>23</v>
      </c>
      <c r="S2" t="s">
        <v>24</v>
      </c>
      <c r="T2" t="s">
        <v>25</v>
      </c>
      <c r="U2" t="s">
        <v>26</v>
      </c>
      <c r="V2" t="s">
        <v>27</v>
      </c>
      <c r="W2" t="s">
        <v>28</v>
      </c>
      <c r="X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34</v>
      </c>
      <c r="AD2" t="s">
        <v>21</v>
      </c>
      <c r="AE2" t="s">
        <v>22</v>
      </c>
      <c r="AF2" t="s">
        <v>23</v>
      </c>
      <c r="AG2" t="s">
        <v>24</v>
      </c>
      <c r="AH2" t="s">
        <v>25</v>
      </c>
      <c r="AI2" t="s">
        <v>26</v>
      </c>
      <c r="AJ2" t="s">
        <v>27</v>
      </c>
      <c r="AK2" t="s">
        <v>28</v>
      </c>
      <c r="AL2" t="s">
        <v>29</v>
      </c>
      <c r="AM2" t="s">
        <v>30</v>
      </c>
      <c r="AN2" t="s">
        <v>31</v>
      </c>
      <c r="AO2" t="s">
        <v>32</v>
      </c>
      <c r="AP2" t="s">
        <v>33</v>
      </c>
      <c r="AQ2" t="s">
        <v>34</v>
      </c>
      <c r="AR2" t="s">
        <v>21</v>
      </c>
      <c r="AS2" t="s">
        <v>22</v>
      </c>
      <c r="AT2" t="s">
        <v>23</v>
      </c>
      <c r="AU2" t="s">
        <v>24</v>
      </c>
      <c r="AV2" t="s">
        <v>25</v>
      </c>
      <c r="AW2" t="s">
        <v>26</v>
      </c>
      <c r="AX2" t="s">
        <v>27</v>
      </c>
      <c r="AY2" t="s">
        <v>28</v>
      </c>
      <c r="AZ2" t="s">
        <v>29</v>
      </c>
      <c r="BA2" t="s">
        <v>30</v>
      </c>
      <c r="BB2" t="s">
        <v>31</v>
      </c>
      <c r="BC2" t="s">
        <v>32</v>
      </c>
      <c r="BD2" t="s">
        <v>33</v>
      </c>
      <c r="BE2" t="s">
        <v>34</v>
      </c>
      <c r="BF2" t="s">
        <v>21</v>
      </c>
      <c r="BG2" t="s">
        <v>22</v>
      </c>
      <c r="BH2" t="s">
        <v>23</v>
      </c>
      <c r="BI2" t="s">
        <v>24</v>
      </c>
      <c r="BJ2" t="s">
        <v>25</v>
      </c>
      <c r="BK2" t="s">
        <v>26</v>
      </c>
      <c r="BL2" t="s">
        <v>27</v>
      </c>
      <c r="BM2" t="s">
        <v>28</v>
      </c>
      <c r="BN2" t="s">
        <v>29</v>
      </c>
      <c r="BO2" t="s">
        <v>30</v>
      </c>
      <c r="BP2" t="s">
        <v>31</v>
      </c>
      <c r="BQ2" t="s">
        <v>32</v>
      </c>
      <c r="BR2" t="s">
        <v>33</v>
      </c>
      <c r="BS2" t="s">
        <v>34</v>
      </c>
      <c r="BT2" t="s">
        <v>21</v>
      </c>
      <c r="BU2" t="s">
        <v>22</v>
      </c>
      <c r="BV2" t="s">
        <v>23</v>
      </c>
      <c r="BW2" t="s">
        <v>24</v>
      </c>
      <c r="BX2" t="s">
        <v>25</v>
      </c>
      <c r="BY2" t="s">
        <v>26</v>
      </c>
      <c r="BZ2" t="s">
        <v>27</v>
      </c>
      <c r="CA2" t="s">
        <v>28</v>
      </c>
      <c r="CB2" t="s">
        <v>29</v>
      </c>
      <c r="CC2" t="s">
        <v>30</v>
      </c>
      <c r="CD2" t="s">
        <v>31</v>
      </c>
      <c r="CE2" t="s">
        <v>32</v>
      </c>
      <c r="CF2" t="s">
        <v>33</v>
      </c>
      <c r="CG2" t="s">
        <v>34</v>
      </c>
      <c r="CH2" t="s">
        <v>21</v>
      </c>
      <c r="CI2" t="s">
        <v>22</v>
      </c>
      <c r="CJ2" t="s">
        <v>23</v>
      </c>
      <c r="CK2" t="s">
        <v>24</v>
      </c>
      <c r="CL2" t="s">
        <v>25</v>
      </c>
      <c r="CM2" t="s">
        <v>26</v>
      </c>
      <c r="CN2" t="s">
        <v>27</v>
      </c>
      <c r="CO2" t="s">
        <v>28</v>
      </c>
      <c r="CP2" t="s">
        <v>29</v>
      </c>
      <c r="CQ2" t="s">
        <v>30</v>
      </c>
      <c r="CR2" t="s">
        <v>31</v>
      </c>
      <c r="CS2" t="s">
        <v>32</v>
      </c>
      <c r="CT2" t="s">
        <v>33</v>
      </c>
      <c r="CU2" t="s">
        <v>34</v>
      </c>
      <c r="CV2" t="s">
        <v>21</v>
      </c>
      <c r="CW2" t="s">
        <v>22</v>
      </c>
      <c r="CX2" t="s">
        <v>23</v>
      </c>
      <c r="CY2" t="s">
        <v>24</v>
      </c>
      <c r="CZ2" t="s">
        <v>25</v>
      </c>
      <c r="DA2" t="s">
        <v>26</v>
      </c>
      <c r="DB2" t="s">
        <v>27</v>
      </c>
      <c r="DC2" t="s">
        <v>28</v>
      </c>
      <c r="DD2" t="s">
        <v>29</v>
      </c>
      <c r="DE2" t="s">
        <v>30</v>
      </c>
      <c r="DF2" t="s">
        <v>31</v>
      </c>
      <c r="DG2" t="s">
        <v>32</v>
      </c>
      <c r="DH2" t="s">
        <v>33</v>
      </c>
      <c r="DI2" t="s">
        <v>34</v>
      </c>
      <c r="DJ2" s="21" t="s">
        <v>21</v>
      </c>
      <c r="DK2" s="21" t="s">
        <v>22</v>
      </c>
      <c r="DL2" s="21" t="s">
        <v>23</v>
      </c>
      <c r="DM2" s="21" t="s">
        <v>24</v>
      </c>
      <c r="DN2" s="21" t="s">
        <v>25</v>
      </c>
      <c r="DO2" s="21" t="s">
        <v>26</v>
      </c>
      <c r="DP2" s="21" t="s">
        <v>27</v>
      </c>
      <c r="DQ2" s="21" t="s">
        <v>28</v>
      </c>
      <c r="DR2" s="21" t="s">
        <v>29</v>
      </c>
      <c r="DS2" s="21" t="s">
        <v>30</v>
      </c>
      <c r="DT2" s="21" t="s">
        <v>31</v>
      </c>
      <c r="DU2" s="21" t="s">
        <v>32</v>
      </c>
      <c r="DV2" s="21" t="s">
        <v>33</v>
      </c>
      <c r="DW2" s="21" t="s">
        <v>34</v>
      </c>
      <c r="DX2" t="s">
        <v>21</v>
      </c>
      <c r="DY2" t="s">
        <v>22</v>
      </c>
      <c r="DZ2" t="s">
        <v>23</v>
      </c>
      <c r="EA2" t="s">
        <v>24</v>
      </c>
      <c r="EB2" t="s">
        <v>25</v>
      </c>
      <c r="EC2" t="s">
        <v>26</v>
      </c>
      <c r="ED2" t="s">
        <v>27</v>
      </c>
      <c r="EE2" t="s">
        <v>28</v>
      </c>
      <c r="EF2" t="s">
        <v>29</v>
      </c>
      <c r="EG2" t="s">
        <v>30</v>
      </c>
      <c r="EH2" t="s">
        <v>31</v>
      </c>
      <c r="EI2" t="s">
        <v>32</v>
      </c>
      <c r="EJ2" t="s">
        <v>33</v>
      </c>
      <c r="EK2" t="s">
        <v>34</v>
      </c>
      <c r="EL2" t="s">
        <v>21</v>
      </c>
      <c r="EM2" t="s">
        <v>22</v>
      </c>
      <c r="EN2" t="s">
        <v>23</v>
      </c>
      <c r="EO2" t="s">
        <v>24</v>
      </c>
      <c r="EP2" t="s">
        <v>25</v>
      </c>
      <c r="EQ2" t="s">
        <v>26</v>
      </c>
      <c r="ER2" t="s">
        <v>27</v>
      </c>
      <c r="ES2" t="s">
        <v>28</v>
      </c>
      <c r="ET2" t="s">
        <v>29</v>
      </c>
      <c r="EU2" t="s">
        <v>30</v>
      </c>
      <c r="EV2" t="s">
        <v>31</v>
      </c>
      <c r="EW2" t="s">
        <v>32</v>
      </c>
      <c r="EX2" t="s">
        <v>33</v>
      </c>
      <c r="EY2" t="s">
        <v>34</v>
      </c>
      <c r="EZ2" t="s">
        <v>21</v>
      </c>
      <c r="FA2" t="s">
        <v>22</v>
      </c>
      <c r="FB2" t="s">
        <v>23</v>
      </c>
      <c r="FC2" t="s">
        <v>24</v>
      </c>
      <c r="FD2" t="s">
        <v>25</v>
      </c>
      <c r="FE2" t="s">
        <v>26</v>
      </c>
      <c r="FF2" t="s">
        <v>27</v>
      </c>
      <c r="FG2" t="s">
        <v>28</v>
      </c>
      <c r="FH2" t="s">
        <v>29</v>
      </c>
      <c r="FI2" t="s">
        <v>30</v>
      </c>
      <c r="FJ2" t="s">
        <v>31</v>
      </c>
      <c r="FK2" t="s">
        <v>32</v>
      </c>
      <c r="FL2" t="s">
        <v>33</v>
      </c>
      <c r="FM2" t="s">
        <v>34</v>
      </c>
      <c r="FN2" t="s">
        <v>21</v>
      </c>
      <c r="FO2" t="s">
        <v>22</v>
      </c>
      <c r="FP2" t="s">
        <v>23</v>
      </c>
      <c r="FQ2" t="s">
        <v>24</v>
      </c>
      <c r="FR2" t="s">
        <v>25</v>
      </c>
      <c r="FS2" t="s">
        <v>26</v>
      </c>
      <c r="FT2" t="s">
        <v>27</v>
      </c>
      <c r="FU2" t="s">
        <v>28</v>
      </c>
      <c r="FV2" t="s">
        <v>29</v>
      </c>
      <c r="FW2" t="s">
        <v>30</v>
      </c>
      <c r="FX2" t="s">
        <v>31</v>
      </c>
      <c r="FY2" t="s">
        <v>32</v>
      </c>
      <c r="FZ2" t="s">
        <v>33</v>
      </c>
      <c r="GA2" t="s">
        <v>34</v>
      </c>
      <c r="GB2" t="s">
        <v>21</v>
      </c>
      <c r="GC2" t="s">
        <v>22</v>
      </c>
      <c r="GD2" t="s">
        <v>23</v>
      </c>
      <c r="GE2" t="s">
        <v>24</v>
      </c>
      <c r="GF2" t="s">
        <v>25</v>
      </c>
      <c r="GG2" t="s">
        <v>26</v>
      </c>
      <c r="GH2" t="s">
        <v>27</v>
      </c>
      <c r="GI2" t="s">
        <v>28</v>
      </c>
      <c r="GJ2" t="s">
        <v>29</v>
      </c>
      <c r="GK2" t="s">
        <v>30</v>
      </c>
      <c r="GL2" t="s">
        <v>31</v>
      </c>
      <c r="GM2" t="s">
        <v>32</v>
      </c>
      <c r="GN2" t="s">
        <v>33</v>
      </c>
      <c r="GO2" t="s">
        <v>34</v>
      </c>
      <c r="GP2" t="s">
        <v>21</v>
      </c>
      <c r="GQ2" t="s">
        <v>22</v>
      </c>
      <c r="GR2" t="s">
        <v>23</v>
      </c>
      <c r="GS2" t="s">
        <v>24</v>
      </c>
      <c r="GT2" t="s">
        <v>25</v>
      </c>
      <c r="GU2" t="s">
        <v>26</v>
      </c>
      <c r="GV2" t="s">
        <v>27</v>
      </c>
      <c r="GW2" t="s">
        <v>28</v>
      </c>
      <c r="GX2" t="s">
        <v>29</v>
      </c>
      <c r="GY2" t="s">
        <v>30</v>
      </c>
      <c r="GZ2" t="s">
        <v>31</v>
      </c>
      <c r="HA2" t="s">
        <v>32</v>
      </c>
      <c r="HB2" t="s">
        <v>33</v>
      </c>
      <c r="HC2" t="s">
        <v>34</v>
      </c>
      <c r="HD2" t="s">
        <v>21</v>
      </c>
      <c r="HE2" t="s">
        <v>22</v>
      </c>
      <c r="HF2" t="s">
        <v>23</v>
      </c>
      <c r="HG2" t="s">
        <v>24</v>
      </c>
      <c r="HH2" t="s">
        <v>25</v>
      </c>
      <c r="HI2" t="s">
        <v>26</v>
      </c>
      <c r="HJ2" t="s">
        <v>27</v>
      </c>
      <c r="HK2" t="s">
        <v>28</v>
      </c>
      <c r="HL2" t="s">
        <v>29</v>
      </c>
      <c r="HM2" t="s">
        <v>30</v>
      </c>
      <c r="HN2" t="s">
        <v>31</v>
      </c>
      <c r="HO2" t="s">
        <v>32</v>
      </c>
      <c r="HP2" t="s">
        <v>33</v>
      </c>
      <c r="HQ2" t="s">
        <v>34</v>
      </c>
      <c r="HR2" t="s">
        <v>21</v>
      </c>
      <c r="HS2" t="s">
        <v>22</v>
      </c>
      <c r="HT2" t="s">
        <v>23</v>
      </c>
      <c r="HU2" t="s">
        <v>24</v>
      </c>
      <c r="HV2" t="s">
        <v>25</v>
      </c>
      <c r="HW2" t="s">
        <v>26</v>
      </c>
      <c r="HX2" t="s">
        <v>27</v>
      </c>
      <c r="HY2" t="s">
        <v>28</v>
      </c>
      <c r="HZ2" t="s">
        <v>29</v>
      </c>
      <c r="IA2" t="s">
        <v>30</v>
      </c>
      <c r="IB2" t="s">
        <v>31</v>
      </c>
      <c r="IC2" t="s">
        <v>32</v>
      </c>
      <c r="ID2" t="s">
        <v>33</v>
      </c>
      <c r="IE2" t="s">
        <v>34</v>
      </c>
      <c r="IF2" t="s">
        <v>21</v>
      </c>
      <c r="IG2" t="s">
        <v>22</v>
      </c>
      <c r="IH2" t="s">
        <v>23</v>
      </c>
      <c r="II2" t="s">
        <v>24</v>
      </c>
      <c r="IJ2" t="s">
        <v>25</v>
      </c>
      <c r="IK2" t="s">
        <v>26</v>
      </c>
      <c r="IL2" t="s">
        <v>27</v>
      </c>
      <c r="IM2" t="s">
        <v>28</v>
      </c>
      <c r="IN2" t="s">
        <v>29</v>
      </c>
      <c r="IO2" t="s">
        <v>30</v>
      </c>
      <c r="IP2" t="s">
        <v>31</v>
      </c>
      <c r="IQ2" t="s">
        <v>32</v>
      </c>
      <c r="IR2" t="s">
        <v>33</v>
      </c>
      <c r="IS2" t="s">
        <v>34</v>
      </c>
      <c r="IT2" t="s">
        <v>21</v>
      </c>
      <c r="IU2" t="s">
        <v>22</v>
      </c>
      <c r="IV2" t="s">
        <v>23</v>
      </c>
      <c r="IW2" t="s">
        <v>24</v>
      </c>
      <c r="IX2" t="s">
        <v>25</v>
      </c>
      <c r="IY2" t="s">
        <v>26</v>
      </c>
      <c r="IZ2" t="s">
        <v>27</v>
      </c>
      <c r="JA2" t="s">
        <v>28</v>
      </c>
      <c r="JB2" t="s">
        <v>29</v>
      </c>
      <c r="JC2" t="s">
        <v>30</v>
      </c>
      <c r="JD2" t="s">
        <v>31</v>
      </c>
      <c r="JE2" t="s">
        <v>32</v>
      </c>
      <c r="JF2" t="s">
        <v>33</v>
      </c>
      <c r="JG2" t="s">
        <v>34</v>
      </c>
      <c r="JH2" t="s">
        <v>21</v>
      </c>
      <c r="JI2" t="s">
        <v>22</v>
      </c>
      <c r="JJ2" t="s">
        <v>23</v>
      </c>
      <c r="JK2" t="s">
        <v>24</v>
      </c>
      <c r="JL2" t="s">
        <v>25</v>
      </c>
      <c r="JM2" t="s">
        <v>26</v>
      </c>
      <c r="JN2" t="s">
        <v>27</v>
      </c>
      <c r="JO2" t="s">
        <v>28</v>
      </c>
      <c r="JP2" t="s">
        <v>29</v>
      </c>
      <c r="JQ2" t="s">
        <v>30</v>
      </c>
      <c r="JR2" t="s">
        <v>31</v>
      </c>
      <c r="JS2" t="s">
        <v>32</v>
      </c>
      <c r="JT2" t="s">
        <v>33</v>
      </c>
      <c r="JU2" t="s">
        <v>34</v>
      </c>
      <c r="JV2" t="s">
        <v>21</v>
      </c>
      <c r="JW2" t="s">
        <v>22</v>
      </c>
      <c r="JX2" t="s">
        <v>23</v>
      </c>
      <c r="JY2" t="s">
        <v>24</v>
      </c>
      <c r="JZ2" t="s">
        <v>25</v>
      </c>
      <c r="KA2" t="s">
        <v>26</v>
      </c>
      <c r="KB2" t="s">
        <v>27</v>
      </c>
      <c r="KC2" t="s">
        <v>28</v>
      </c>
      <c r="KD2" t="s">
        <v>29</v>
      </c>
      <c r="KE2" t="s">
        <v>30</v>
      </c>
      <c r="KF2" t="s">
        <v>31</v>
      </c>
      <c r="KG2" t="s">
        <v>32</v>
      </c>
      <c r="KH2" t="s">
        <v>33</v>
      </c>
      <c r="KI2" t="s">
        <v>34</v>
      </c>
      <c r="KJ2" t="s">
        <v>21</v>
      </c>
      <c r="KK2" t="s">
        <v>22</v>
      </c>
      <c r="KL2" t="s">
        <v>23</v>
      </c>
      <c r="KM2" t="s">
        <v>24</v>
      </c>
      <c r="KN2" t="s">
        <v>25</v>
      </c>
      <c r="KO2" t="s">
        <v>26</v>
      </c>
      <c r="KP2" t="s">
        <v>27</v>
      </c>
      <c r="KQ2" t="s">
        <v>28</v>
      </c>
      <c r="KR2" t="s">
        <v>29</v>
      </c>
      <c r="KS2" t="s">
        <v>30</v>
      </c>
      <c r="KT2" t="s">
        <v>31</v>
      </c>
      <c r="KU2" t="s">
        <v>32</v>
      </c>
      <c r="KV2" t="s">
        <v>33</v>
      </c>
      <c r="KW2" t="s">
        <v>34</v>
      </c>
      <c r="KX2" t="s">
        <v>21</v>
      </c>
      <c r="KY2" t="s">
        <v>22</v>
      </c>
      <c r="KZ2" t="s">
        <v>23</v>
      </c>
      <c r="LA2" t="s">
        <v>24</v>
      </c>
      <c r="LB2" t="s">
        <v>25</v>
      </c>
      <c r="LC2" t="s">
        <v>26</v>
      </c>
      <c r="LD2" t="s">
        <v>27</v>
      </c>
      <c r="LE2" t="s">
        <v>28</v>
      </c>
      <c r="LF2" t="s">
        <v>29</v>
      </c>
      <c r="LG2" t="s">
        <v>30</v>
      </c>
      <c r="LH2" t="s">
        <v>31</v>
      </c>
      <c r="LI2" t="s">
        <v>32</v>
      </c>
      <c r="LJ2" t="s">
        <v>33</v>
      </c>
      <c r="LK2" t="s">
        <v>34</v>
      </c>
    </row>
    <row r="3" spans="1:323" x14ac:dyDescent="0.25">
      <c r="A3">
        <v>2000</v>
      </c>
      <c r="B3" s="7">
        <v>0.95318642273964305</v>
      </c>
      <c r="C3" s="7">
        <v>2.9620453678452399</v>
      </c>
      <c r="D3" s="7">
        <v>7.9200000762939498</v>
      </c>
      <c r="E3" s="7">
        <v>30.8295377230118</v>
      </c>
      <c r="F3" s="30">
        <v>880389741363.30505</v>
      </c>
      <c r="G3" s="7">
        <v>30.560458875113401</v>
      </c>
      <c r="H3" s="30">
        <v>866663207634.83398</v>
      </c>
      <c r="I3" s="7">
        <v>27.8803012549138</v>
      </c>
      <c r="J3" s="7">
        <v>1.4713343480000001</v>
      </c>
      <c r="K3" s="7">
        <v>37998.425311999097</v>
      </c>
      <c r="L3" s="7">
        <v>82211508</v>
      </c>
      <c r="M3" s="7">
        <v>-1.7326487618573401</v>
      </c>
      <c r="N3" s="7">
        <v>61.3746409132144</v>
      </c>
      <c r="O3" s="7">
        <v>357030</v>
      </c>
      <c r="P3" s="7">
        <v>4.67991713691322</v>
      </c>
      <c r="Q3" s="7">
        <v>-0.78899893905690999</v>
      </c>
      <c r="R3" s="7">
        <v>15.0299997329712</v>
      </c>
      <c r="S3" s="7">
        <v>10.986396203428001</v>
      </c>
      <c r="T3" s="7">
        <v>49289338916.556099</v>
      </c>
      <c r="U3" s="7">
        <v>11.636106138641701</v>
      </c>
      <c r="V3" s="7">
        <v>42559032988.060501</v>
      </c>
      <c r="W3" s="7">
        <v>25.990948395297401</v>
      </c>
      <c r="X3" s="7">
        <v>-0.93593941199999997</v>
      </c>
      <c r="Y3" s="7">
        <v>8182.6865023086802</v>
      </c>
      <c r="Z3" s="7">
        <v>37057452</v>
      </c>
      <c r="AA3" s="7">
        <v>-3.1599223770367599</v>
      </c>
      <c r="AB3" s="7">
        <v>61.9453473080493</v>
      </c>
      <c r="AC3" s="7">
        <v>2780400</v>
      </c>
      <c r="AD3" s="7">
        <v>4.7504599757086101</v>
      </c>
      <c r="AE3" s="7">
        <v>4.1124842395721499</v>
      </c>
      <c r="AF3" s="7">
        <v>13.9230003356934</v>
      </c>
      <c r="AG3" s="7">
        <v>10.1880480043795</v>
      </c>
      <c r="AH3" s="7">
        <v>129154849078.272</v>
      </c>
      <c r="AI3" s="7">
        <v>12.4517133524146</v>
      </c>
      <c r="AJ3" s="7">
        <v>120958041606.93401</v>
      </c>
      <c r="AK3" s="7">
        <v>23.006618632123899</v>
      </c>
      <c r="AL3" s="7">
        <v>7.044702451</v>
      </c>
      <c r="AM3" s="7">
        <v>8779.2907987656308</v>
      </c>
      <c r="AN3" s="7">
        <v>175287587</v>
      </c>
      <c r="AO3" s="7">
        <v>-3.6960278606239099</v>
      </c>
      <c r="AP3" s="7">
        <v>58.251861249965003</v>
      </c>
      <c r="AQ3" s="7">
        <v>8515770</v>
      </c>
      <c r="AR3" s="7" t="s">
        <v>206</v>
      </c>
      <c r="AS3" s="7">
        <v>5.1826902858052604</v>
      </c>
      <c r="AT3" s="7">
        <v>6.8299999237060502</v>
      </c>
      <c r="AU3" s="7">
        <v>44.2374680237305</v>
      </c>
      <c r="AV3" s="7">
        <v>498909053893.737</v>
      </c>
      <c r="AW3" s="7">
        <v>38.620257987263898</v>
      </c>
      <c r="AX3" s="7">
        <v>380403592407.38501</v>
      </c>
      <c r="AY3" s="7" t="s">
        <v>206</v>
      </c>
      <c r="AZ3" s="7">
        <v>2.7194399570000001</v>
      </c>
      <c r="BA3" s="7">
        <v>43638.283154814497</v>
      </c>
      <c r="BB3" s="7">
        <v>30769700</v>
      </c>
      <c r="BC3" s="7">
        <v>2.4922576344901102</v>
      </c>
      <c r="BD3" s="7" t="s">
        <v>206</v>
      </c>
      <c r="BE3" s="7">
        <v>9984670</v>
      </c>
      <c r="BF3" s="7">
        <v>5.37791872378184</v>
      </c>
      <c r="BG3" s="7">
        <v>5.3269384191236204</v>
      </c>
      <c r="BH3" s="7">
        <v>9.1599998474121094</v>
      </c>
      <c r="BI3" s="7">
        <v>30.531700127836899</v>
      </c>
      <c r="BJ3" s="7">
        <v>54844281560.956596</v>
      </c>
      <c r="BK3" s="7">
        <v>28.7841219793074</v>
      </c>
      <c r="BL3" s="7">
        <v>28736366764.035301</v>
      </c>
      <c r="BM3" s="7">
        <v>31.422296588235501</v>
      </c>
      <c r="BN3" s="7">
        <v>3.843273473</v>
      </c>
      <c r="BO3" s="7">
        <v>9469.1104676205505</v>
      </c>
      <c r="BP3" s="7">
        <v>15262754</v>
      </c>
      <c r="BQ3" s="7">
        <v>-1.1527301537811401</v>
      </c>
      <c r="BR3" s="7">
        <v>54.095610369665202</v>
      </c>
      <c r="BS3" s="7">
        <v>756096</v>
      </c>
      <c r="BT3" s="7">
        <v>14.6762416552997</v>
      </c>
      <c r="BU3" s="7">
        <v>8.4915084915083394</v>
      </c>
      <c r="BV3" s="7">
        <v>4.5300002098083496</v>
      </c>
      <c r="BW3" s="7">
        <v>20.893444816469401</v>
      </c>
      <c r="BX3" s="7" t="s">
        <v>206</v>
      </c>
      <c r="BY3" s="7">
        <v>18.5170939709101</v>
      </c>
      <c r="BZ3" s="7" t="s">
        <v>206</v>
      </c>
      <c r="CA3" s="7">
        <v>45.537278644885497</v>
      </c>
      <c r="CB3" s="7">
        <v>0.25651828599999998</v>
      </c>
      <c r="CC3" s="7">
        <v>1771.7415057953899</v>
      </c>
      <c r="CD3" s="7">
        <v>1262645000</v>
      </c>
      <c r="CE3" s="7">
        <v>1.69384860066437</v>
      </c>
      <c r="CF3" s="7" t="s">
        <v>206</v>
      </c>
      <c r="CG3" s="7">
        <v>9562920</v>
      </c>
      <c r="CH3" s="7">
        <v>3.9436409509928301</v>
      </c>
      <c r="CI3" s="7">
        <v>8.9244260342026696</v>
      </c>
      <c r="CJ3" s="7">
        <v>4.4200000762939498</v>
      </c>
      <c r="CK3" s="7">
        <v>35.008877734126401</v>
      </c>
      <c r="CL3" s="7">
        <v>216849370405.19501</v>
      </c>
      <c r="CM3" s="7">
        <v>32.938314310517001</v>
      </c>
      <c r="CN3" s="7">
        <v>240884953302.63699</v>
      </c>
      <c r="CO3" s="7">
        <v>34.196641417313998</v>
      </c>
      <c r="CP3" s="7">
        <v>2.2653331730000001</v>
      </c>
      <c r="CQ3" s="7">
        <v>15104.521517646201</v>
      </c>
      <c r="CR3" s="7">
        <v>47008111</v>
      </c>
      <c r="CS3" s="7">
        <v>1.85963033864486</v>
      </c>
      <c r="CT3" s="7">
        <v>51.632454565176801</v>
      </c>
      <c r="CU3" s="7">
        <v>99260</v>
      </c>
      <c r="CV3" s="7">
        <v>3.7384912959381</v>
      </c>
      <c r="CW3" s="7">
        <v>5.2890995950591799</v>
      </c>
      <c r="CX3" s="7">
        <v>13.789999961853001</v>
      </c>
      <c r="CY3" s="7">
        <v>28.616170212766001</v>
      </c>
      <c r="CZ3" s="7">
        <v>288904653193.33301</v>
      </c>
      <c r="DA3" s="7">
        <v>31.621663442940001</v>
      </c>
      <c r="DB3" s="7">
        <v>296571746370.69098</v>
      </c>
      <c r="DC3" s="7">
        <v>27.8850290135397</v>
      </c>
      <c r="DD3" s="7">
        <v>3.4326142800000001</v>
      </c>
      <c r="DE3" s="7">
        <v>28335.001833327002</v>
      </c>
      <c r="DF3" s="7">
        <v>40567864</v>
      </c>
      <c r="DG3" s="7">
        <v>-4.4279936497771502</v>
      </c>
      <c r="DH3" s="7">
        <v>59.103133462282401</v>
      </c>
      <c r="DI3" s="7">
        <v>505000</v>
      </c>
      <c r="DJ3" s="21">
        <v>44.666017948575899</v>
      </c>
      <c r="DK3" s="21">
        <v>6.0732174923104596</v>
      </c>
      <c r="DL3" s="21">
        <v>8.1949996948242205</v>
      </c>
      <c r="DM3" s="21" t="s">
        <v>206</v>
      </c>
      <c r="DN3" s="21" t="s">
        <v>206</v>
      </c>
      <c r="DO3" s="21" t="s">
        <v>206</v>
      </c>
      <c r="DP3" s="21" t="s">
        <v>206</v>
      </c>
      <c r="DQ3" s="21">
        <v>11.4104671171237</v>
      </c>
      <c r="DR3" s="21">
        <v>0.66245810900000002</v>
      </c>
      <c r="DS3" s="21">
        <v>196.50496219717601</v>
      </c>
      <c r="DT3" s="21">
        <v>66537331</v>
      </c>
      <c r="DU3" s="21">
        <v>0.16326805620580701</v>
      </c>
      <c r="DV3" s="21">
        <v>37.4479927810305</v>
      </c>
      <c r="DW3" s="21">
        <v>1104300</v>
      </c>
      <c r="DX3" s="7">
        <v>1.1497685074224699</v>
      </c>
      <c r="DY3" s="7">
        <v>4.09217644881066</v>
      </c>
      <c r="DZ3" s="7">
        <v>3.9900000095367401</v>
      </c>
      <c r="EA3" s="7">
        <v>10.664643353056</v>
      </c>
      <c r="EB3" s="7">
        <v>1312082715200</v>
      </c>
      <c r="EC3" s="7">
        <v>14.3185381037356</v>
      </c>
      <c r="ED3" s="7">
        <v>1836909364300</v>
      </c>
      <c r="EE3" s="7">
        <v>22.404443595725301</v>
      </c>
      <c r="EF3" s="7">
        <v>3.376857271</v>
      </c>
      <c r="EG3" s="7">
        <v>45055.817918284003</v>
      </c>
      <c r="EH3" s="7">
        <v>282162411</v>
      </c>
      <c r="EI3" s="7">
        <v>-3.92288448784364</v>
      </c>
      <c r="EJ3" s="7">
        <v>73.128292042055506</v>
      </c>
      <c r="EK3" s="7">
        <v>9632030</v>
      </c>
      <c r="EL3" s="7">
        <v>2.0983575513075001</v>
      </c>
      <c r="EM3" s="7">
        <v>3.8751622589293202</v>
      </c>
      <c r="EN3" s="7">
        <v>10.2200002670288</v>
      </c>
      <c r="EO3" s="7">
        <v>28.594974249028599</v>
      </c>
      <c r="EP3" s="7">
        <v>594678600282.92102</v>
      </c>
      <c r="EQ3" s="7">
        <v>27.266271469005801</v>
      </c>
      <c r="ER3" s="7">
        <v>559652070762.65405</v>
      </c>
      <c r="ES3" s="7">
        <v>21.293939814079</v>
      </c>
      <c r="ET3" s="7">
        <v>1.6994114229999999</v>
      </c>
      <c r="EU3" s="7">
        <v>38460.682100814498</v>
      </c>
      <c r="EV3" s="7">
        <v>60912500</v>
      </c>
      <c r="EW3" s="7">
        <v>1.1836105069429701</v>
      </c>
      <c r="EX3" s="7">
        <v>66.311101492305099</v>
      </c>
      <c r="EY3" s="7">
        <v>549087</v>
      </c>
      <c r="EZ3" s="7">
        <v>21.8573679189033</v>
      </c>
      <c r="FA3" s="7">
        <v>3.8409911568980801</v>
      </c>
      <c r="FB3" s="7">
        <v>4.3169999122619602</v>
      </c>
      <c r="FC3" s="7">
        <v>13.1337805581569</v>
      </c>
      <c r="FD3" s="7">
        <v>101243732560.293</v>
      </c>
      <c r="FE3" s="7">
        <v>14.0585649352626</v>
      </c>
      <c r="FF3" s="7">
        <v>113546392295.114</v>
      </c>
      <c r="FG3" s="7">
        <v>28.4199127834382</v>
      </c>
      <c r="FH3" s="7">
        <v>4.0094339620000001</v>
      </c>
      <c r="FI3" s="7">
        <v>762.31334080637396</v>
      </c>
      <c r="FJ3" s="7">
        <v>1053050912</v>
      </c>
      <c r="FK3" s="7">
        <v>-0.99562490937926695</v>
      </c>
      <c r="FL3" s="7">
        <v>41.269001164760503</v>
      </c>
      <c r="FM3" s="7">
        <v>3287260</v>
      </c>
      <c r="FN3" s="7">
        <v>2.5047835866464401</v>
      </c>
      <c r="FO3" s="7">
        <v>9.5598892229765902</v>
      </c>
      <c r="FP3" s="7">
        <v>4.3200001716613796</v>
      </c>
      <c r="FQ3" s="7">
        <v>94.489893156569295</v>
      </c>
      <c r="FR3" s="7">
        <v>138811486950.26401</v>
      </c>
      <c r="FS3" s="7">
        <v>80.650043706914701</v>
      </c>
      <c r="FT3" s="7">
        <v>125328412368.849</v>
      </c>
      <c r="FU3" s="7">
        <v>31.488197841282499</v>
      </c>
      <c r="FV3" s="7">
        <v>5.5648302730000001</v>
      </c>
      <c r="FW3" s="7">
        <v>42945.225922196099</v>
      </c>
      <c r="FX3" s="7">
        <v>3805174</v>
      </c>
      <c r="FY3" s="7" t="s">
        <v>206</v>
      </c>
      <c r="FZ3" s="7">
        <v>54.909448167215999</v>
      </c>
      <c r="GA3" s="7">
        <v>70280</v>
      </c>
      <c r="GB3" s="7">
        <v>2.5523408487747901</v>
      </c>
      <c r="GC3" s="7">
        <v>3.7101065868926102</v>
      </c>
      <c r="GD3" s="7">
        <v>10.8400001525879</v>
      </c>
      <c r="GE3" s="7">
        <v>25.657786385379801</v>
      </c>
      <c r="GF3" s="7">
        <v>485341699238.237</v>
      </c>
      <c r="GG3" s="7">
        <v>24.816732287483301</v>
      </c>
      <c r="GH3" s="7">
        <v>478446215749.10303</v>
      </c>
      <c r="GI3" s="7">
        <v>24.319236309419502</v>
      </c>
      <c r="GJ3" s="7">
        <v>2.5193183019999998</v>
      </c>
      <c r="GK3" s="7">
        <v>36180.778333289898</v>
      </c>
      <c r="GL3" s="7">
        <v>56942108</v>
      </c>
      <c r="GM3" s="7">
        <v>5.8799927792695002E-2</v>
      </c>
      <c r="GN3" s="7">
        <v>62.7135507517634</v>
      </c>
      <c r="GO3" s="7">
        <v>301340</v>
      </c>
      <c r="GP3" s="7">
        <v>1.53599921018557</v>
      </c>
      <c r="GQ3" s="7">
        <v>2.7796328252636</v>
      </c>
      <c r="GR3" s="7">
        <v>4.7300000190734899</v>
      </c>
      <c r="GS3" s="7">
        <v>10.624485006815901</v>
      </c>
      <c r="GT3" s="7">
        <v>545859712430.66803</v>
      </c>
      <c r="GU3" s="7">
        <v>9.1951677026652394</v>
      </c>
      <c r="GV3" s="7">
        <v>634824158092.04602</v>
      </c>
      <c r="GW3" s="7">
        <v>32.758256028980099</v>
      </c>
      <c r="GX3" s="7">
        <v>-0.65301515600000004</v>
      </c>
      <c r="GY3" s="7">
        <v>42169.733283772803</v>
      </c>
      <c r="GZ3" s="7">
        <v>126843000</v>
      </c>
      <c r="HA3" s="7">
        <v>2.6739631367246699</v>
      </c>
      <c r="HB3" s="7">
        <v>65.861581223680801</v>
      </c>
      <c r="HC3" s="7">
        <v>377800</v>
      </c>
      <c r="HD3" s="7">
        <v>3.3230863118968701</v>
      </c>
      <c r="HE3" s="7">
        <v>4.9424537146742198</v>
      </c>
      <c r="HF3" s="7">
        <v>2.5599999427795401</v>
      </c>
      <c r="HG3" s="7">
        <v>25.406716936596201</v>
      </c>
      <c r="HH3" s="7">
        <v>222610307405.181</v>
      </c>
      <c r="HI3" s="7">
        <v>27.025964812142501</v>
      </c>
      <c r="HJ3" s="7">
        <v>245862651586.72</v>
      </c>
      <c r="HK3" s="7">
        <v>34.209705691330797</v>
      </c>
      <c r="HL3" s="7">
        <v>9.4950191390000001</v>
      </c>
      <c r="HM3" s="7">
        <v>8997.43350230947</v>
      </c>
      <c r="HN3" s="7">
        <v>101719673</v>
      </c>
      <c r="HO3" s="7">
        <v>-2.6489960739486502</v>
      </c>
      <c r="HP3" s="7">
        <v>57.802339458078201</v>
      </c>
      <c r="HQ3" s="7">
        <v>1964380</v>
      </c>
      <c r="HR3" s="7">
        <v>8.9061900231979791</v>
      </c>
      <c r="HS3" s="7">
        <v>2.2894393537125799</v>
      </c>
      <c r="HT3" s="7">
        <v>6.1399998664856001</v>
      </c>
      <c r="HU3" s="7">
        <v>35.745756771641702</v>
      </c>
      <c r="HV3" s="7">
        <v>33827890244.211899</v>
      </c>
      <c r="HW3" s="7">
        <v>32.771741851499499</v>
      </c>
      <c r="HX3" s="7">
        <v>25587546788.173801</v>
      </c>
      <c r="HY3" s="7">
        <v>22.43695655802</v>
      </c>
      <c r="HZ3" s="7">
        <v>3.0069436970000001</v>
      </c>
      <c r="IA3" s="7">
        <v>28972.976241890399</v>
      </c>
      <c r="IB3" s="7">
        <v>3857700</v>
      </c>
      <c r="IC3" s="7">
        <v>-3.3028762731130699</v>
      </c>
      <c r="ID3" s="7">
        <v>61.811779235301003</v>
      </c>
      <c r="IE3" s="7">
        <v>267710</v>
      </c>
      <c r="IF3" s="7">
        <v>2.2400967725376701</v>
      </c>
      <c r="IG3" s="7">
        <v>4.2387630688727898</v>
      </c>
      <c r="IH3" s="7">
        <v>2.7300000190734899</v>
      </c>
      <c r="II3" s="7">
        <v>66.492955200296393</v>
      </c>
      <c r="IJ3" s="7">
        <v>435553319485.57599</v>
      </c>
      <c r="IK3" s="7">
        <v>59.959023436541003</v>
      </c>
      <c r="IL3" s="7">
        <v>385705646706.87402</v>
      </c>
      <c r="IM3" s="7">
        <v>22.1630536913501</v>
      </c>
      <c r="IN3" s="7">
        <v>2.316666342</v>
      </c>
      <c r="IO3" s="7">
        <v>46133.176346002998</v>
      </c>
      <c r="IP3" s="7">
        <v>15925513</v>
      </c>
      <c r="IQ3" s="7">
        <v>1.7595913347561301</v>
      </c>
      <c r="IR3" s="7">
        <v>65.314990592798793</v>
      </c>
      <c r="IS3" s="7">
        <v>41530</v>
      </c>
      <c r="IT3" s="7">
        <v>24.139628986195099</v>
      </c>
      <c r="IU3" s="7">
        <v>4.2600880115679898</v>
      </c>
      <c r="IV3" s="7">
        <v>7.1599998474121103</v>
      </c>
      <c r="IW3" s="7">
        <v>13.441324624403199</v>
      </c>
      <c r="IX3" s="7">
        <v>11784833148.8276</v>
      </c>
      <c r="IY3" s="7">
        <v>14.6882826974962</v>
      </c>
      <c r="IZ3" s="7">
        <v>21586237092.600399</v>
      </c>
      <c r="JA3" s="7">
        <v>21.715653309587701</v>
      </c>
      <c r="JB3" s="7">
        <v>4.3666645129999999</v>
      </c>
      <c r="JC3" s="7">
        <v>848.63178305300698</v>
      </c>
      <c r="JD3" s="7">
        <v>138523285</v>
      </c>
      <c r="JE3" s="7">
        <v>-0.114938837372988</v>
      </c>
      <c r="JF3" s="7">
        <v>47.242382670027098</v>
      </c>
      <c r="JG3" s="7">
        <v>796100</v>
      </c>
      <c r="JH3" s="7">
        <v>0.78172414521301803</v>
      </c>
      <c r="JI3" s="7">
        <v>3.6641289604296099</v>
      </c>
      <c r="JJ3" s="7">
        <v>5.5599999427795401</v>
      </c>
      <c r="JK3" s="7">
        <v>24.843751578092998</v>
      </c>
      <c r="JL3" s="7">
        <v>526035565621.04602</v>
      </c>
      <c r="JM3" s="7">
        <v>26.687147827029101</v>
      </c>
      <c r="JN3" s="7">
        <v>551589558055.22302</v>
      </c>
      <c r="JO3" s="7">
        <v>22.536958364053501</v>
      </c>
      <c r="JP3" s="7">
        <v>0.78526942899999996</v>
      </c>
      <c r="JQ3" s="7">
        <v>35576.766847364197</v>
      </c>
      <c r="JR3" s="7">
        <v>58892514</v>
      </c>
      <c r="JS3" s="7">
        <v>-2.34647260262114</v>
      </c>
      <c r="JT3" s="7">
        <v>66.350420656468302</v>
      </c>
      <c r="JU3" s="7">
        <v>243610</v>
      </c>
      <c r="JV3" s="7">
        <v>3.1152483007220799</v>
      </c>
      <c r="JW3" s="7">
        <v>4.2667413571422497</v>
      </c>
      <c r="JX3" s="7">
        <v>8.7600002288818395</v>
      </c>
      <c r="JY3" s="7">
        <v>48.192291059106303</v>
      </c>
      <c r="JZ3" s="7">
        <v>54352571570.693604</v>
      </c>
      <c r="KA3" s="7">
        <v>50.040829741030599</v>
      </c>
      <c r="KB3" s="7">
        <v>54668778553.008797</v>
      </c>
      <c r="KC3" s="7">
        <v>33.874942054549201</v>
      </c>
      <c r="KD3" s="7">
        <v>3.9028350189999998</v>
      </c>
      <c r="KE3" s="7">
        <v>14806.5834697881</v>
      </c>
      <c r="KF3" s="7">
        <v>10255063</v>
      </c>
      <c r="KG3" s="7">
        <v>-4.3629804414518798</v>
      </c>
      <c r="KH3" s="7">
        <v>54.0792546670516</v>
      </c>
      <c r="KI3" s="7">
        <v>78870</v>
      </c>
      <c r="KJ3" s="7">
        <v>9.2120880510986394E-2</v>
      </c>
      <c r="KK3" s="7">
        <v>8.8975444176490992</v>
      </c>
      <c r="KL3" s="7">
        <v>3.7000000476837198</v>
      </c>
      <c r="KM3" s="7">
        <v>189.18124389820201</v>
      </c>
      <c r="KN3" s="7">
        <v>216883094976.164</v>
      </c>
      <c r="KO3" s="7">
        <v>176.889643179877</v>
      </c>
      <c r="KP3" s="7">
        <v>201991785845.25101</v>
      </c>
      <c r="KQ3" s="7">
        <v>32.464741973771602</v>
      </c>
      <c r="KR3" s="7">
        <v>1.3616239240000001</v>
      </c>
      <c r="KS3" s="7">
        <v>33390.058477703198</v>
      </c>
      <c r="KT3" s="7">
        <v>4027887</v>
      </c>
      <c r="KU3" s="7">
        <v>10.808091255775301</v>
      </c>
      <c r="KV3" s="7">
        <v>60.641263012377003</v>
      </c>
      <c r="KW3" s="7">
        <v>680</v>
      </c>
      <c r="KX3" s="7">
        <v>8.5029003971144608</v>
      </c>
      <c r="KY3" s="7">
        <v>4.4556760309312198</v>
      </c>
      <c r="KZ3" s="7">
        <v>2.3900001049041699</v>
      </c>
      <c r="LA3" s="7">
        <v>64.840212370333205</v>
      </c>
      <c r="LB3" s="7">
        <v>123518999979.397</v>
      </c>
      <c r="LC3" s="7">
        <v>56.457671204694897</v>
      </c>
      <c r="LD3" s="7">
        <v>106383091591.89101</v>
      </c>
      <c r="LE3" s="7">
        <v>36.8395701388392</v>
      </c>
      <c r="LF3" s="7">
        <v>1.591969175</v>
      </c>
      <c r="LG3" s="7">
        <v>3458.0539314162202</v>
      </c>
      <c r="LH3" s="7">
        <v>62958021</v>
      </c>
      <c r="LI3" s="7">
        <v>7.3684474913301701</v>
      </c>
      <c r="LJ3" s="7">
        <v>54.657529464046398</v>
      </c>
      <c r="LK3" s="7">
        <v>513120</v>
      </c>
    </row>
    <row r="4" spans="1:323" x14ac:dyDescent="0.25">
      <c r="A4">
        <v>2001</v>
      </c>
      <c r="B4" s="7">
        <v>1.03933756909879</v>
      </c>
      <c r="C4" s="7">
        <v>1.69547145188611</v>
      </c>
      <c r="D4" s="7">
        <v>7.7699999809265101</v>
      </c>
      <c r="E4" s="7">
        <v>31.870679175172601</v>
      </c>
      <c r="F4" s="30">
        <v>930631730135.00305</v>
      </c>
      <c r="G4" s="7">
        <v>30.107117462210699</v>
      </c>
      <c r="H4" s="30">
        <v>874006730673.28101</v>
      </c>
      <c r="I4" s="7">
        <v>27.214441360644098</v>
      </c>
      <c r="J4" s="7">
        <v>1.9838568510000001</v>
      </c>
      <c r="K4" s="7">
        <v>38577.725629329703</v>
      </c>
      <c r="L4" s="7">
        <v>82349925</v>
      </c>
      <c r="M4" s="7">
        <v>-0.36011294962777801</v>
      </c>
      <c r="N4" s="7">
        <v>62.116200656008402</v>
      </c>
      <c r="O4" s="7">
        <v>357030</v>
      </c>
      <c r="P4" s="7">
        <v>4.5685331140030501</v>
      </c>
      <c r="Q4" s="7">
        <v>-4.4088396825855698</v>
      </c>
      <c r="R4" s="7">
        <v>17.350000381469702</v>
      </c>
      <c r="S4" s="7">
        <v>11.579131493030699</v>
      </c>
      <c r="T4" s="7">
        <v>50640355142.009003</v>
      </c>
      <c r="U4" s="7">
        <v>10.2732913591251</v>
      </c>
      <c r="V4" s="7">
        <v>36623502524.091003</v>
      </c>
      <c r="W4" s="7">
        <v>25.2435133659041</v>
      </c>
      <c r="X4" s="7">
        <v>-1.0666355080000001</v>
      </c>
      <c r="Y4" s="7">
        <v>7735.4933643901104</v>
      </c>
      <c r="Z4" s="7">
        <v>37471509</v>
      </c>
      <c r="AA4" s="7">
        <v>-1.40694788500181</v>
      </c>
      <c r="AB4" s="7">
        <v>63.560407783123502</v>
      </c>
      <c r="AC4" s="7">
        <v>2780400</v>
      </c>
      <c r="AD4" s="7">
        <v>4.8010430164218096</v>
      </c>
      <c r="AE4" s="7">
        <v>1.38283202786545</v>
      </c>
      <c r="AF4" s="7">
        <v>9.3500003814697301</v>
      </c>
      <c r="AG4" s="7">
        <v>12.37171066993</v>
      </c>
      <c r="AH4" s="7">
        <v>141076522187.45099</v>
      </c>
      <c r="AI4" s="7">
        <v>14.564574352134001</v>
      </c>
      <c r="AJ4" s="7">
        <v>124987641284.64</v>
      </c>
      <c r="AK4" s="7">
        <v>22.6395279130452</v>
      </c>
      <c r="AL4" s="7">
        <v>6.8378307569999999</v>
      </c>
      <c r="AM4" s="7">
        <v>8777.3571342332798</v>
      </c>
      <c r="AN4" s="7">
        <v>177750670</v>
      </c>
      <c r="AO4" s="7">
        <v>-4.15010360594012</v>
      </c>
      <c r="AP4" s="7">
        <v>57.713692246303303</v>
      </c>
      <c r="AQ4" s="7">
        <v>8515770</v>
      </c>
      <c r="AR4" s="7" t="s">
        <v>206</v>
      </c>
      <c r="AS4" s="7">
        <v>1.7708190890414399</v>
      </c>
      <c r="AT4" s="7">
        <v>7.2199997901916504</v>
      </c>
      <c r="AU4" s="7">
        <v>42.036203260836203</v>
      </c>
      <c r="AV4" s="7">
        <v>484003625495.35101</v>
      </c>
      <c r="AW4" s="7">
        <v>36.370116746529</v>
      </c>
      <c r="AX4" s="7">
        <v>361732181424.30798</v>
      </c>
      <c r="AY4" s="7" t="s">
        <v>206</v>
      </c>
      <c r="AZ4" s="7">
        <v>2.5251201399999998</v>
      </c>
      <c r="BA4" s="7">
        <v>43964.954594036601</v>
      </c>
      <c r="BB4" s="7">
        <v>31081900</v>
      </c>
      <c r="BC4" s="7">
        <v>2.1400658037263498</v>
      </c>
      <c r="BD4" s="7" t="s">
        <v>206</v>
      </c>
      <c r="BE4" s="7">
        <v>9984670</v>
      </c>
      <c r="BF4" s="7">
        <v>4.4089277923993597</v>
      </c>
      <c r="BG4" s="7">
        <v>3.3030473125087001</v>
      </c>
      <c r="BH4" s="7">
        <v>9.1300001144409197</v>
      </c>
      <c r="BI4" s="7">
        <v>32.398630115197903</v>
      </c>
      <c r="BJ4" s="7">
        <v>58651708594.4748</v>
      </c>
      <c r="BK4" s="7">
        <v>30.744496097885001</v>
      </c>
      <c r="BL4" s="7">
        <v>30253697674.879799</v>
      </c>
      <c r="BM4" s="7">
        <v>31.822581216893798</v>
      </c>
      <c r="BN4" s="7">
        <v>3.5691011339999998</v>
      </c>
      <c r="BO4" s="7">
        <v>9666.4760548546492</v>
      </c>
      <c r="BP4" s="7">
        <v>15444969</v>
      </c>
      <c r="BQ4" s="7">
        <v>-1.5499141972189301</v>
      </c>
      <c r="BR4" s="7">
        <v>54.865073875646601</v>
      </c>
      <c r="BS4" s="7">
        <v>756096</v>
      </c>
      <c r="BT4" s="7">
        <v>13.9834613523738</v>
      </c>
      <c r="BU4" s="7">
        <v>8.3399105498556594</v>
      </c>
      <c r="BV4" s="7">
        <v>4.5300002098083496</v>
      </c>
      <c r="BW4" s="7">
        <v>20.312145744826701</v>
      </c>
      <c r="BX4" s="7" t="s">
        <v>206</v>
      </c>
      <c r="BY4" s="7">
        <v>18.215213531102499</v>
      </c>
      <c r="BZ4" s="7" t="s">
        <v>206</v>
      </c>
      <c r="CA4" s="7">
        <v>44.794570562751403</v>
      </c>
      <c r="CB4" s="7">
        <v>0.71980809199999995</v>
      </c>
      <c r="CC4" s="7">
        <v>1905.6107801094699</v>
      </c>
      <c r="CD4" s="7">
        <v>1271850000</v>
      </c>
      <c r="CE4" s="7">
        <v>1.29916795722937</v>
      </c>
      <c r="CF4" s="7" t="s">
        <v>206</v>
      </c>
      <c r="CG4" s="7">
        <v>9562914.1999999993</v>
      </c>
      <c r="CH4" s="7">
        <v>3.6911065937829699</v>
      </c>
      <c r="CI4" s="7">
        <v>4.5253067636010504</v>
      </c>
      <c r="CJ4" s="7">
        <v>4</v>
      </c>
      <c r="CK4" s="7">
        <v>32.7324453775541</v>
      </c>
      <c r="CL4" s="7">
        <v>211894182054.40701</v>
      </c>
      <c r="CM4" s="7">
        <v>31.1786172180534</v>
      </c>
      <c r="CN4" s="7">
        <v>232119671885.82599</v>
      </c>
      <c r="CO4" s="7">
        <v>32.941959114741302</v>
      </c>
      <c r="CP4" s="7">
        <v>4.0664196480000001</v>
      </c>
      <c r="CQ4" s="7">
        <v>15667.3784594262</v>
      </c>
      <c r="CR4" s="7">
        <v>47370164</v>
      </c>
      <c r="CS4" s="7">
        <v>0.50655463508818899</v>
      </c>
      <c r="CT4" s="7">
        <v>52.817021036673097</v>
      </c>
      <c r="CU4" s="7">
        <v>99540</v>
      </c>
      <c r="CV4" s="7">
        <v>3.65003259340584</v>
      </c>
      <c r="CW4" s="7">
        <v>4.0010738354013098</v>
      </c>
      <c r="CX4" s="7">
        <v>10.3500003814697</v>
      </c>
      <c r="CY4" s="7">
        <v>27.862215665420099</v>
      </c>
      <c r="CZ4" s="7">
        <v>299522564059.26501</v>
      </c>
      <c r="DA4" s="7">
        <v>30.211942910076498</v>
      </c>
      <c r="DB4" s="7">
        <v>306968478352.42603</v>
      </c>
      <c r="DC4" s="7">
        <v>27.896524513672102</v>
      </c>
      <c r="DD4" s="7">
        <v>3.5911008760000001</v>
      </c>
      <c r="DE4" s="7">
        <v>29264.881452913101</v>
      </c>
      <c r="DF4" s="7">
        <v>40850412</v>
      </c>
      <c r="DG4" s="7">
        <v>-4.4011958975681198</v>
      </c>
      <c r="DH4" s="7">
        <v>59.489684472958899</v>
      </c>
      <c r="DI4" s="7">
        <v>505020</v>
      </c>
      <c r="DJ4" s="21">
        <v>42.340571124031101</v>
      </c>
      <c r="DK4" s="21">
        <v>8.3013063215748399</v>
      </c>
      <c r="DL4" s="21">
        <v>7.6319999694824201</v>
      </c>
      <c r="DM4" s="21" t="s">
        <v>206</v>
      </c>
      <c r="DN4" s="21" t="s">
        <v>206</v>
      </c>
      <c r="DO4" s="21" t="s">
        <v>206</v>
      </c>
      <c r="DP4" s="21" t="s">
        <v>206</v>
      </c>
      <c r="DQ4" s="21">
        <v>11.927929461233401</v>
      </c>
      <c r="DR4" s="21">
        <v>-8.2378445340000006</v>
      </c>
      <c r="DS4" s="21">
        <v>206.74314349821901</v>
      </c>
      <c r="DT4" s="21">
        <v>68492257</v>
      </c>
      <c r="DU4" s="21">
        <v>-4.53620596538169</v>
      </c>
      <c r="DV4" s="21">
        <v>38.499283331383999</v>
      </c>
      <c r="DW4" s="21">
        <v>1104300</v>
      </c>
      <c r="DX4" s="7">
        <v>1.1282838427750299</v>
      </c>
      <c r="DY4" s="7">
        <v>0.97598183393212401</v>
      </c>
      <c r="DZ4" s="7">
        <v>4.7300000190734899</v>
      </c>
      <c r="EA4" s="7">
        <v>9.6660705355313699</v>
      </c>
      <c r="EB4" s="7">
        <v>1235416703100</v>
      </c>
      <c r="EC4" s="7">
        <v>13.137065724305</v>
      </c>
      <c r="ED4" s="7">
        <v>1784803261100</v>
      </c>
      <c r="EE4" s="7">
        <v>21.455129175553999</v>
      </c>
      <c r="EF4" s="7">
        <v>2.8261711190000001</v>
      </c>
      <c r="EG4" s="7">
        <v>45047.487197684401</v>
      </c>
      <c r="EH4" s="7">
        <v>284968955</v>
      </c>
      <c r="EI4" s="7">
        <v>-3.6687954912451999</v>
      </c>
      <c r="EJ4" s="7">
        <v>74.277337479890505</v>
      </c>
      <c r="EK4" s="7">
        <v>9632030</v>
      </c>
      <c r="EL4" s="7">
        <v>2.10700819139254</v>
      </c>
      <c r="EM4" s="7">
        <v>1.9544494244288899</v>
      </c>
      <c r="EN4" s="7">
        <v>8.6099996566772496</v>
      </c>
      <c r="EO4" s="7">
        <v>28.265895202184399</v>
      </c>
      <c r="EP4" s="7">
        <v>611712980773.91602</v>
      </c>
      <c r="EQ4" s="7">
        <v>26.693472890391401</v>
      </c>
      <c r="ER4" s="7">
        <v>572926942905.81006</v>
      </c>
      <c r="ES4" s="7">
        <v>20.938369522818899</v>
      </c>
      <c r="ET4" s="7">
        <v>1.630257581</v>
      </c>
      <c r="EU4" s="7">
        <v>38928.030306469998</v>
      </c>
      <c r="EV4" s="7">
        <v>61357430</v>
      </c>
      <c r="EW4" s="7">
        <v>1.5225201668052699</v>
      </c>
      <c r="EX4" s="7">
        <v>66.930958262904696</v>
      </c>
      <c r="EY4" s="7">
        <v>549087</v>
      </c>
      <c r="EZ4" s="7">
        <v>21.869047803492901</v>
      </c>
      <c r="FA4" s="7">
        <v>4.8239662639883401</v>
      </c>
      <c r="FB4" s="7">
        <v>4.3260002136230504</v>
      </c>
      <c r="FC4" s="7">
        <v>12.690313411947001</v>
      </c>
      <c r="FD4" s="7">
        <v>105606856036.995</v>
      </c>
      <c r="FE4" s="7">
        <v>13.584531190447001</v>
      </c>
      <c r="FF4" s="7">
        <v>116889480331.731</v>
      </c>
      <c r="FG4" s="7">
        <v>27.552113407694598</v>
      </c>
      <c r="FH4" s="7">
        <v>3.684807256</v>
      </c>
      <c r="FI4" s="7">
        <v>785.34462806172303</v>
      </c>
      <c r="FJ4" s="7">
        <v>1071477855</v>
      </c>
      <c r="FK4" s="7">
        <v>0.29442237337455801</v>
      </c>
      <c r="FL4" s="7">
        <v>42.571818150307003</v>
      </c>
      <c r="FM4" s="7">
        <v>3287260</v>
      </c>
      <c r="FN4" s="7">
        <v>1.99340421641451</v>
      </c>
      <c r="FO4" s="7">
        <v>5.8036373832272696</v>
      </c>
      <c r="FP4" s="7">
        <v>3.6800000667571999</v>
      </c>
      <c r="FQ4" s="7">
        <v>95.324430720083399</v>
      </c>
      <c r="FR4" s="7">
        <v>158256401138.89401</v>
      </c>
      <c r="FS4" s="7">
        <v>79.702902751550297</v>
      </c>
      <c r="FT4" s="7">
        <v>141748064691.96899</v>
      </c>
      <c r="FU4" s="7">
        <v>34.073568733821098</v>
      </c>
      <c r="FV4" s="7">
        <v>4.8723548460000004</v>
      </c>
      <c r="FW4" s="7">
        <v>44719.904157798701</v>
      </c>
      <c r="FX4" s="7">
        <v>3866243</v>
      </c>
      <c r="FY4" s="7" t="s">
        <v>206</v>
      </c>
      <c r="FZ4" s="7">
        <v>52.838286047425001</v>
      </c>
      <c r="GA4" s="7">
        <v>70280</v>
      </c>
      <c r="GB4" s="7">
        <v>2.4842130612733899</v>
      </c>
      <c r="GC4" s="7">
        <v>1.7721887614099501</v>
      </c>
      <c r="GD4" s="7">
        <v>9.6000003814697301</v>
      </c>
      <c r="GE4" s="7">
        <v>25.7317516138008</v>
      </c>
      <c r="GF4" s="7">
        <v>498321853564.37598</v>
      </c>
      <c r="GG4" s="7">
        <v>24.4764722991982</v>
      </c>
      <c r="GH4" s="7">
        <v>488615676494.14203</v>
      </c>
      <c r="GI4" s="7">
        <v>24.178833591938702</v>
      </c>
      <c r="GJ4" s="7">
        <v>2.787816211</v>
      </c>
      <c r="GK4" s="7">
        <v>36801.2938105496</v>
      </c>
      <c r="GL4" s="7">
        <v>56974100</v>
      </c>
      <c r="GM4" s="7">
        <v>0.52514645455088904</v>
      </c>
      <c r="GN4" s="7">
        <v>63.545894795418398</v>
      </c>
      <c r="GO4" s="7">
        <v>301340</v>
      </c>
      <c r="GP4" s="7">
        <v>1.38260628483475</v>
      </c>
      <c r="GQ4" s="7">
        <v>0.40633590319775698</v>
      </c>
      <c r="GR4" s="7">
        <v>5.03999996185303</v>
      </c>
      <c r="GS4" s="7">
        <v>10.2290991481917</v>
      </c>
      <c r="GT4" s="7">
        <v>509244306097.49701</v>
      </c>
      <c r="GU4" s="7">
        <v>9.5690289767784193</v>
      </c>
      <c r="GV4" s="7">
        <v>641357232354.22705</v>
      </c>
      <c r="GW4" s="7">
        <v>31.269854016692001</v>
      </c>
      <c r="GX4" s="7">
        <v>-0.74005550399999998</v>
      </c>
      <c r="GY4" s="7">
        <v>42239.184926372203</v>
      </c>
      <c r="GZ4" s="7">
        <v>127149000</v>
      </c>
      <c r="HA4" s="7">
        <v>2.0034630887583802</v>
      </c>
      <c r="HB4" s="7">
        <v>66.894580357740395</v>
      </c>
      <c r="HC4" s="7">
        <v>377880</v>
      </c>
      <c r="HD4" s="7">
        <v>3.4032653477543802</v>
      </c>
      <c r="HE4" s="7">
        <v>-0.40439012669284602</v>
      </c>
      <c r="HF4" s="7">
        <v>2.53999996185303</v>
      </c>
      <c r="HG4" s="7">
        <v>22.6667211742494</v>
      </c>
      <c r="HH4" s="7">
        <v>221449827262.828</v>
      </c>
      <c r="HI4" s="7">
        <v>24.499351843334502</v>
      </c>
      <c r="HJ4" s="7">
        <v>243794893538.521</v>
      </c>
      <c r="HK4" s="7">
        <v>33.217341353401203</v>
      </c>
      <c r="HL4" s="7">
        <v>6.3625003480000002</v>
      </c>
      <c r="HM4" s="7">
        <v>8843.9010468188608</v>
      </c>
      <c r="HN4" s="7">
        <v>103067068</v>
      </c>
      <c r="HO4" s="7">
        <v>-2.3460239374461902</v>
      </c>
      <c r="HP4" s="7">
        <v>58.386055563169499</v>
      </c>
      <c r="HQ4" s="7">
        <v>1964380</v>
      </c>
      <c r="HR4" s="7">
        <v>9.0869538193796995</v>
      </c>
      <c r="HS4" s="7">
        <v>3.7976460807769001</v>
      </c>
      <c r="HT4" s="7">
        <v>5.4499998092651403</v>
      </c>
      <c r="HU4" s="7">
        <v>35.431039840885099</v>
      </c>
      <c r="HV4" s="7">
        <v>34939750013.892197</v>
      </c>
      <c r="HW4" s="7">
        <v>31.802784511156698</v>
      </c>
      <c r="HX4" s="7">
        <v>26680798998.732201</v>
      </c>
      <c r="HY4" s="7">
        <v>22.004164335881701</v>
      </c>
      <c r="HZ4" s="7">
        <v>2.5096009929999998</v>
      </c>
      <c r="IA4" s="7">
        <v>29896.5709089585</v>
      </c>
      <c r="IB4" s="7">
        <v>3880500</v>
      </c>
      <c r="IC4" s="7">
        <v>-0.77644024063434502</v>
      </c>
      <c r="ID4" s="7">
        <v>62.118528186959999</v>
      </c>
      <c r="IE4" s="7">
        <v>267710</v>
      </c>
      <c r="IF4" s="7">
        <v>2.1695168409216801</v>
      </c>
      <c r="IG4" s="7">
        <v>2.1242643448480898</v>
      </c>
      <c r="IH4" s="7">
        <v>2.1199998855590798</v>
      </c>
      <c r="II4" s="7">
        <v>63.823484988336403</v>
      </c>
      <c r="IJ4" s="7">
        <v>441835261093.82098</v>
      </c>
      <c r="IK4" s="7">
        <v>57.163055700068803</v>
      </c>
      <c r="IL4" s="7">
        <v>393405316487.698</v>
      </c>
      <c r="IM4" s="7">
        <v>22.147238491617301</v>
      </c>
      <c r="IN4" s="7">
        <v>4.1623368579999998</v>
      </c>
      <c r="IO4" s="7">
        <v>46758.876750027397</v>
      </c>
      <c r="IP4" s="7">
        <v>16046180</v>
      </c>
      <c r="IQ4" s="7">
        <v>2.2997909592942301</v>
      </c>
      <c r="IR4" s="7">
        <v>64.755525534092996</v>
      </c>
      <c r="IS4" s="7">
        <v>41530</v>
      </c>
      <c r="IT4" s="7">
        <v>22.4543828281756</v>
      </c>
      <c r="IU4" s="7">
        <v>1.9824840323811701</v>
      </c>
      <c r="IV4" s="7">
        <v>7.8200001716613796</v>
      </c>
      <c r="IW4" s="7">
        <v>14.6595396108149</v>
      </c>
      <c r="IX4" s="7">
        <v>13220608417.872</v>
      </c>
      <c r="IY4" s="7">
        <v>15.7119941622942</v>
      </c>
      <c r="IZ4" s="7">
        <v>22052538838.747398</v>
      </c>
      <c r="JA4" s="7">
        <v>22.3822191310759</v>
      </c>
      <c r="JB4" s="7">
        <v>3.1482614459999998</v>
      </c>
      <c r="JC4" s="7">
        <v>846.642373050929</v>
      </c>
      <c r="JD4" s="7">
        <v>141601437</v>
      </c>
      <c r="JE4" s="7">
        <v>2.59716053192103</v>
      </c>
      <c r="JF4" s="7">
        <v>48.354902867616197</v>
      </c>
      <c r="JG4" s="7">
        <v>796100</v>
      </c>
      <c r="JH4" s="7">
        <v>0.74844890600046299</v>
      </c>
      <c r="JI4" s="7">
        <v>2.5441305733758801</v>
      </c>
      <c r="JJ4" s="7">
        <v>4.6999998092651403</v>
      </c>
      <c r="JK4" s="7">
        <v>24.737874213356299</v>
      </c>
      <c r="JL4" s="7">
        <v>537091653626.77002</v>
      </c>
      <c r="JM4" s="7">
        <v>27.042610365364901</v>
      </c>
      <c r="JN4" s="7">
        <v>579569017882.27795</v>
      </c>
      <c r="JO4" s="7">
        <v>21.406561955430401</v>
      </c>
      <c r="JP4" s="7">
        <v>1.2358946799999999</v>
      </c>
      <c r="JQ4" s="7">
        <v>36341.709750485497</v>
      </c>
      <c r="JR4" s="7">
        <v>59119673</v>
      </c>
      <c r="JS4" s="7">
        <v>-2.1433951547612602</v>
      </c>
      <c r="JT4" s="7">
        <v>67.706706744917497</v>
      </c>
      <c r="JU4" s="7">
        <v>243610</v>
      </c>
      <c r="JV4" s="7">
        <v>3.00602458660543</v>
      </c>
      <c r="JW4" s="7">
        <v>2.9087648818503902</v>
      </c>
      <c r="JX4" s="7">
        <v>7.9899997711181596</v>
      </c>
      <c r="JY4" s="7">
        <v>49.027940173865403</v>
      </c>
      <c r="JZ4" s="7">
        <v>59485188433.495201</v>
      </c>
      <c r="KA4" s="7">
        <v>50.282033820696803</v>
      </c>
      <c r="KB4" s="7">
        <v>60810336025.552101</v>
      </c>
      <c r="KC4" s="7">
        <v>34.280649252095401</v>
      </c>
      <c r="KD4" s="7">
        <v>4.705811647</v>
      </c>
      <c r="KE4" s="7">
        <v>15294.6292874275</v>
      </c>
      <c r="KF4" s="7">
        <v>10216605</v>
      </c>
      <c r="KG4" s="7">
        <v>-4.8465594925959499</v>
      </c>
      <c r="KH4" s="7">
        <v>53.941211902461902</v>
      </c>
      <c r="KI4" s="7">
        <v>78870</v>
      </c>
      <c r="KJ4" s="7">
        <v>8.2638377087291007E-2</v>
      </c>
      <c r="KK4" s="7">
        <v>-0.95229006592901999</v>
      </c>
      <c r="KL4" s="7">
        <v>3.7599999904632599</v>
      </c>
      <c r="KM4" s="7">
        <v>184.479425106939</v>
      </c>
      <c r="KN4" s="7">
        <v>209210854418.77499</v>
      </c>
      <c r="KO4" s="7">
        <v>168.26980117406501</v>
      </c>
      <c r="KP4" s="7">
        <v>188622002200.22</v>
      </c>
      <c r="KQ4" s="7">
        <v>30.350350462981201</v>
      </c>
      <c r="KR4" s="7">
        <v>0.99719795600000005</v>
      </c>
      <c r="KS4" s="7">
        <v>32191.940090259101</v>
      </c>
      <c r="KT4" s="7">
        <v>4138012</v>
      </c>
      <c r="KU4" s="7">
        <v>13.858194293472501</v>
      </c>
      <c r="KV4" s="7">
        <v>63.588793435937397</v>
      </c>
      <c r="KW4" s="7">
        <v>680</v>
      </c>
      <c r="KX4" s="7">
        <v>8.5825048507833408</v>
      </c>
      <c r="KY4" s="7">
        <v>3.4442437656892402</v>
      </c>
      <c r="KZ4" s="7">
        <v>2.5999999046325701</v>
      </c>
      <c r="LA4" s="7">
        <v>63.2505477535789</v>
      </c>
      <c r="LB4" s="7">
        <v>123493811354.42799</v>
      </c>
      <c r="LC4" s="7">
        <v>57.017148508338501</v>
      </c>
      <c r="LD4" s="7">
        <v>107945032137.614</v>
      </c>
      <c r="LE4" s="7">
        <v>36.467076880823299</v>
      </c>
      <c r="LF4" s="7">
        <v>1.6269088730000001</v>
      </c>
      <c r="LG4" s="7">
        <v>3544.2083435956101</v>
      </c>
      <c r="LH4" s="7">
        <v>63543322</v>
      </c>
      <c r="LI4" s="7">
        <v>4.24026281067494</v>
      </c>
      <c r="LJ4" s="7">
        <v>54.950418268393399</v>
      </c>
      <c r="LK4" s="7">
        <v>513120</v>
      </c>
    </row>
    <row r="5" spans="1:323" x14ac:dyDescent="0.25">
      <c r="A5">
        <v>2002</v>
      </c>
      <c r="B5" s="7">
        <v>0.85588582757356402</v>
      </c>
      <c r="C5" s="7">
        <v>0</v>
      </c>
      <c r="D5" s="7">
        <v>8.4799995422363299</v>
      </c>
      <c r="E5" s="7">
        <v>32.574039623589499</v>
      </c>
      <c r="F5" s="30">
        <v>970190076855.00305</v>
      </c>
      <c r="G5" s="7">
        <v>28.1989688995107</v>
      </c>
      <c r="H5" s="30">
        <v>851849533335.677</v>
      </c>
      <c r="I5" s="7">
        <v>26.560207125366102</v>
      </c>
      <c r="J5" s="7">
        <v>1.4208067129999999</v>
      </c>
      <c r="K5" s="7">
        <v>38512.920041102399</v>
      </c>
      <c r="L5" s="7">
        <v>82488495</v>
      </c>
      <c r="M5" s="7">
        <v>1.9124544750755901</v>
      </c>
      <c r="N5" s="7">
        <v>63.035771673252498</v>
      </c>
      <c r="O5" s="7">
        <v>357040</v>
      </c>
      <c r="P5" s="7">
        <v>10.2066670932241</v>
      </c>
      <c r="Q5" s="7">
        <v>-10.894484828590301</v>
      </c>
      <c r="R5" s="7">
        <v>19.610000610351602</v>
      </c>
      <c r="S5" s="7">
        <v>28.382654040565601</v>
      </c>
      <c r="T5" s="7">
        <v>52206638632.519302</v>
      </c>
      <c r="U5" s="7">
        <v>13.370097255102699</v>
      </c>
      <c r="V5" s="7">
        <v>18289940526.9557</v>
      </c>
      <c r="W5" s="7">
        <v>30.557777209034501</v>
      </c>
      <c r="X5" s="7">
        <v>25.868497869999999</v>
      </c>
      <c r="Y5" s="7">
        <v>6816.7348553777801</v>
      </c>
      <c r="Z5" s="7">
        <v>37889370</v>
      </c>
      <c r="AA5" s="7">
        <v>8.9707846778424702</v>
      </c>
      <c r="AB5" s="7">
        <v>53.548851494017498</v>
      </c>
      <c r="AC5" s="7">
        <v>2780400</v>
      </c>
      <c r="AD5" s="7">
        <v>5.4752748933929798</v>
      </c>
      <c r="AE5" s="7">
        <v>3.0540164934866301</v>
      </c>
      <c r="AF5" s="7">
        <v>9.1099996566772496</v>
      </c>
      <c r="AG5" s="7">
        <v>14.230590271377499</v>
      </c>
      <c r="AH5" s="7">
        <v>150213797402.93701</v>
      </c>
      <c r="AI5" s="7">
        <v>13.387767130853399</v>
      </c>
      <c r="AJ5" s="7">
        <v>108355199581.05</v>
      </c>
      <c r="AK5" s="7">
        <v>22.495327820025501</v>
      </c>
      <c r="AL5" s="7">
        <v>8.4502206960000006</v>
      </c>
      <c r="AM5" s="7">
        <v>8924.8969613714398</v>
      </c>
      <c r="AN5" s="7">
        <v>180151021</v>
      </c>
      <c r="AO5" s="7">
        <v>-1.5033845088707001</v>
      </c>
      <c r="AP5" s="7">
        <v>57.348145473296903</v>
      </c>
      <c r="AQ5" s="7">
        <v>8515770</v>
      </c>
      <c r="AR5" s="7" t="s">
        <v>206</v>
      </c>
      <c r="AS5" s="7">
        <v>3.0100163075967399</v>
      </c>
      <c r="AT5" s="7">
        <v>7.6599998474121103</v>
      </c>
      <c r="AU5" s="7">
        <v>40.034402397070203</v>
      </c>
      <c r="AV5" s="7">
        <v>489745428342.315</v>
      </c>
      <c r="AW5" s="7">
        <v>35.698287951090101</v>
      </c>
      <c r="AX5" s="7">
        <v>368314658302.92102</v>
      </c>
      <c r="AY5" s="7" t="s">
        <v>206</v>
      </c>
      <c r="AZ5" s="7">
        <v>2.2583944090000001</v>
      </c>
      <c r="BA5" s="7">
        <v>44883.828395514996</v>
      </c>
      <c r="BB5" s="7">
        <v>31362000</v>
      </c>
      <c r="BC5" s="7">
        <v>1.6516521812384799</v>
      </c>
      <c r="BD5" s="7" t="s">
        <v>206</v>
      </c>
      <c r="BE5" s="7">
        <v>9984670</v>
      </c>
      <c r="BF5" s="7">
        <v>4.4352552930408402</v>
      </c>
      <c r="BG5" s="7">
        <v>3.1069705322706098</v>
      </c>
      <c r="BH5" s="7">
        <v>8.9399995803833008</v>
      </c>
      <c r="BI5" s="7">
        <v>32.803933627862399</v>
      </c>
      <c r="BJ5" s="7">
        <v>60063708916.346397</v>
      </c>
      <c r="BK5" s="7">
        <v>30.589791865858601</v>
      </c>
      <c r="BL5" s="7">
        <v>30808425830.484299</v>
      </c>
      <c r="BM5" s="7">
        <v>31.966002627739702</v>
      </c>
      <c r="BN5" s="7">
        <v>2.4893983309999999</v>
      </c>
      <c r="BO5" s="7">
        <v>9852.8339284954</v>
      </c>
      <c r="BP5" s="7">
        <v>15623635</v>
      </c>
      <c r="BQ5" s="7">
        <v>-0.83180729520082697</v>
      </c>
      <c r="BR5" s="7">
        <v>54.528797050818099</v>
      </c>
      <c r="BS5" s="7">
        <v>756096</v>
      </c>
      <c r="BT5" s="7">
        <v>13.301487712856099</v>
      </c>
      <c r="BU5" s="7">
        <v>9.1306459446333701</v>
      </c>
      <c r="BV5" s="7">
        <v>4.4099998474121103</v>
      </c>
      <c r="BW5" s="7">
        <v>22.644745673949998</v>
      </c>
      <c r="BX5" s="7" t="s">
        <v>206</v>
      </c>
      <c r="BY5" s="7">
        <v>20.102657959786299</v>
      </c>
      <c r="BZ5" s="7" t="s">
        <v>206</v>
      </c>
      <c r="CA5" s="7">
        <v>44.451716783430903</v>
      </c>
      <c r="CB5" s="7">
        <v>-0.76671945399999997</v>
      </c>
      <c r="CC5" s="7">
        <v>2065.7185792561199</v>
      </c>
      <c r="CD5" s="7">
        <v>1280400000</v>
      </c>
      <c r="CE5" s="7">
        <v>2.4087584656332002</v>
      </c>
      <c r="CF5" s="7" t="s">
        <v>206</v>
      </c>
      <c r="CG5" s="7">
        <v>9562913.1999999993</v>
      </c>
      <c r="CH5" s="7">
        <v>3.3549671765019502</v>
      </c>
      <c r="CI5" s="7">
        <v>7.4324336136980804</v>
      </c>
      <c r="CJ5" s="7">
        <v>3.2799999713897701</v>
      </c>
      <c r="CK5" s="7">
        <v>30.826855014227501</v>
      </c>
      <c r="CL5" s="7">
        <v>239507171334.38501</v>
      </c>
      <c r="CM5" s="7">
        <v>29.326852848699499</v>
      </c>
      <c r="CN5" s="7">
        <v>266953992912.13901</v>
      </c>
      <c r="CO5" s="7">
        <v>32.4290832243898</v>
      </c>
      <c r="CP5" s="7">
        <v>2.7625113520000002</v>
      </c>
      <c r="CQ5" s="7">
        <v>16734.845664021301</v>
      </c>
      <c r="CR5" s="7">
        <v>47644736</v>
      </c>
      <c r="CS5" s="7">
        <v>0.77051649863263305</v>
      </c>
      <c r="CT5" s="7">
        <v>53.359068555234501</v>
      </c>
      <c r="CU5" s="7">
        <v>99590</v>
      </c>
      <c r="CV5" s="7">
        <v>3.4554136727132998</v>
      </c>
      <c r="CW5" s="7">
        <v>2.8798760971945798</v>
      </c>
      <c r="CX5" s="7">
        <v>11.1499996185303</v>
      </c>
      <c r="CY5" s="7">
        <v>26.4771356274223</v>
      </c>
      <c r="CZ5" s="7">
        <v>303616360053.60101</v>
      </c>
      <c r="DA5" s="7">
        <v>28.505728104547298</v>
      </c>
      <c r="DB5" s="7">
        <v>317940010548.18201</v>
      </c>
      <c r="DC5" s="7">
        <v>27.7718313919347</v>
      </c>
      <c r="DD5" s="7">
        <v>3.0667772709999999</v>
      </c>
      <c r="DE5" s="7">
        <v>29685.363949466901</v>
      </c>
      <c r="DF5" s="7">
        <v>41431558</v>
      </c>
      <c r="DG5" s="7">
        <v>-3.7245883633606298</v>
      </c>
      <c r="DH5" s="7">
        <v>59.843211155123299</v>
      </c>
      <c r="DI5" s="7">
        <v>505320</v>
      </c>
      <c r="DJ5" s="21">
        <v>38.692371691463798</v>
      </c>
      <c r="DK5" s="21">
        <v>1.5147256932108499</v>
      </c>
      <c r="DL5" s="21">
        <v>7.0489997863769496</v>
      </c>
      <c r="DM5" s="21" t="s">
        <v>206</v>
      </c>
      <c r="DN5" s="21" t="s">
        <v>206</v>
      </c>
      <c r="DO5" s="21" t="s">
        <v>206</v>
      </c>
      <c r="DP5" s="21" t="s">
        <v>206</v>
      </c>
      <c r="DQ5" s="21">
        <v>12.7402796419574</v>
      </c>
      <c r="DR5" s="21">
        <v>1.6537293280000001</v>
      </c>
      <c r="DS5" s="21">
        <v>203.90591285154801</v>
      </c>
      <c r="DT5" s="21">
        <v>70497192</v>
      </c>
      <c r="DU5" s="21">
        <v>-1.7404652451837599</v>
      </c>
      <c r="DV5" s="21">
        <v>41.443141318703901</v>
      </c>
      <c r="DW5" s="21">
        <v>1104300</v>
      </c>
      <c r="DX5" s="7">
        <v>0.96925558919806398</v>
      </c>
      <c r="DY5" s="7">
        <v>1.7861276874555201</v>
      </c>
      <c r="DZ5" s="7">
        <v>5.7800002098083496</v>
      </c>
      <c r="EA5" s="7">
        <v>9.1323864401357202</v>
      </c>
      <c r="EB5" s="7">
        <v>1214112595200</v>
      </c>
      <c r="EC5" s="7">
        <v>13.0172733097858</v>
      </c>
      <c r="ED5" s="7">
        <v>1850218957000</v>
      </c>
      <c r="EE5" s="7">
        <v>20.5873621295313</v>
      </c>
      <c r="EF5" s="7">
        <v>1.5860316270000001</v>
      </c>
      <c r="EG5" s="7">
        <v>45428.645678127403</v>
      </c>
      <c r="EH5" s="7">
        <v>287625193</v>
      </c>
      <c r="EI5" s="7">
        <v>-4.1065946260692501</v>
      </c>
      <c r="EJ5" s="7">
        <v>75.156064196319903</v>
      </c>
      <c r="EK5" s="7">
        <v>9632030</v>
      </c>
      <c r="EL5" s="7">
        <v>2.0108588519292701</v>
      </c>
      <c r="EM5" s="7">
        <v>1.11845689131513</v>
      </c>
      <c r="EN5" s="7">
        <v>8.6999998092651403</v>
      </c>
      <c r="EO5" s="7">
        <v>27.531050257930801</v>
      </c>
      <c r="EP5" s="7">
        <v>623396574547.70605</v>
      </c>
      <c r="EQ5" s="7">
        <v>25.5409745004028</v>
      </c>
      <c r="ER5" s="7">
        <v>584031884112.16199</v>
      </c>
      <c r="ES5" s="7">
        <v>20.649452806315999</v>
      </c>
      <c r="ET5" s="7">
        <v>1.916907283</v>
      </c>
      <c r="EU5" s="7">
        <v>39078.198702169</v>
      </c>
      <c r="EV5" s="7">
        <v>61805267</v>
      </c>
      <c r="EW5" s="7">
        <v>1.1802525627771201</v>
      </c>
      <c r="EX5" s="7">
        <v>67.413619476656507</v>
      </c>
      <c r="EY5" s="7">
        <v>549087</v>
      </c>
      <c r="EZ5" s="7">
        <v>19.761288061612198</v>
      </c>
      <c r="FA5" s="7">
        <v>3.8039753212724299</v>
      </c>
      <c r="FB5" s="7">
        <v>4.4320001602172896</v>
      </c>
      <c r="FC5" s="7">
        <v>14.414240364297999</v>
      </c>
      <c r="FD5" s="7">
        <v>127874064605.186</v>
      </c>
      <c r="FE5" s="7">
        <v>15.4140907047209</v>
      </c>
      <c r="FF5" s="7">
        <v>130912500158.605</v>
      </c>
      <c r="FG5" s="7">
        <v>28.770119665594699</v>
      </c>
      <c r="FH5" s="7">
        <v>4.3921997450000001</v>
      </c>
      <c r="FI5" s="7">
        <v>801.50793268586904</v>
      </c>
      <c r="FJ5" s="7">
        <v>1089807112</v>
      </c>
      <c r="FK5" s="7">
        <v>1.3894759773705301</v>
      </c>
      <c r="FL5" s="7">
        <v>43.5384301431734</v>
      </c>
      <c r="FM5" s="7">
        <v>3287260</v>
      </c>
      <c r="FN5" s="7">
        <v>1.7335619584044</v>
      </c>
      <c r="FO5" s="7">
        <v>6.3092741465944604</v>
      </c>
      <c r="FP5" s="7">
        <v>4.2199997901916504</v>
      </c>
      <c r="FQ5" s="7">
        <v>90.477641238894506</v>
      </c>
      <c r="FR5" s="7">
        <v>168504840625.32101</v>
      </c>
      <c r="FS5" s="7">
        <v>73.293226364417094</v>
      </c>
      <c r="FT5" s="7">
        <v>149315205674.69199</v>
      </c>
      <c r="FU5" s="7">
        <v>35.079257247043103</v>
      </c>
      <c r="FV5" s="7">
        <v>4.6519524619999997</v>
      </c>
      <c r="FW5" s="7">
        <v>46746.974529447798</v>
      </c>
      <c r="FX5" s="7">
        <v>3931947</v>
      </c>
      <c r="FY5" s="7" t="s">
        <v>206</v>
      </c>
      <c r="FZ5" s="7">
        <v>51.659890392951297</v>
      </c>
      <c r="GA5" s="7">
        <v>70280</v>
      </c>
      <c r="GB5" s="7">
        <v>2.3642322132165501</v>
      </c>
      <c r="GC5" s="7">
        <v>0.24854743956910899</v>
      </c>
      <c r="GD5" s="7">
        <v>9.2100000381469709</v>
      </c>
      <c r="GE5" s="7">
        <v>24.4721815564371</v>
      </c>
      <c r="GF5" s="7">
        <v>484402020086.513</v>
      </c>
      <c r="GG5" s="7">
        <v>23.726235408058699</v>
      </c>
      <c r="GH5" s="7">
        <v>492192019853.41302</v>
      </c>
      <c r="GI5" s="7">
        <v>24.0393293417374</v>
      </c>
      <c r="GJ5" s="7">
        <v>2.461074837</v>
      </c>
      <c r="GK5" s="7">
        <v>36837.863985999204</v>
      </c>
      <c r="GL5" s="7">
        <v>57059007</v>
      </c>
      <c r="GM5" s="7">
        <v>-0.266907178719195</v>
      </c>
      <c r="GN5" s="7">
        <v>63.823696074778702</v>
      </c>
      <c r="GO5" s="7">
        <v>301340</v>
      </c>
      <c r="GP5" s="7">
        <v>1.3921108742830699</v>
      </c>
      <c r="GQ5" s="7">
        <v>0.117992776770365</v>
      </c>
      <c r="GR5" s="7">
        <v>5.3699998855590803</v>
      </c>
      <c r="GS5" s="7">
        <v>11.0182210299423</v>
      </c>
      <c r="GT5" s="7">
        <v>548785774064.95502</v>
      </c>
      <c r="GU5" s="7">
        <v>9.6673903294312904</v>
      </c>
      <c r="GV5" s="7">
        <v>645763960600.30798</v>
      </c>
      <c r="GW5" s="7">
        <v>30.539653967489802</v>
      </c>
      <c r="GX5" s="7">
        <v>-0.92349402700000005</v>
      </c>
      <c r="GY5" s="7">
        <v>42190.804872800203</v>
      </c>
      <c r="GZ5" s="7">
        <v>127445000</v>
      </c>
      <c r="HA5" s="7">
        <v>2.6454002392521998</v>
      </c>
      <c r="HB5" s="7">
        <v>68.064126521213197</v>
      </c>
      <c r="HC5" s="7">
        <v>377890</v>
      </c>
      <c r="HD5" s="7">
        <v>3.27828185504542</v>
      </c>
      <c r="HE5" s="7">
        <v>-3.9844481468534802E-2</v>
      </c>
      <c r="HF5" s="7">
        <v>2.8699998855590798</v>
      </c>
      <c r="HG5" s="7">
        <v>22.552489873831298</v>
      </c>
      <c r="HH5" s="7">
        <v>222327040708.879</v>
      </c>
      <c r="HI5" s="7">
        <v>24.145424834559801</v>
      </c>
      <c r="HJ5" s="7">
        <v>246739456319.689</v>
      </c>
      <c r="HK5" s="7">
        <v>32.710357648198503</v>
      </c>
      <c r="HL5" s="7">
        <v>5.0310895310000001</v>
      </c>
      <c r="HM5" s="7">
        <v>8731.2199088733705</v>
      </c>
      <c r="HN5" s="7">
        <v>104355608</v>
      </c>
      <c r="HO5" s="7">
        <v>-1.9267263263144101</v>
      </c>
      <c r="HP5" s="7">
        <v>58.845208018069002</v>
      </c>
      <c r="HQ5" s="7">
        <v>1964380</v>
      </c>
      <c r="HR5" s="7">
        <v>6.9455026963848496</v>
      </c>
      <c r="HS5" s="7">
        <v>5.0605918132883296</v>
      </c>
      <c r="HT5" s="7">
        <v>5.28999996185303</v>
      </c>
      <c r="HU5" s="7">
        <v>32.847071703863698</v>
      </c>
      <c r="HV5" s="7">
        <v>37571434893.704201</v>
      </c>
      <c r="HW5" s="7">
        <v>29.8089228515842</v>
      </c>
      <c r="HX5" s="7">
        <v>28643781342.628502</v>
      </c>
      <c r="HY5" s="7">
        <v>22.765773296543198</v>
      </c>
      <c r="HZ5" s="7">
        <v>2.660947121</v>
      </c>
      <c r="IA5" s="7">
        <v>30868.588160828</v>
      </c>
      <c r="IB5" s="7">
        <v>3948500</v>
      </c>
      <c r="IC5" s="7">
        <v>-2.0952193629554698</v>
      </c>
      <c r="ID5" s="7">
        <v>63.207107507711903</v>
      </c>
      <c r="IE5" s="7">
        <v>267710</v>
      </c>
      <c r="IF5" s="7">
        <v>2.02224060214236</v>
      </c>
      <c r="IG5" s="7">
        <v>0.103629981052691</v>
      </c>
      <c r="IH5" s="7">
        <v>2.5499999523162802</v>
      </c>
      <c r="II5" s="7">
        <v>60.750736601139302</v>
      </c>
      <c r="IJ5" s="7">
        <v>444234361432.45099</v>
      </c>
      <c r="IK5" s="7">
        <v>53.959648211024799</v>
      </c>
      <c r="IL5" s="7">
        <v>395051158495.81299</v>
      </c>
      <c r="IM5" s="7">
        <v>21.365780857874899</v>
      </c>
      <c r="IN5" s="7">
        <v>3.2866857650000001</v>
      </c>
      <c r="IO5" s="7">
        <v>46509.517137553397</v>
      </c>
      <c r="IP5" s="7">
        <v>16148929</v>
      </c>
      <c r="IQ5" s="7">
        <v>2.3674741746385499</v>
      </c>
      <c r="IR5" s="7">
        <v>65.911696841866899</v>
      </c>
      <c r="IS5" s="7">
        <v>41530</v>
      </c>
      <c r="IT5" s="7">
        <v>21.746378676627501</v>
      </c>
      <c r="IU5" s="7">
        <v>3.224429972602</v>
      </c>
      <c r="IV5" s="7">
        <v>7.8299999237060502</v>
      </c>
      <c r="IW5" s="7">
        <v>15.223617195497299</v>
      </c>
      <c r="IX5" s="7">
        <v>14537385013.1756</v>
      </c>
      <c r="IY5" s="7">
        <v>15.314012721401699</v>
      </c>
      <c r="IZ5" s="7">
        <v>22723644614.6535</v>
      </c>
      <c r="JA5" s="7">
        <v>22.219310101346299</v>
      </c>
      <c r="JB5" s="7">
        <v>3.2903447259999998</v>
      </c>
      <c r="JC5" s="7">
        <v>855.49854983594798</v>
      </c>
      <c r="JD5" s="7">
        <v>144654143</v>
      </c>
      <c r="JE5" s="7">
        <v>5.3300642717803797</v>
      </c>
      <c r="JF5" s="7">
        <v>49.151068104550703</v>
      </c>
      <c r="JG5" s="7">
        <v>796100</v>
      </c>
      <c r="JH5" s="7">
        <v>0.727699888632931</v>
      </c>
      <c r="JI5" s="7">
        <v>2.4578776172729402</v>
      </c>
      <c r="JJ5" s="7">
        <v>5.03999996185303</v>
      </c>
      <c r="JK5" s="7">
        <v>23.773479042819499</v>
      </c>
      <c r="JL5" s="7">
        <v>546693114709.58899</v>
      </c>
      <c r="JM5" s="7">
        <v>26.568843325010501</v>
      </c>
      <c r="JN5" s="7">
        <v>611001918730.48401</v>
      </c>
      <c r="JO5" s="7">
        <v>21.093211016016902</v>
      </c>
      <c r="JP5" s="7">
        <v>1.2561924980000001</v>
      </c>
      <c r="JQ5" s="7">
        <v>37077.6483548939</v>
      </c>
      <c r="JR5" s="7">
        <v>59370479</v>
      </c>
      <c r="JS5" s="7">
        <v>-2.2442600879032701</v>
      </c>
      <c r="JT5" s="7">
        <v>68.152916986613903</v>
      </c>
      <c r="JU5" s="7">
        <v>243610</v>
      </c>
      <c r="JV5" s="7">
        <v>2.5629800227024901</v>
      </c>
      <c r="JW5" s="7">
        <v>1.65249405467387</v>
      </c>
      <c r="JX5" s="7">
        <v>7.0199999809265101</v>
      </c>
      <c r="JY5" s="7">
        <v>45.124147724306397</v>
      </c>
      <c r="JZ5" s="7">
        <v>60032516068.226097</v>
      </c>
      <c r="KA5" s="7">
        <v>46.4018340987842</v>
      </c>
      <c r="KB5" s="7">
        <v>63751600277.512299</v>
      </c>
      <c r="KC5" s="7">
        <v>33.263550269909103</v>
      </c>
      <c r="KD5" s="7">
        <v>1.7850992999999999</v>
      </c>
      <c r="KE5" s="7">
        <v>15577.392204707199</v>
      </c>
      <c r="KF5" s="7">
        <v>10196916</v>
      </c>
      <c r="KG5" s="7">
        <v>-5.2066848138204902</v>
      </c>
      <c r="KH5" s="7">
        <v>55.586200107098499</v>
      </c>
      <c r="KI5" s="7">
        <v>78870</v>
      </c>
      <c r="KJ5" s="7">
        <v>7.1311468937295105E-2</v>
      </c>
      <c r="KK5" s="7">
        <v>4.2116865520360696</v>
      </c>
      <c r="KL5" s="7">
        <v>5.6500000953674299</v>
      </c>
      <c r="KM5" s="7">
        <v>185.97095667312001</v>
      </c>
      <c r="KN5" s="7">
        <v>224899376604.327</v>
      </c>
      <c r="KO5" s="7">
        <v>168.32112514190899</v>
      </c>
      <c r="KP5" s="7">
        <v>199954748808.21399</v>
      </c>
      <c r="KQ5" s="7">
        <v>30.625785473963099</v>
      </c>
      <c r="KR5" s="7">
        <v>-0.39167686699999998</v>
      </c>
      <c r="KS5" s="7">
        <v>33242.986331623702</v>
      </c>
      <c r="KT5" s="7">
        <v>4175950</v>
      </c>
      <c r="KU5" s="7">
        <v>13.4889498741419</v>
      </c>
      <c r="KV5" s="7">
        <v>64.062785678664696</v>
      </c>
      <c r="KW5" s="7">
        <v>685</v>
      </c>
      <c r="KX5" s="7">
        <v>8.6960259485182405</v>
      </c>
      <c r="KY5" s="7">
        <v>6.1488798174326602</v>
      </c>
      <c r="KZ5" s="7">
        <v>1.8200000524520901</v>
      </c>
      <c r="LA5" s="7">
        <v>60.645752600970098</v>
      </c>
      <c r="LB5" s="7">
        <v>130764242611.545</v>
      </c>
      <c r="LC5" s="7">
        <v>54.3239904200966</v>
      </c>
      <c r="LD5" s="7">
        <v>114660322898.69701</v>
      </c>
      <c r="LE5" s="7">
        <v>37.044858393456202</v>
      </c>
      <c r="LF5" s="7">
        <v>0.69730897700000005</v>
      </c>
      <c r="LG5" s="7">
        <v>3731.0271070603499</v>
      </c>
      <c r="LH5" s="7">
        <v>64073164</v>
      </c>
      <c r="LI5" s="7">
        <v>3.4655065395331599</v>
      </c>
      <c r="LJ5" s="7">
        <v>54.2591156580256</v>
      </c>
      <c r="LK5" s="7">
        <v>513120</v>
      </c>
    </row>
    <row r="6" spans="1:323" x14ac:dyDescent="0.25">
      <c r="A6">
        <v>2003</v>
      </c>
      <c r="B6" s="7">
        <v>0.78303484559115</v>
      </c>
      <c r="C6" s="7">
        <v>-0.70990617188078897</v>
      </c>
      <c r="D6" s="7">
        <v>9.7799997329711896</v>
      </c>
      <c r="E6" s="7">
        <v>32.591483189794999</v>
      </c>
      <c r="F6" s="30">
        <v>988669890491.56604</v>
      </c>
      <c r="G6" s="7">
        <v>28.927651255810598</v>
      </c>
      <c r="H6" s="30">
        <v>900595386020.34705</v>
      </c>
      <c r="I6" s="7">
        <v>26.417426399048701</v>
      </c>
      <c r="J6" s="7">
        <v>1.0342233919999999</v>
      </c>
      <c r="K6" s="7">
        <v>38218.3496455934</v>
      </c>
      <c r="L6" s="7">
        <v>82534176</v>
      </c>
      <c r="M6" s="7">
        <v>1.43894053812807</v>
      </c>
      <c r="N6" s="7">
        <v>63.114482360996</v>
      </c>
      <c r="O6" s="7">
        <v>357040</v>
      </c>
      <c r="P6" s="7">
        <v>10.3282172969824</v>
      </c>
      <c r="Q6" s="7">
        <v>8.8370407957692407</v>
      </c>
      <c r="R6" s="7">
        <v>15.3999996185303</v>
      </c>
      <c r="S6" s="7">
        <v>25.9309089022757</v>
      </c>
      <c r="T6" s="7">
        <v>55336618844.528999</v>
      </c>
      <c r="U6" s="7">
        <v>14.7137808435275</v>
      </c>
      <c r="V6" s="7">
        <v>25160624642.2197</v>
      </c>
      <c r="W6" s="7">
        <v>32.645091438231802</v>
      </c>
      <c r="X6" s="7">
        <v>13.44284929</v>
      </c>
      <c r="Y6" s="7">
        <v>7337.79203783303</v>
      </c>
      <c r="Z6" s="7">
        <v>38309379</v>
      </c>
      <c r="AA6" s="7">
        <v>6.3799068017701099</v>
      </c>
      <c r="AB6" s="7">
        <v>50.559642679953598</v>
      </c>
      <c r="AC6" s="7">
        <v>2780400</v>
      </c>
      <c r="AD6" s="7">
        <v>6.1671843856504003</v>
      </c>
      <c r="AE6" s="7">
        <v>1.1398868686460599</v>
      </c>
      <c r="AF6" s="7">
        <v>9.7299995422363299</v>
      </c>
      <c r="AG6" s="7">
        <v>15.1807837086861</v>
      </c>
      <c r="AH6" s="7">
        <v>166761258238.19101</v>
      </c>
      <c r="AI6" s="7">
        <v>12.959601014473201</v>
      </c>
      <c r="AJ6" s="7">
        <v>107831305282.065</v>
      </c>
      <c r="AK6" s="7">
        <v>23.0838178175003</v>
      </c>
      <c r="AL6" s="7">
        <v>14.715325829999999</v>
      </c>
      <c r="AM6" s="7">
        <v>8911.3195119747907</v>
      </c>
      <c r="AN6" s="7">
        <v>182482149</v>
      </c>
      <c r="AO6" s="7">
        <v>0.748189046560784</v>
      </c>
      <c r="AP6" s="7">
        <v>56.3578281380465</v>
      </c>
      <c r="AQ6" s="7">
        <v>8515770</v>
      </c>
      <c r="AR6" s="7" t="s">
        <v>206</v>
      </c>
      <c r="AS6" s="7">
        <v>1.8022733120588399</v>
      </c>
      <c r="AT6" s="7">
        <v>7.5700001716613796</v>
      </c>
      <c r="AU6" s="7">
        <v>36.827839384475098</v>
      </c>
      <c r="AV6" s="7">
        <v>481243105364.88501</v>
      </c>
      <c r="AW6" s="7">
        <v>33.015600068782703</v>
      </c>
      <c r="AX6" s="7">
        <v>383890291363.54602</v>
      </c>
      <c r="AY6" s="7" t="s">
        <v>206</v>
      </c>
      <c r="AZ6" s="7">
        <v>2.758563214</v>
      </c>
      <c r="BA6" s="7">
        <v>45239.811390679497</v>
      </c>
      <c r="BB6" s="7">
        <v>31676000</v>
      </c>
      <c r="BC6" s="7">
        <v>1.16905428610463</v>
      </c>
      <c r="BD6" s="7" t="s">
        <v>206</v>
      </c>
      <c r="BE6" s="7">
        <v>9984670</v>
      </c>
      <c r="BF6" s="7">
        <v>4.4550676811588996</v>
      </c>
      <c r="BG6" s="7">
        <v>4.0910476847042103</v>
      </c>
      <c r="BH6" s="7">
        <v>8.5</v>
      </c>
      <c r="BI6" s="7">
        <v>35.6590455123686</v>
      </c>
      <c r="BJ6" s="7">
        <v>64003183894.889503</v>
      </c>
      <c r="BK6" s="7">
        <v>30.657241108805501</v>
      </c>
      <c r="BL6" s="7">
        <v>32559590400.721802</v>
      </c>
      <c r="BM6" s="7">
        <v>33.412720340295301</v>
      </c>
      <c r="BN6" s="7">
        <v>2.810177259</v>
      </c>
      <c r="BO6" s="7">
        <v>10141.731982051801</v>
      </c>
      <c r="BP6" s="7">
        <v>15799542</v>
      </c>
      <c r="BQ6" s="7">
        <v>-0.29373794624086202</v>
      </c>
      <c r="BR6" s="7">
        <v>53.725080412202601</v>
      </c>
      <c r="BS6" s="7">
        <v>756096</v>
      </c>
      <c r="BT6" s="7">
        <v>12.348998965368599</v>
      </c>
      <c r="BU6" s="7">
        <v>10.035603026256799</v>
      </c>
      <c r="BV6" s="7">
        <v>4.3000001907348597</v>
      </c>
      <c r="BW6" s="7">
        <v>26.980756534172301</v>
      </c>
      <c r="BX6" s="7" t="s">
        <v>206</v>
      </c>
      <c r="BY6" s="7">
        <v>24.823231465803001</v>
      </c>
      <c r="BZ6" s="7" t="s">
        <v>206</v>
      </c>
      <c r="CA6" s="7">
        <v>45.623964421759098</v>
      </c>
      <c r="CB6" s="7">
        <v>1.164517601</v>
      </c>
      <c r="CC6" s="7">
        <v>2258.9121054104899</v>
      </c>
      <c r="CD6" s="7">
        <v>1288400000</v>
      </c>
      <c r="CE6" s="7">
        <v>2.5930190275245799</v>
      </c>
      <c r="CF6" s="7" t="s">
        <v>206</v>
      </c>
      <c r="CG6" s="7">
        <v>9562912.6999999993</v>
      </c>
      <c r="CH6" s="7">
        <v>3.1433862451479202</v>
      </c>
      <c r="CI6" s="7">
        <v>2.93321790185936</v>
      </c>
      <c r="CJ6" s="7">
        <v>3.5599999427795401</v>
      </c>
      <c r="CK6" s="7">
        <v>32.702170004684803</v>
      </c>
      <c r="CL6" s="7">
        <v>272780156064.42899</v>
      </c>
      <c r="CM6" s="7">
        <v>30.690825539979301</v>
      </c>
      <c r="CN6" s="7">
        <v>295296268968.50598</v>
      </c>
      <c r="CO6" s="7">
        <v>32.742938750816499</v>
      </c>
      <c r="CP6" s="7">
        <v>3.5148792420000001</v>
      </c>
      <c r="CQ6" s="7">
        <v>17136.6615671131</v>
      </c>
      <c r="CR6" s="7">
        <v>47892330</v>
      </c>
      <c r="CS6" s="7">
        <v>1.7453399404352099</v>
      </c>
      <c r="CT6" s="7">
        <v>53.5658902970508</v>
      </c>
      <c r="CU6" s="7">
        <v>99600</v>
      </c>
      <c r="CV6" s="7">
        <v>3.3816984288189298</v>
      </c>
      <c r="CW6" s="7">
        <v>3.1875714756449698</v>
      </c>
      <c r="CX6" s="7">
        <v>11.2799997329712</v>
      </c>
      <c r="CY6" s="7">
        <v>25.447308680327399</v>
      </c>
      <c r="CZ6" s="7">
        <v>313997198941.86102</v>
      </c>
      <c r="DA6" s="7">
        <v>27.664062966724401</v>
      </c>
      <c r="DB6" s="7">
        <v>336741540129.41901</v>
      </c>
      <c r="DC6" s="7">
        <v>27.464429376506001</v>
      </c>
      <c r="DD6" s="7">
        <v>3.0398848799999998</v>
      </c>
      <c r="DE6" s="7">
        <v>30082.626478760601</v>
      </c>
      <c r="DF6" s="7">
        <v>42187645</v>
      </c>
      <c r="DG6" s="7">
        <v>-3.8691369146332999</v>
      </c>
      <c r="DH6" s="7">
        <v>59.721433976541803</v>
      </c>
      <c r="DI6" s="7">
        <v>505370</v>
      </c>
      <c r="DJ6" s="21">
        <v>37.285055413956101</v>
      </c>
      <c r="DK6" s="21">
        <v>-2.1613597214194198</v>
      </c>
      <c r="DL6" s="21">
        <v>6.4850001335143999</v>
      </c>
      <c r="DM6" s="21" t="s">
        <v>206</v>
      </c>
      <c r="DN6" s="21" t="s">
        <v>206</v>
      </c>
      <c r="DO6" s="21" t="s">
        <v>206</v>
      </c>
      <c r="DP6" s="21" t="s">
        <v>206</v>
      </c>
      <c r="DQ6" s="21">
        <v>12.899502223262401</v>
      </c>
      <c r="DR6" s="21">
        <v>17.7622842</v>
      </c>
      <c r="DS6" s="21">
        <v>193.866915123197</v>
      </c>
      <c r="DT6" s="21">
        <v>72545144</v>
      </c>
      <c r="DU6" s="21">
        <v>-1.58150719828577</v>
      </c>
      <c r="DV6" s="21">
        <v>42.750155795785403</v>
      </c>
      <c r="DW6" s="21">
        <v>1104300</v>
      </c>
      <c r="DX6" s="7">
        <v>1.13004783387935</v>
      </c>
      <c r="DY6" s="7">
        <v>2.80677595648093</v>
      </c>
      <c r="DZ6" s="7">
        <v>5.9899997711181596</v>
      </c>
      <c r="EA6" s="7">
        <v>9.0375191018420296</v>
      </c>
      <c r="EB6" s="7">
        <v>1235532956700</v>
      </c>
      <c r="EC6" s="7">
        <v>13.4130680490362</v>
      </c>
      <c r="ED6" s="7">
        <v>1932833228200</v>
      </c>
      <c r="EE6" s="7">
        <v>20.699176451066698</v>
      </c>
      <c r="EF6" s="7">
        <v>2.270094973</v>
      </c>
      <c r="EG6" s="7">
        <v>46304.036089561203</v>
      </c>
      <c r="EH6" s="7">
        <v>290107933</v>
      </c>
      <c r="EI6" s="7">
        <v>-4.5066620796182999</v>
      </c>
      <c r="EJ6" s="7">
        <v>74.904475803754295</v>
      </c>
      <c r="EK6" s="7">
        <v>9632030</v>
      </c>
      <c r="EL6" s="7">
        <v>1.85016428870167</v>
      </c>
      <c r="EM6" s="7">
        <v>0.81953166864028004</v>
      </c>
      <c r="EN6" s="7">
        <v>8.3100004196166992</v>
      </c>
      <c r="EO6" s="7">
        <v>26.111968974639801</v>
      </c>
      <c r="EP6" s="7">
        <v>616727813188.88794</v>
      </c>
      <c r="EQ6" s="7">
        <v>24.6858645485955</v>
      </c>
      <c r="ER6" s="7">
        <v>589237325310.91699</v>
      </c>
      <c r="ES6" s="7">
        <v>20.191811198614602</v>
      </c>
      <c r="ET6" s="7">
        <v>2.1090737389999998</v>
      </c>
      <c r="EU6" s="7">
        <v>39120.196140861197</v>
      </c>
      <c r="EV6" s="7">
        <v>62244886</v>
      </c>
      <c r="EW6" s="7">
        <v>0.86839215248583002</v>
      </c>
      <c r="EX6" s="7">
        <v>68.058204439167795</v>
      </c>
      <c r="EY6" s="7">
        <v>549387</v>
      </c>
      <c r="EZ6" s="7">
        <v>19.805699892735799</v>
      </c>
      <c r="FA6" s="7">
        <v>7.8603814754530204</v>
      </c>
      <c r="FB6" s="7">
        <v>4.3080000877380398</v>
      </c>
      <c r="FC6" s="7">
        <v>15.1049512154858</v>
      </c>
      <c r="FD6" s="7">
        <v>140127238695.88199</v>
      </c>
      <c r="FE6" s="7">
        <v>15.8187924272373</v>
      </c>
      <c r="FF6" s="7">
        <v>149088282958.319</v>
      </c>
      <c r="FG6" s="7">
        <v>28.592271153304502</v>
      </c>
      <c r="FH6" s="7">
        <v>3.8058659220000002</v>
      </c>
      <c r="FI6" s="7">
        <v>850.29326490131302</v>
      </c>
      <c r="FJ6" s="7">
        <v>1108027848</v>
      </c>
      <c r="FK6" s="7">
        <v>1.4630777372572299</v>
      </c>
      <c r="FL6" s="7">
        <v>43.669641738342499</v>
      </c>
      <c r="FM6" s="7">
        <v>3287260</v>
      </c>
      <c r="FN6" s="7">
        <v>1.4779266980729999</v>
      </c>
      <c r="FO6" s="7">
        <v>3.1195091034444999</v>
      </c>
      <c r="FP6" s="7">
        <v>4.4800000190734899</v>
      </c>
      <c r="FQ6" s="7">
        <v>80.851477648455798</v>
      </c>
      <c r="FR6" s="7">
        <v>165643973872.543</v>
      </c>
      <c r="FS6" s="7">
        <v>65.699283598319596</v>
      </c>
      <c r="FT6" s="7">
        <v>145705567609.01501</v>
      </c>
      <c r="FU6" s="7">
        <v>32.228601641656802</v>
      </c>
      <c r="FV6" s="7">
        <v>3.479883193</v>
      </c>
      <c r="FW6" s="7">
        <v>47426.371761604103</v>
      </c>
      <c r="FX6" s="7">
        <v>3996521</v>
      </c>
      <c r="FY6" s="7" t="s">
        <v>206</v>
      </c>
      <c r="FZ6" s="7">
        <v>54.6539796440711</v>
      </c>
      <c r="GA6" s="7">
        <v>70280</v>
      </c>
      <c r="GB6" s="7">
        <v>2.3500233262213799</v>
      </c>
      <c r="GC6" s="7">
        <v>0.151318188408439</v>
      </c>
      <c r="GD6" s="7">
        <v>8.8699998855590803</v>
      </c>
      <c r="GE6" s="7">
        <v>23.360736130677498</v>
      </c>
      <c r="GF6" s="7">
        <v>478106368433.62402</v>
      </c>
      <c r="GG6" s="7">
        <v>22.907902555644998</v>
      </c>
      <c r="GH6" s="7">
        <v>499392650737.27197</v>
      </c>
      <c r="GI6" s="7">
        <v>23.490655417924799</v>
      </c>
      <c r="GJ6" s="7">
        <v>2.6764705879999999</v>
      </c>
      <c r="GK6" s="7">
        <v>36729.9755411316</v>
      </c>
      <c r="GL6" s="7">
        <v>57313203</v>
      </c>
      <c r="GM6" s="7">
        <v>-0.59226632329792595</v>
      </c>
      <c r="GN6" s="7">
        <v>64.605637294802605</v>
      </c>
      <c r="GO6" s="7">
        <v>301340</v>
      </c>
      <c r="GP6" s="7">
        <v>1.31480224997754</v>
      </c>
      <c r="GQ6" s="7">
        <v>1.52822014814711</v>
      </c>
      <c r="GR6" s="7">
        <v>5.25</v>
      </c>
      <c r="GS6" s="7">
        <v>11.639293466229301</v>
      </c>
      <c r="GT6" s="7">
        <v>601007231040.14404</v>
      </c>
      <c r="GU6" s="7">
        <v>9.9438359319263601</v>
      </c>
      <c r="GV6" s="7">
        <v>667697424430.14404</v>
      </c>
      <c r="GW6" s="7">
        <v>30.415403005855399</v>
      </c>
      <c r="GX6" s="7">
        <v>-0.25654181599999998</v>
      </c>
      <c r="GY6" s="7">
        <v>42744.011284990003</v>
      </c>
      <c r="GZ6" s="7">
        <v>127718000</v>
      </c>
      <c r="HA6" s="7">
        <v>3.1352055830910102</v>
      </c>
      <c r="HB6" s="7">
        <v>68.352080235824303</v>
      </c>
      <c r="HC6" s="7">
        <v>377900</v>
      </c>
      <c r="HD6" s="7">
        <v>3.3874864959512898</v>
      </c>
      <c r="HE6" s="7">
        <v>1.4463826837036</v>
      </c>
      <c r="HF6" s="7">
        <v>2.96000003814697</v>
      </c>
      <c r="HG6" s="7">
        <v>24.360440687869801</v>
      </c>
      <c r="HH6" s="7">
        <v>226566113023.86401</v>
      </c>
      <c r="HI6" s="7">
        <v>25.845248767326499</v>
      </c>
      <c r="HJ6" s="7">
        <v>252934187170.98401</v>
      </c>
      <c r="HK6" s="7">
        <v>31.191077271202602</v>
      </c>
      <c r="HL6" s="7">
        <v>4.5481379239999997</v>
      </c>
      <c r="HM6" s="7">
        <v>8749.7779234485497</v>
      </c>
      <c r="HN6" s="7">
        <v>105640453</v>
      </c>
      <c r="HO6" s="7">
        <v>-1.1441924148201501</v>
      </c>
      <c r="HP6" s="7">
        <v>60.424391338677999</v>
      </c>
      <c r="HQ6" s="7">
        <v>1964380</v>
      </c>
      <c r="HR6" s="7">
        <v>6.6455827601002104</v>
      </c>
      <c r="HS6" s="7">
        <v>4.54027004504856</v>
      </c>
      <c r="HT6" s="7">
        <v>4.75</v>
      </c>
      <c r="HU6" s="7">
        <v>29.8397254017245</v>
      </c>
      <c r="HV6" s="7">
        <v>38578985345.429703</v>
      </c>
      <c r="HW6" s="7">
        <v>28.075043944028501</v>
      </c>
      <c r="HX6" s="7">
        <v>32415000054.558201</v>
      </c>
      <c r="HY6" s="7">
        <v>22.3415592863767</v>
      </c>
      <c r="HZ6" s="7">
        <v>1.123590179</v>
      </c>
      <c r="IA6" s="7">
        <v>31639.4793554924</v>
      </c>
      <c r="IB6" s="7">
        <v>4027200</v>
      </c>
      <c r="IC6" s="7">
        <v>-2.4059917915386202</v>
      </c>
      <c r="ID6" s="7">
        <v>63.904997854701001</v>
      </c>
      <c r="IE6" s="7">
        <v>267710</v>
      </c>
      <c r="IF6" s="7">
        <v>2.0012986731034501</v>
      </c>
      <c r="IG6" s="7">
        <v>0.28392258104794599</v>
      </c>
      <c r="IH6" s="7">
        <v>3.5899999141693102</v>
      </c>
      <c r="II6" s="7">
        <v>59.709357748914002</v>
      </c>
      <c r="IJ6" s="7">
        <v>451355999536.02197</v>
      </c>
      <c r="IK6" s="7">
        <v>52.945402440636997</v>
      </c>
      <c r="IL6" s="7">
        <v>401943023127.56299</v>
      </c>
      <c r="IM6" s="7">
        <v>21.047780512403499</v>
      </c>
      <c r="IN6" s="7">
        <v>2.1125387679999998</v>
      </c>
      <c r="IO6" s="7">
        <v>46422.024850387999</v>
      </c>
      <c r="IP6" s="7">
        <v>16225302</v>
      </c>
      <c r="IQ6" s="7">
        <v>5.2227048682649198</v>
      </c>
      <c r="IR6" s="7">
        <v>66.338314211786297</v>
      </c>
      <c r="IS6" s="7">
        <v>41530</v>
      </c>
      <c r="IT6" s="7">
        <v>21.7266709983986</v>
      </c>
      <c r="IU6" s="7">
        <v>4.8463209353944698</v>
      </c>
      <c r="IV6" s="7">
        <v>8.2700004577636701</v>
      </c>
      <c r="IW6" s="7">
        <v>16.718967406998999</v>
      </c>
      <c r="IX6" s="7">
        <v>18662718240.1273</v>
      </c>
      <c r="IY6" s="7">
        <v>16.125528340027799</v>
      </c>
      <c r="IZ6" s="7">
        <v>25273362588.962799</v>
      </c>
      <c r="JA6" s="7">
        <v>22.2311782967105</v>
      </c>
      <c r="JB6" s="7">
        <v>2.914134701</v>
      </c>
      <c r="JC6" s="7">
        <v>878.44151966291201</v>
      </c>
      <c r="JD6" s="7">
        <v>147703401</v>
      </c>
      <c r="JE6" s="7">
        <v>4.2921599344333297</v>
      </c>
      <c r="JF6" s="7">
        <v>49.039389225801401</v>
      </c>
      <c r="JG6" s="7">
        <v>796100</v>
      </c>
      <c r="JH6" s="7">
        <v>0.76674967181063602</v>
      </c>
      <c r="JI6" s="7">
        <v>3.3259093154025701</v>
      </c>
      <c r="JJ6" s="7">
        <v>4.8099999427795401</v>
      </c>
      <c r="JK6" s="7">
        <v>23.534641498673999</v>
      </c>
      <c r="JL6" s="7">
        <v>560681569937.81396</v>
      </c>
      <c r="JM6" s="7">
        <v>25.936931575621301</v>
      </c>
      <c r="JN6" s="7">
        <v>626919244075.72302</v>
      </c>
      <c r="JO6" s="7">
        <v>20.257313276471201</v>
      </c>
      <c r="JP6" s="7">
        <v>1.3629215450000001</v>
      </c>
      <c r="JQ6" s="7">
        <v>38132.841085907698</v>
      </c>
      <c r="JR6" s="7">
        <v>59647577</v>
      </c>
      <c r="JS6" s="7">
        <v>-1.9440850950369</v>
      </c>
      <c r="JT6" s="7">
        <v>69.012916924639399</v>
      </c>
      <c r="JU6" s="7">
        <v>243610</v>
      </c>
      <c r="JV6" s="7">
        <v>2.3627037178575701</v>
      </c>
      <c r="JW6" s="7">
        <v>3.6029894593603999</v>
      </c>
      <c r="JX6" s="7">
        <v>7.53999996185303</v>
      </c>
      <c r="JY6" s="7">
        <v>46.907324342384797</v>
      </c>
      <c r="JZ6" s="7">
        <v>65331745055.175201</v>
      </c>
      <c r="KA6" s="7">
        <v>48.107872879914503</v>
      </c>
      <c r="KB6" s="7">
        <v>69242836385.5327</v>
      </c>
      <c r="KC6" s="7">
        <v>32.628019963122398</v>
      </c>
      <c r="KD6" s="7">
        <v>0.107708792</v>
      </c>
      <c r="KE6" s="7">
        <v>16143.263640186</v>
      </c>
      <c r="KF6" s="7">
        <v>10193998</v>
      </c>
      <c r="KG6" s="7">
        <v>-5.8071375706589503</v>
      </c>
      <c r="KH6" s="7">
        <v>56.387459071400301</v>
      </c>
      <c r="KI6" s="7">
        <v>78870</v>
      </c>
      <c r="KJ6" s="7">
        <v>6.1421644798273098E-2</v>
      </c>
      <c r="KK6" s="7">
        <v>4.4353281470817203</v>
      </c>
      <c r="KL6" s="7">
        <v>5.9299998283386204</v>
      </c>
      <c r="KM6" s="7">
        <v>205.17509902613</v>
      </c>
      <c r="KN6" s="7">
        <v>256864026402.64001</v>
      </c>
      <c r="KO6" s="7">
        <v>177.66465202093801</v>
      </c>
      <c r="KP6" s="7">
        <v>219910964429.776</v>
      </c>
      <c r="KQ6" s="7">
        <v>30.045125381814199</v>
      </c>
      <c r="KR6" s="7">
        <v>0.5079053</v>
      </c>
      <c r="KS6" s="7">
        <v>35233.134480481604</v>
      </c>
      <c r="KT6" s="7">
        <v>4114826</v>
      </c>
      <c r="KU6" s="7">
        <v>22.8318509218368</v>
      </c>
      <c r="KV6" s="7">
        <v>64.492490345914007</v>
      </c>
      <c r="KW6" s="7">
        <v>697</v>
      </c>
      <c r="KX6" s="7">
        <v>9.4445698495971797</v>
      </c>
      <c r="KY6" s="7">
        <v>7.1893299648605202</v>
      </c>
      <c r="KZ6" s="7">
        <v>1.53999996185303</v>
      </c>
      <c r="LA6" s="7">
        <v>61.522561371927402</v>
      </c>
      <c r="LB6" s="7">
        <v>142708023352.85101</v>
      </c>
      <c r="LC6" s="7">
        <v>55.170276804876501</v>
      </c>
      <c r="LD6" s="7">
        <v>127383209558.18201</v>
      </c>
      <c r="LE6" s="7">
        <v>38.058034901608302</v>
      </c>
      <c r="LF6" s="7">
        <v>1.8043499460000001</v>
      </c>
      <c r="LG6" s="7">
        <v>3969.4155657393399</v>
      </c>
      <c r="LH6" s="7">
        <v>64554952</v>
      </c>
      <c r="LI6" s="7">
        <v>3.1335632134696101</v>
      </c>
      <c r="LJ6" s="7">
        <v>52.497395248794497</v>
      </c>
      <c r="LK6" s="7">
        <v>513120</v>
      </c>
    </row>
    <row r="7" spans="1:323" x14ac:dyDescent="0.25">
      <c r="A7">
        <v>2004</v>
      </c>
      <c r="B7" s="7">
        <v>0.90803392905902403</v>
      </c>
      <c r="C7" s="7">
        <v>1.16997041286515</v>
      </c>
      <c r="D7" s="7">
        <v>10.7299995422363</v>
      </c>
      <c r="E7" s="7">
        <v>35.448423778527399</v>
      </c>
      <c r="F7" s="30">
        <v>1101858727493.6201</v>
      </c>
      <c r="G7" s="7">
        <v>30.407686006465202</v>
      </c>
      <c r="H7" s="30">
        <v>972004882710.45398</v>
      </c>
      <c r="I7" s="7">
        <v>26.655979424121998</v>
      </c>
      <c r="J7" s="7">
        <v>1.6657360880000001</v>
      </c>
      <c r="K7" s="7">
        <v>38673.888113205197</v>
      </c>
      <c r="L7" s="7">
        <v>82516260</v>
      </c>
      <c r="M7" s="7">
        <v>4.4718279993340699</v>
      </c>
      <c r="N7" s="7">
        <v>63.055553108842503</v>
      </c>
      <c r="O7" s="7">
        <v>357050</v>
      </c>
      <c r="P7" s="7">
        <v>8.3624866100282595</v>
      </c>
      <c r="Q7" s="7">
        <v>9.02957330068155</v>
      </c>
      <c r="R7" s="7">
        <v>13.5200004577637</v>
      </c>
      <c r="S7" s="7">
        <v>23.847619423989201</v>
      </c>
      <c r="T7" s="7">
        <v>59826719523.6325</v>
      </c>
      <c r="U7" s="7">
        <v>16.845026684957801</v>
      </c>
      <c r="V7" s="7">
        <v>35255515116.446297</v>
      </c>
      <c r="W7" s="7">
        <v>28.816922006834002</v>
      </c>
      <c r="X7" s="7">
        <v>4.4157179229999999</v>
      </c>
      <c r="Y7" s="7">
        <v>7913.7431236248203</v>
      </c>
      <c r="Z7" s="7">
        <v>38728696</v>
      </c>
      <c r="AA7" s="7">
        <v>1.9505832431927299</v>
      </c>
      <c r="AB7" s="7">
        <v>47.836988293782703</v>
      </c>
      <c r="AC7" s="7">
        <v>2780400</v>
      </c>
      <c r="AD7" s="7">
        <v>5.6653115760322104</v>
      </c>
      <c r="AE7" s="7">
        <v>5.76441160717755</v>
      </c>
      <c r="AF7" s="7">
        <v>8.8900003433227504</v>
      </c>
      <c r="AG7" s="7">
        <v>16.5457615119353</v>
      </c>
      <c r="AH7" s="7">
        <v>190897915418.90799</v>
      </c>
      <c r="AI7" s="7">
        <v>13.132490966818301</v>
      </c>
      <c r="AJ7" s="7">
        <v>119006990498.883</v>
      </c>
      <c r="AK7" s="7">
        <v>24.306623290034999</v>
      </c>
      <c r="AL7" s="7">
        <v>6.5991248469999997</v>
      </c>
      <c r="AM7" s="7">
        <v>9309.89205589421</v>
      </c>
      <c r="AN7" s="7">
        <v>184738458</v>
      </c>
      <c r="AO7" s="7">
        <v>1.75366875430119</v>
      </c>
      <c r="AP7" s="7">
        <v>54.920471107888403</v>
      </c>
      <c r="AQ7" s="7">
        <v>8515770</v>
      </c>
      <c r="AR7" s="7" t="s">
        <v>206</v>
      </c>
      <c r="AS7" s="7">
        <v>3.0859612090986102</v>
      </c>
      <c r="AT7" s="7">
        <v>7.1900000572204599</v>
      </c>
      <c r="AU7" s="7">
        <v>37.287950972747403</v>
      </c>
      <c r="AV7" s="7">
        <v>507898237596.771</v>
      </c>
      <c r="AW7" s="7">
        <v>32.892595881242002</v>
      </c>
      <c r="AX7" s="7">
        <v>416443344584.75201</v>
      </c>
      <c r="AY7" s="7" t="s">
        <v>206</v>
      </c>
      <c r="AZ7" s="7">
        <v>1.8572587190000001</v>
      </c>
      <c r="BA7" s="7">
        <v>46170.920196530598</v>
      </c>
      <c r="BB7" s="7">
        <v>31995000</v>
      </c>
      <c r="BC7" s="7">
        <v>2.2713611494609798</v>
      </c>
      <c r="BD7" s="7" t="s">
        <v>206</v>
      </c>
      <c r="BE7" s="7">
        <v>9984670</v>
      </c>
      <c r="BF7" s="7">
        <v>4.0638113201627499</v>
      </c>
      <c r="BG7" s="7">
        <v>7.2095397094503504</v>
      </c>
      <c r="BH7" s="7">
        <v>8.8100004196166992</v>
      </c>
      <c r="BI7" s="7">
        <v>39.802370388730601</v>
      </c>
      <c r="BJ7" s="7">
        <v>73213980198.906494</v>
      </c>
      <c r="BK7" s="7">
        <v>29.931292964381399</v>
      </c>
      <c r="BL7" s="7">
        <v>38854518110.1605</v>
      </c>
      <c r="BM7" s="7">
        <v>36.000566420456302</v>
      </c>
      <c r="BN7" s="7">
        <v>1.054739332</v>
      </c>
      <c r="BO7" s="7">
        <v>10754.306601667</v>
      </c>
      <c r="BP7" s="7">
        <v>15973778</v>
      </c>
      <c r="BQ7" s="7">
        <v>2.8436298569212402</v>
      </c>
      <c r="BR7" s="7">
        <v>51.723297154287202</v>
      </c>
      <c r="BS7" s="7">
        <v>756096</v>
      </c>
      <c r="BT7" s="7">
        <v>12.916648166976501</v>
      </c>
      <c r="BU7" s="7">
        <v>10.111223458038699</v>
      </c>
      <c r="BV7" s="7">
        <v>4.3000001907348597</v>
      </c>
      <c r="BW7" s="7">
        <v>31.061337582693099</v>
      </c>
      <c r="BX7" s="7" t="s">
        <v>206</v>
      </c>
      <c r="BY7" s="7">
        <v>28.444186641705901</v>
      </c>
      <c r="BZ7" s="7" t="s">
        <v>206</v>
      </c>
      <c r="CA7" s="7">
        <v>45.901401653870202</v>
      </c>
      <c r="CB7" s="7">
        <v>3.8888156810000001</v>
      </c>
      <c r="CC7" s="7">
        <v>2472.5865556940198</v>
      </c>
      <c r="CD7" s="7">
        <v>1296075000</v>
      </c>
      <c r="CE7" s="7">
        <v>3.5257660411972198</v>
      </c>
      <c r="CF7" s="7">
        <v>41.181950179153397</v>
      </c>
      <c r="CG7" s="7">
        <v>9562912.5</v>
      </c>
      <c r="CH7" s="7">
        <v>3.1843888090529902</v>
      </c>
      <c r="CI7" s="7">
        <v>4.89984045045715</v>
      </c>
      <c r="CJ7" s="7">
        <v>3.6700000762939502</v>
      </c>
      <c r="CK7" s="7">
        <v>38.295002780146099</v>
      </c>
      <c r="CL7" s="7">
        <v>329032378049.255</v>
      </c>
      <c r="CM7" s="7">
        <v>34.466083530405399</v>
      </c>
      <c r="CN7" s="7">
        <v>331677653687.82501</v>
      </c>
      <c r="CO7" s="7">
        <v>34.245452597624499</v>
      </c>
      <c r="CP7" s="7">
        <v>3.5905913909999998</v>
      </c>
      <c r="CQ7" s="7">
        <v>17905.225791449899</v>
      </c>
      <c r="CR7" s="7">
        <v>48082519</v>
      </c>
      <c r="CS7" s="7">
        <v>3.8886328482337</v>
      </c>
      <c r="CT7" s="7">
        <v>52.778736328570197</v>
      </c>
      <c r="CU7" s="7">
        <v>99620</v>
      </c>
      <c r="CV7" s="7">
        <v>3.0737619279793802</v>
      </c>
      <c r="CW7" s="7">
        <v>3.1667465006120601</v>
      </c>
      <c r="CX7" s="7">
        <v>11.0900001525879</v>
      </c>
      <c r="CY7" s="7">
        <v>25.178890668895502</v>
      </c>
      <c r="CZ7" s="7">
        <v>327348721885.53802</v>
      </c>
      <c r="DA7" s="7">
        <v>29.0335724733579</v>
      </c>
      <c r="DB7" s="7">
        <v>370675943548.01801</v>
      </c>
      <c r="DC7" s="7">
        <v>27.108379187852599</v>
      </c>
      <c r="DD7" s="7">
        <v>3.0374862180000002</v>
      </c>
      <c r="DE7" s="7">
        <v>30504.3574306103</v>
      </c>
      <c r="DF7" s="7">
        <v>42921895</v>
      </c>
      <c r="DG7" s="7">
        <v>-5.5889113433116799</v>
      </c>
      <c r="DH7" s="7">
        <v>59.924078846555702</v>
      </c>
      <c r="DI7" s="7">
        <v>505370</v>
      </c>
      <c r="DJ7" s="21">
        <v>38.679754946926401</v>
      </c>
      <c r="DK7" s="21">
        <v>13.5726031535762</v>
      </c>
      <c r="DL7" s="21">
        <v>5.9850001335143999</v>
      </c>
      <c r="DM7" s="21" t="s">
        <v>206</v>
      </c>
      <c r="DN7" s="21" t="s">
        <v>206</v>
      </c>
      <c r="DO7" s="21" t="s">
        <v>206</v>
      </c>
      <c r="DP7" s="21" t="s">
        <v>206</v>
      </c>
      <c r="DQ7" s="21">
        <v>12.6855403366012</v>
      </c>
      <c r="DR7" s="21">
        <v>3.256272907</v>
      </c>
      <c r="DS7" s="21">
        <v>214.04483156680601</v>
      </c>
      <c r="DT7" s="21">
        <v>74624405</v>
      </c>
      <c r="DU7" s="21">
        <v>-6.59189372254429</v>
      </c>
      <c r="DV7" s="21">
        <v>40.073657822921199</v>
      </c>
      <c r="DW7" s="21">
        <v>1104300</v>
      </c>
      <c r="DX7" s="7">
        <v>1.2513195107946899</v>
      </c>
      <c r="DY7" s="7">
        <v>3.7857428496944401</v>
      </c>
      <c r="DZ7" s="7">
        <v>5.5300002098083496</v>
      </c>
      <c r="EA7" s="7">
        <v>9.6253680673320492</v>
      </c>
      <c r="EB7" s="7">
        <v>1356026543300</v>
      </c>
      <c r="EC7" s="7">
        <v>14.669552440552</v>
      </c>
      <c r="ED7" s="7">
        <v>2153382383700</v>
      </c>
      <c r="EE7" s="7">
        <v>20.9552442181331</v>
      </c>
      <c r="EF7" s="7">
        <v>2.6772366929999998</v>
      </c>
      <c r="EG7" s="7">
        <v>47614.279862176503</v>
      </c>
      <c r="EH7" s="7">
        <v>292805298</v>
      </c>
      <c r="EI7" s="7">
        <v>-5.1453662294393903</v>
      </c>
      <c r="EJ7" s="7">
        <v>74.456100459408006</v>
      </c>
      <c r="EK7" s="7">
        <v>9632030</v>
      </c>
      <c r="EL7" s="7">
        <v>1.82269094417374</v>
      </c>
      <c r="EM7" s="7">
        <v>2.7864241106665601</v>
      </c>
      <c r="EN7" s="7">
        <v>8.9099998474121094</v>
      </c>
      <c r="EO7" s="7">
        <v>26.468836321660699</v>
      </c>
      <c r="EP7" s="7">
        <v>648278956915.12402</v>
      </c>
      <c r="EQ7" s="7">
        <v>25.4561715567725</v>
      </c>
      <c r="ER7" s="7">
        <v>625716631513.03406</v>
      </c>
      <c r="ES7" s="7">
        <v>19.9575239477964</v>
      </c>
      <c r="ET7" s="7">
        <v>2.1348747590000001</v>
      </c>
      <c r="EU7" s="7">
        <v>39915.2645417897</v>
      </c>
      <c r="EV7" s="7">
        <v>62704895</v>
      </c>
      <c r="EW7" s="7">
        <v>0.433612583967871</v>
      </c>
      <c r="EX7" s="7">
        <v>68.165378437681696</v>
      </c>
      <c r="EY7" s="7">
        <v>549087</v>
      </c>
      <c r="EZ7" s="7">
        <v>18.0194561290688</v>
      </c>
      <c r="FA7" s="7">
        <v>7.9229434184940102</v>
      </c>
      <c r="FB7" s="7">
        <v>4.3689999580383301</v>
      </c>
      <c r="FC7" s="7">
        <v>18.046746447496499</v>
      </c>
      <c r="FD7" s="7">
        <v>178208794157.71301</v>
      </c>
      <c r="FE7" s="7">
        <v>19.8635185949197</v>
      </c>
      <c r="FF7" s="7">
        <v>182178777328.85901</v>
      </c>
      <c r="FG7" s="7">
        <v>30.4456046840913</v>
      </c>
      <c r="FH7" s="7">
        <v>3.7672384800000001</v>
      </c>
      <c r="FI7" s="7">
        <v>902.90579435088205</v>
      </c>
      <c r="FJ7" s="7">
        <v>1126135777</v>
      </c>
      <c r="FK7" s="7">
        <v>0.111506095638224</v>
      </c>
      <c r="FL7" s="7">
        <v>42.845225337941301</v>
      </c>
      <c r="FM7" s="7">
        <v>3287260</v>
      </c>
      <c r="FN7" s="7">
        <v>1.5727936372244999</v>
      </c>
      <c r="FO7" s="7">
        <v>6.68122760234262</v>
      </c>
      <c r="FP7" s="7">
        <v>4.4899997711181596</v>
      </c>
      <c r="FQ7" s="7">
        <v>80.536754791339604</v>
      </c>
      <c r="FR7" s="7">
        <v>176444581940.32599</v>
      </c>
      <c r="FS7" s="7">
        <v>66.1609043699507</v>
      </c>
      <c r="FT7" s="7">
        <v>148479744556.33401</v>
      </c>
      <c r="FU7" s="7">
        <v>30.750462492181899</v>
      </c>
      <c r="FV7" s="7">
        <v>2.1948734029999999</v>
      </c>
      <c r="FW7" s="7">
        <v>49678.404555102097</v>
      </c>
      <c r="FX7" s="7">
        <v>4070262</v>
      </c>
      <c r="FY7" s="7" t="s">
        <v>206</v>
      </c>
      <c r="FZ7" s="7">
        <v>55.401439883573502</v>
      </c>
      <c r="GA7" s="7">
        <v>70280</v>
      </c>
      <c r="GB7" s="7">
        <v>2.34491678085883</v>
      </c>
      <c r="GC7" s="7">
        <v>1.5819388612924301</v>
      </c>
      <c r="GD7" s="7">
        <v>7.8699998855590803</v>
      </c>
      <c r="GE7" s="7">
        <v>24.0629021998426</v>
      </c>
      <c r="GF7" s="7">
        <v>507565541614.47998</v>
      </c>
      <c r="GG7" s="7">
        <v>23.4807413916418</v>
      </c>
      <c r="GH7" s="7">
        <v>522710467714.396</v>
      </c>
      <c r="GI7" s="7">
        <v>23.452723547768802</v>
      </c>
      <c r="GJ7" s="7">
        <v>2.2152200899999999</v>
      </c>
      <c r="GK7" s="7">
        <v>37070.330515545204</v>
      </c>
      <c r="GL7" s="7">
        <v>57685327</v>
      </c>
      <c r="GM7" s="7">
        <v>-0.359325269487416</v>
      </c>
      <c r="GN7" s="7">
        <v>64.492844230247002</v>
      </c>
      <c r="GO7" s="7">
        <v>301340</v>
      </c>
      <c r="GP7" s="7">
        <v>1.2423281853267001</v>
      </c>
      <c r="GQ7" s="7">
        <v>2.2046878823192899</v>
      </c>
      <c r="GR7" s="7">
        <v>4.71000003814697</v>
      </c>
      <c r="GS7" s="7">
        <v>12.9720323077118</v>
      </c>
      <c r="GT7" s="7">
        <v>686794461982.31702</v>
      </c>
      <c r="GU7" s="7">
        <v>10.9503241482064</v>
      </c>
      <c r="GV7" s="7">
        <v>721918170690.03601</v>
      </c>
      <c r="GW7" s="7">
        <v>30.298614840831998</v>
      </c>
      <c r="GX7" s="7">
        <v>-8.5733879999999995E-3</v>
      </c>
      <c r="GY7" s="7">
        <v>43671.679973901897</v>
      </c>
      <c r="GZ7" s="7">
        <v>127761000</v>
      </c>
      <c r="HA7" s="7">
        <v>3.7796079639317699</v>
      </c>
      <c r="HB7" s="7">
        <v>68.506641707875403</v>
      </c>
      <c r="HC7" s="7">
        <v>377910</v>
      </c>
      <c r="HD7" s="7">
        <v>3.33919043587465</v>
      </c>
      <c r="HE7" s="7">
        <v>3.9205908102879099</v>
      </c>
      <c r="HF7" s="7">
        <v>3.6600000858306898</v>
      </c>
      <c r="HG7" s="7">
        <v>28.414386949268899</v>
      </c>
      <c r="HH7" s="7">
        <v>264647521926.37799</v>
      </c>
      <c r="HI7" s="7">
        <v>30.009934541199801</v>
      </c>
      <c r="HJ7" s="7">
        <v>283820236521.04498</v>
      </c>
      <c r="HK7" s="7">
        <v>32.851060047983999</v>
      </c>
      <c r="HL7" s="7">
        <v>4.6882828720000003</v>
      </c>
      <c r="HM7" s="7">
        <v>8977.6577062880006</v>
      </c>
      <c r="HN7" s="7">
        <v>106995583</v>
      </c>
      <c r="HO7" s="7">
        <v>-0.89699313687858195</v>
      </c>
      <c r="HP7" s="7">
        <v>59.388221278693102</v>
      </c>
      <c r="HQ7" s="7">
        <v>1964380</v>
      </c>
      <c r="HR7" s="7">
        <v>6.3574839218934001</v>
      </c>
      <c r="HS7" s="7">
        <v>3.2696301366379701</v>
      </c>
      <c r="HT7" s="7">
        <v>4.0100002288818404</v>
      </c>
      <c r="HU7" s="7">
        <v>29.543601754681099</v>
      </c>
      <c r="HV7" s="7">
        <v>39802881078.565201</v>
      </c>
      <c r="HW7" s="7">
        <v>29.256330956663501</v>
      </c>
      <c r="HX7" s="7">
        <v>36747173172.175598</v>
      </c>
      <c r="HY7" s="7">
        <v>22.561109745208899</v>
      </c>
      <c r="HZ7" s="7">
        <v>2.2902490929999999</v>
      </c>
      <c r="IA7" s="7">
        <v>32191.957260982501</v>
      </c>
      <c r="IB7" s="7">
        <v>4087500</v>
      </c>
      <c r="IC7" s="7">
        <v>-4.5079392654745902</v>
      </c>
      <c r="ID7" s="7">
        <v>63.891225300534401</v>
      </c>
      <c r="IE7" s="7">
        <v>267710</v>
      </c>
      <c r="IF7" s="7">
        <v>1.79887353298762</v>
      </c>
      <c r="IG7" s="7">
        <v>2.0307063149189002</v>
      </c>
      <c r="IH7" s="7">
        <v>4.6500000953674299</v>
      </c>
      <c r="II7" s="7">
        <v>63.535831461296098</v>
      </c>
      <c r="IJ7" s="7">
        <v>491545825082.20898</v>
      </c>
      <c r="IK7" s="7">
        <v>55.612389991964697</v>
      </c>
      <c r="IL7" s="7">
        <v>430456421493.13501</v>
      </c>
      <c r="IM7" s="7">
        <v>21.039281290379201</v>
      </c>
      <c r="IN7" s="7">
        <v>1.238349793</v>
      </c>
      <c r="IO7" s="7">
        <v>47200.424693034001</v>
      </c>
      <c r="IP7" s="7">
        <v>16281779</v>
      </c>
      <c r="IQ7" s="7">
        <v>6.8056010298186296</v>
      </c>
      <c r="IR7" s="7">
        <v>66.3972332657046</v>
      </c>
      <c r="IS7" s="7">
        <v>41530</v>
      </c>
      <c r="IT7" s="7">
        <v>20.649489946069401</v>
      </c>
      <c r="IU7" s="7">
        <v>7.36857135930246</v>
      </c>
      <c r="IV7" s="7">
        <v>7.4000000953674299</v>
      </c>
      <c r="IW7" s="7">
        <v>15.6668995032426</v>
      </c>
      <c r="IX7" s="7">
        <v>18377584307.506699</v>
      </c>
      <c r="IY7" s="7">
        <v>14.633229206925501</v>
      </c>
      <c r="IZ7" s="7">
        <v>23106096549.1772</v>
      </c>
      <c r="JA7" s="7">
        <v>25.1212818539937</v>
      </c>
      <c r="JB7" s="7">
        <v>7.4446246929999997</v>
      </c>
      <c r="JC7" s="7">
        <v>923.92330398700096</v>
      </c>
      <c r="JD7" s="7">
        <v>150780300</v>
      </c>
      <c r="JE7" s="7">
        <v>-0.83386265242226898</v>
      </c>
      <c r="JF7" s="7">
        <v>47.314105996191898</v>
      </c>
      <c r="JG7" s="7">
        <v>796100</v>
      </c>
      <c r="JH7" s="7">
        <v>0.77513699430039595</v>
      </c>
      <c r="JI7" s="7">
        <v>2.3644553373539501</v>
      </c>
      <c r="JJ7" s="7">
        <v>4.5900001525878897</v>
      </c>
      <c r="JK7" s="7">
        <v>23.4427226810962</v>
      </c>
      <c r="JL7" s="7">
        <v>587806352612.70801</v>
      </c>
      <c r="JM7" s="7">
        <v>26.0686471397788</v>
      </c>
      <c r="JN7" s="7">
        <v>669932179965.85999</v>
      </c>
      <c r="JO7" s="7">
        <v>19.502843695590599</v>
      </c>
      <c r="JP7" s="7">
        <v>1.3445957589999999</v>
      </c>
      <c r="JQ7" s="7">
        <v>38813.021693672701</v>
      </c>
      <c r="JR7" s="7">
        <v>59987905</v>
      </c>
      <c r="JS7" s="7">
        <v>-2.3663425707299699</v>
      </c>
      <c r="JT7" s="7">
        <v>69.638673954710001</v>
      </c>
      <c r="JU7" s="7">
        <v>243610</v>
      </c>
      <c r="JV7" s="7">
        <v>2.3050217408057101</v>
      </c>
      <c r="JW7" s="7">
        <v>4.9065637635655301</v>
      </c>
      <c r="JX7" s="7">
        <v>8.2100000381469709</v>
      </c>
      <c r="JY7" s="7">
        <v>57.340444429351201</v>
      </c>
      <c r="JZ7" s="7">
        <v>84749597476.208496</v>
      </c>
      <c r="KA7" s="7">
        <v>56.527890795717397</v>
      </c>
      <c r="KB7" s="7">
        <v>87310355660.858994</v>
      </c>
      <c r="KC7" s="7">
        <v>34.080427266588401</v>
      </c>
      <c r="KD7" s="7">
        <v>2.8272711400000001</v>
      </c>
      <c r="KE7" s="7">
        <v>16930.189702474599</v>
      </c>
      <c r="KF7" s="7">
        <v>10197101</v>
      </c>
      <c r="KG7" s="7">
        <v>-3.7404581779255599</v>
      </c>
      <c r="KH7" s="7">
        <v>54.103715855702198</v>
      </c>
      <c r="KI7" s="7">
        <v>78870</v>
      </c>
      <c r="KJ7" s="7">
        <v>5.5958114315173703E-2</v>
      </c>
      <c r="KK7" s="7">
        <v>9.5491754764571208</v>
      </c>
      <c r="KL7" s="7">
        <v>5.8400001525878897</v>
      </c>
      <c r="KM7" s="7">
        <v>216.421374963407</v>
      </c>
      <c r="KN7" s="7">
        <v>305899816648.33099</v>
      </c>
      <c r="KO7" s="7">
        <v>190.06080263624901</v>
      </c>
      <c r="KP7" s="7">
        <v>268713678034.47</v>
      </c>
      <c r="KQ7" s="7">
        <v>31.602915003251301</v>
      </c>
      <c r="KR7" s="7">
        <v>1.6627271990000001</v>
      </c>
      <c r="KS7" s="7">
        <v>38117.4105337566</v>
      </c>
      <c r="KT7" s="7">
        <v>4166664</v>
      </c>
      <c r="KU7" s="7">
        <v>18.1878439084477</v>
      </c>
      <c r="KV7" s="7">
        <v>63.318264365821001</v>
      </c>
      <c r="KW7" s="7">
        <v>699</v>
      </c>
      <c r="KX7" s="7">
        <v>9.2941733216896498</v>
      </c>
      <c r="KY7" s="7">
        <v>6.2892885486190098</v>
      </c>
      <c r="KZ7" s="7">
        <v>1.5099999904632599</v>
      </c>
      <c r="LA7" s="7">
        <v>65.971961690880306</v>
      </c>
      <c r="LB7" s="7">
        <v>163587749090.677</v>
      </c>
      <c r="LC7" s="7">
        <v>61.4401135647432</v>
      </c>
      <c r="LD7" s="7">
        <v>153248295284.28799</v>
      </c>
      <c r="LE7" s="7">
        <v>38.028299443608098</v>
      </c>
      <c r="LF7" s="7">
        <v>2.7591492620000002</v>
      </c>
      <c r="LG7" s="7">
        <v>4190.0322756978803</v>
      </c>
      <c r="LH7" s="7">
        <v>65002231</v>
      </c>
      <c r="LI7" s="7">
        <v>1.59597531920602</v>
      </c>
      <c r="LJ7" s="7">
        <v>52.677527234702197</v>
      </c>
      <c r="LK7" s="7">
        <v>513120</v>
      </c>
    </row>
    <row r="8" spans="1:323" x14ac:dyDescent="0.25">
      <c r="A8">
        <v>2005</v>
      </c>
      <c r="B8" s="7">
        <v>0.68661283172378995</v>
      </c>
      <c r="C8" s="7">
        <v>0.70671394810023003</v>
      </c>
      <c r="D8" s="7">
        <v>11.170000076293899</v>
      </c>
      <c r="E8" s="7">
        <v>37.7404535695349</v>
      </c>
      <c r="F8" s="30">
        <v>1175200479999.96</v>
      </c>
      <c r="G8" s="7">
        <v>32.6807367679911</v>
      </c>
      <c r="H8" s="30">
        <v>1028094258433.5699</v>
      </c>
      <c r="I8" s="7">
        <v>26.602357379414698</v>
      </c>
      <c r="J8" s="7">
        <v>1.5469107550000001</v>
      </c>
      <c r="K8" s="7">
        <v>38969.321698063199</v>
      </c>
      <c r="L8" s="7">
        <v>82469422</v>
      </c>
      <c r="M8" s="7">
        <v>4.6012551256195797</v>
      </c>
      <c r="N8" s="7">
        <v>63.202672044365997</v>
      </c>
      <c r="O8" s="7">
        <v>357090</v>
      </c>
      <c r="P8" s="7">
        <v>7.9387542742093897</v>
      </c>
      <c r="Q8" s="7">
        <v>8.8516599201343507</v>
      </c>
      <c r="R8" s="7">
        <v>11.5100002288818</v>
      </c>
      <c r="S8" s="7">
        <v>23.2458767338576</v>
      </c>
      <c r="T8" s="7">
        <v>67536487416.112701</v>
      </c>
      <c r="U8" s="7">
        <v>17.305394236766301</v>
      </c>
      <c r="V8" s="7">
        <v>40842890904.523003</v>
      </c>
      <c r="W8" s="7">
        <v>28.626314043908401</v>
      </c>
      <c r="X8" s="7">
        <v>9.6393995459999999</v>
      </c>
      <c r="Y8" s="7">
        <v>8522.5227323878207</v>
      </c>
      <c r="Z8" s="7">
        <v>39145488</v>
      </c>
      <c r="AA8" s="7">
        <v>2.6536314217907302</v>
      </c>
      <c r="AB8" s="7">
        <v>48.486145928240497</v>
      </c>
      <c r="AC8" s="7">
        <v>2780400</v>
      </c>
      <c r="AD8" s="7">
        <v>4.65116884415235</v>
      </c>
      <c r="AE8" s="7">
        <v>3.1964641119297301</v>
      </c>
      <c r="AF8" s="7">
        <v>9.3100004196166992</v>
      </c>
      <c r="AG8" s="7">
        <v>15.2438294846388</v>
      </c>
      <c r="AH8" s="7">
        <v>209308470164.65201</v>
      </c>
      <c r="AI8" s="7">
        <v>11.8429658002257</v>
      </c>
      <c r="AJ8" s="7">
        <v>127886513507.463</v>
      </c>
      <c r="AK8" s="7">
        <v>24.172578399965499</v>
      </c>
      <c r="AL8" s="7">
        <v>6.86734958</v>
      </c>
      <c r="AM8" s="7">
        <v>9495.4846503972894</v>
      </c>
      <c r="AN8" s="7">
        <v>186917361</v>
      </c>
      <c r="AO8" s="7">
        <v>1.5684367642053501</v>
      </c>
      <c r="AP8" s="7">
        <v>56.075891539813398</v>
      </c>
      <c r="AQ8" s="7">
        <v>8515770</v>
      </c>
      <c r="AR8" s="7" t="s">
        <v>206</v>
      </c>
      <c r="AS8" s="7">
        <v>3.2013821365397899</v>
      </c>
      <c r="AT8" s="7">
        <v>6.7600002288818404</v>
      </c>
      <c r="AU8" s="7">
        <v>36.795109200382797</v>
      </c>
      <c r="AV8" s="7">
        <v>519176849280.534</v>
      </c>
      <c r="AW8" s="7">
        <v>32.9147342183782</v>
      </c>
      <c r="AX8" s="7">
        <v>446904575973.85797</v>
      </c>
      <c r="AY8" s="7" t="s">
        <v>206</v>
      </c>
      <c r="AZ8" s="7">
        <v>2.2135520340000001</v>
      </c>
      <c r="BA8" s="7">
        <v>47181.562394044602</v>
      </c>
      <c r="BB8" s="7">
        <v>32312000</v>
      </c>
      <c r="BC8" s="7">
        <v>1.8755079027863399</v>
      </c>
      <c r="BD8" s="7" t="s">
        <v>206</v>
      </c>
      <c r="BE8" s="7">
        <v>9984670</v>
      </c>
      <c r="BF8" s="7">
        <v>4.13388036014556</v>
      </c>
      <c r="BG8" s="7">
        <v>5.7428304894511699</v>
      </c>
      <c r="BH8" s="7">
        <v>8</v>
      </c>
      <c r="BI8" s="7">
        <v>40.159816472826897</v>
      </c>
      <c r="BJ8" s="7">
        <v>75252458353.6978</v>
      </c>
      <c r="BK8" s="7">
        <v>31.456944400227801</v>
      </c>
      <c r="BL8" s="7">
        <v>46028987110.3507</v>
      </c>
      <c r="BM8" s="7">
        <v>36.859185490772397</v>
      </c>
      <c r="BN8" s="7">
        <v>3.0525739430000001</v>
      </c>
      <c r="BO8" s="7">
        <v>11249.8679032326</v>
      </c>
      <c r="BP8" s="7">
        <v>16147064</v>
      </c>
      <c r="BQ8" s="7">
        <v>1.4838595776360799</v>
      </c>
      <c r="BR8" s="7">
        <v>50.520235880948398</v>
      </c>
      <c r="BS8" s="7">
        <v>756096</v>
      </c>
      <c r="BT8" s="7">
        <v>11.6414956027145</v>
      </c>
      <c r="BU8" s="7">
        <v>11.395775941230401</v>
      </c>
      <c r="BV8" s="7">
        <v>4.1399998664856001</v>
      </c>
      <c r="BW8" s="7">
        <v>33.8298575661779</v>
      </c>
      <c r="BX8" s="7" t="s">
        <v>206</v>
      </c>
      <c r="BY8" s="7">
        <v>28.378035299988799</v>
      </c>
      <c r="BZ8" s="7" t="s">
        <v>206</v>
      </c>
      <c r="CA8" s="7">
        <v>47.023771149488901</v>
      </c>
      <c r="CB8" s="7">
        <v>1.8139951560000001</v>
      </c>
      <c r="CC8" s="7">
        <v>2738.2054599526</v>
      </c>
      <c r="CD8" s="7">
        <v>1303720000</v>
      </c>
      <c r="CE8" s="7">
        <v>5.7909216497408798</v>
      </c>
      <c r="CF8" s="7">
        <v>41.334733247796699</v>
      </c>
      <c r="CG8" s="7">
        <v>9562911.8000000007</v>
      </c>
      <c r="CH8" s="7">
        <v>2.8403105771238901</v>
      </c>
      <c r="CI8" s="7">
        <v>3.92367739233066</v>
      </c>
      <c r="CJ8" s="7">
        <v>3.7300000190734899</v>
      </c>
      <c r="CK8" s="7">
        <v>36.809664477162499</v>
      </c>
      <c r="CL8" s="7">
        <v>354750311618.505</v>
      </c>
      <c r="CM8" s="7">
        <v>34.374649719019601</v>
      </c>
      <c r="CN8" s="7">
        <v>357568934511.24103</v>
      </c>
      <c r="CO8" s="7">
        <v>33.838444622527199</v>
      </c>
      <c r="CP8" s="7">
        <v>2.7540902009999999</v>
      </c>
      <c r="CQ8" s="7">
        <v>18568.362814706401</v>
      </c>
      <c r="CR8" s="7">
        <v>48184561</v>
      </c>
      <c r="CS8" s="7">
        <v>1.40900522486422</v>
      </c>
      <c r="CT8" s="7">
        <v>53.563257904757897</v>
      </c>
      <c r="CU8" s="7">
        <v>99650</v>
      </c>
      <c r="CV8" s="7">
        <v>2.7121128431513699</v>
      </c>
      <c r="CW8" s="7">
        <v>3.7230017884165498</v>
      </c>
      <c r="CX8" s="7">
        <v>9.1499996185302699</v>
      </c>
      <c r="CY8" s="7">
        <v>24.6677828332434</v>
      </c>
      <c r="CZ8" s="7">
        <v>333147052155.09698</v>
      </c>
      <c r="DA8" s="7">
        <v>29.6673207488776</v>
      </c>
      <c r="DB8" s="7">
        <v>396724723753.974</v>
      </c>
      <c r="DC8" s="7">
        <v>27.284469881770899</v>
      </c>
      <c r="DD8" s="7">
        <v>3.3697144790000002</v>
      </c>
      <c r="DE8" s="7">
        <v>31110.0141282392</v>
      </c>
      <c r="DF8" s="7">
        <v>43653155</v>
      </c>
      <c r="DG8" s="7">
        <v>-7.5180941879260699</v>
      </c>
      <c r="DH8" s="7">
        <v>59.652834941315298</v>
      </c>
      <c r="DI8" s="7">
        <v>505370</v>
      </c>
      <c r="DJ8" s="21">
        <v>41.174498560733703</v>
      </c>
      <c r="DK8" s="21">
        <v>11.818765935324899</v>
      </c>
      <c r="DL8" s="21">
        <v>5.3800001144409197</v>
      </c>
      <c r="DM8" s="21" t="s">
        <v>206</v>
      </c>
      <c r="DN8" s="21" t="s">
        <v>206</v>
      </c>
      <c r="DO8" s="21" t="s">
        <v>206</v>
      </c>
      <c r="DP8" s="21" t="s">
        <v>206</v>
      </c>
      <c r="DQ8" s="21">
        <v>11.788833526412899</v>
      </c>
      <c r="DR8" s="21">
        <v>12.94487921</v>
      </c>
      <c r="DS8" s="21">
        <v>232.78320020795701</v>
      </c>
      <c r="DT8" s="21">
        <v>76727083</v>
      </c>
      <c r="DU8" s="21">
        <v>-12.6419842587598</v>
      </c>
      <c r="DV8" s="21">
        <v>39.144950301617101</v>
      </c>
      <c r="DW8" s="21">
        <v>1104300</v>
      </c>
      <c r="DX8" s="7">
        <v>1.14001249147874</v>
      </c>
      <c r="DY8" s="7">
        <v>3.34521606334877</v>
      </c>
      <c r="DZ8" s="7">
        <v>5.0799999237060502</v>
      </c>
      <c r="EA8" s="7">
        <v>9.9963982750211802</v>
      </c>
      <c r="EB8" s="7">
        <v>1440819353600</v>
      </c>
      <c r="EC8" s="7">
        <v>15.5042651724956</v>
      </c>
      <c r="ED8" s="7">
        <v>2289731966500</v>
      </c>
      <c r="EE8" s="7">
        <v>21.222655300714202</v>
      </c>
      <c r="EF8" s="7">
        <v>3.392746845</v>
      </c>
      <c r="EG8" s="7">
        <v>48755.616060673499</v>
      </c>
      <c r="EH8" s="7">
        <v>295516599</v>
      </c>
      <c r="EI8" s="7">
        <v>-5.69162666150185</v>
      </c>
      <c r="EJ8" s="7">
        <v>74.328231612605904</v>
      </c>
      <c r="EK8" s="7">
        <v>9632030</v>
      </c>
      <c r="EL8" s="7">
        <v>1.6801017042253099</v>
      </c>
      <c r="EM8" s="7">
        <v>1.60771381370549</v>
      </c>
      <c r="EN8" s="7">
        <v>8.4899997711181605</v>
      </c>
      <c r="EO8" s="7">
        <v>27.0330510418171</v>
      </c>
      <c r="EP8" s="7">
        <v>671274826438.17896</v>
      </c>
      <c r="EQ8" s="7">
        <v>26.947655734594999</v>
      </c>
      <c r="ER8" s="7">
        <v>665242084694.79602</v>
      </c>
      <c r="ES8" s="7">
        <v>19.6096052732169</v>
      </c>
      <c r="ET8" s="7">
        <v>1.735587081</v>
      </c>
      <c r="EU8" s="7">
        <v>40252.418218622501</v>
      </c>
      <c r="EV8" s="7">
        <v>63179351</v>
      </c>
      <c r="EW8" s="7">
        <v>-6.2256594945079603E-3</v>
      </c>
      <c r="EX8" s="7">
        <v>68.527412290015604</v>
      </c>
      <c r="EY8" s="7">
        <v>549087</v>
      </c>
      <c r="EZ8" s="7">
        <v>17.842260418963701</v>
      </c>
      <c r="FA8" s="7">
        <v>9.2848246159989305</v>
      </c>
      <c r="FB8" s="7">
        <v>4.3959999084472701</v>
      </c>
      <c r="FC8" s="7">
        <v>19.824365875212401</v>
      </c>
      <c r="FD8" s="7">
        <v>224674529946.77802</v>
      </c>
      <c r="FE8" s="7">
        <v>22.660940662749098</v>
      </c>
      <c r="FF8" s="7">
        <v>241546627824.21701</v>
      </c>
      <c r="FG8" s="7">
        <v>30.723358815969299</v>
      </c>
      <c r="FH8" s="7">
        <v>4.2463533230000001</v>
      </c>
      <c r="FI8" s="7">
        <v>971.22976073934899</v>
      </c>
      <c r="FJ8" s="7">
        <v>1144118674</v>
      </c>
      <c r="FK8" s="7">
        <v>-1.2712980112829999</v>
      </c>
      <c r="FL8" s="7">
        <v>42.8944764984576</v>
      </c>
      <c r="FM8" s="7">
        <v>3287260</v>
      </c>
      <c r="FN8" s="7">
        <v>1.0318095747782501</v>
      </c>
      <c r="FO8" s="7">
        <v>6.0063833022987003</v>
      </c>
      <c r="FP8" s="7">
        <v>4.3400001525878897</v>
      </c>
      <c r="FQ8" s="7">
        <v>79.583159555311596</v>
      </c>
      <c r="FR8" s="7">
        <v>186113582283.63</v>
      </c>
      <c r="FS8" s="7">
        <v>68.694760476596599</v>
      </c>
      <c r="FT8" s="7">
        <v>167371081108.42801</v>
      </c>
      <c r="FU8" s="7">
        <v>30.0757666298957</v>
      </c>
      <c r="FV8" s="7">
        <v>2.4315409990000001</v>
      </c>
      <c r="FW8" s="7">
        <v>51527.333718562499</v>
      </c>
      <c r="FX8" s="7">
        <v>4159914</v>
      </c>
      <c r="FY8" s="7">
        <v>-3.3783901438494399</v>
      </c>
      <c r="FZ8" s="7">
        <v>56.4437771838477</v>
      </c>
      <c r="GA8" s="7">
        <v>70280</v>
      </c>
      <c r="GB8" s="7">
        <v>2.0290046723372899</v>
      </c>
      <c r="GC8" s="7">
        <v>0.94966625764865897</v>
      </c>
      <c r="GD8" s="7">
        <v>7.7300000190734899</v>
      </c>
      <c r="GE8" s="7">
        <v>24.651662336450599</v>
      </c>
      <c r="GF8" s="7">
        <v>524704123848.422</v>
      </c>
      <c r="GG8" s="7">
        <v>24.762152490509202</v>
      </c>
      <c r="GH8" s="7">
        <v>538556809006.35199</v>
      </c>
      <c r="GI8" s="7">
        <v>23.2956809828388</v>
      </c>
      <c r="GJ8" s="7">
        <v>1.9990658569999999</v>
      </c>
      <c r="GK8" s="7">
        <v>37238.936529134196</v>
      </c>
      <c r="GL8" s="7">
        <v>57969484</v>
      </c>
      <c r="GM8" s="7">
        <v>-0.91884224271742498</v>
      </c>
      <c r="GN8" s="7">
        <v>64.8679370796835</v>
      </c>
      <c r="GO8" s="7">
        <v>301340</v>
      </c>
      <c r="GP8" s="7">
        <v>1.1253636482967699</v>
      </c>
      <c r="GQ8" s="7">
        <v>1.6626704051883101</v>
      </c>
      <c r="GR8" s="7">
        <v>4.4200000762939498</v>
      </c>
      <c r="GS8" s="7">
        <v>14.012441121792</v>
      </c>
      <c r="GT8" s="7">
        <v>736031569240.672</v>
      </c>
      <c r="GU8" s="7">
        <v>12.503052661462901</v>
      </c>
      <c r="GV8" s="7">
        <v>765955292205.64502</v>
      </c>
      <c r="GW8" s="7">
        <v>30.1993883992759</v>
      </c>
      <c r="GX8" s="7">
        <v>-0.28294606900000002</v>
      </c>
      <c r="GY8" s="7">
        <v>44393.626384213603</v>
      </c>
      <c r="GZ8" s="7">
        <v>127773000</v>
      </c>
      <c r="HA8" s="7">
        <v>3.57745657079706</v>
      </c>
      <c r="HB8" s="7">
        <v>68.964888287853796</v>
      </c>
      <c r="HC8" s="7">
        <v>377910</v>
      </c>
      <c r="HD8" s="7">
        <v>3.0732041849420701</v>
      </c>
      <c r="HE8" s="7">
        <v>2.30780706591736</v>
      </c>
      <c r="HF8" s="7">
        <v>3.5599999427795401</v>
      </c>
      <c r="HG8" s="7">
        <v>30.377792580811199</v>
      </c>
      <c r="HH8" s="7">
        <v>285320348639.42297</v>
      </c>
      <c r="HI8" s="7">
        <v>31.981331246963101</v>
      </c>
      <c r="HJ8" s="7">
        <v>308471724830.65601</v>
      </c>
      <c r="HK8" s="7">
        <v>32.7834060602748</v>
      </c>
      <c r="HL8" s="7">
        <v>3.988060736</v>
      </c>
      <c r="HM8" s="7">
        <v>9059.8103704103905</v>
      </c>
      <c r="HN8" s="7">
        <v>108472228</v>
      </c>
      <c r="HO8" s="7">
        <v>-1.03173221707115</v>
      </c>
      <c r="HP8" s="7">
        <v>60.005673075005902</v>
      </c>
      <c r="HQ8" s="7">
        <v>1964380</v>
      </c>
      <c r="HR8" s="7">
        <v>5.6224874950133499</v>
      </c>
      <c r="HS8" s="7">
        <v>3.3189057859135902</v>
      </c>
      <c r="HT8" s="7">
        <v>3.8099999427795401</v>
      </c>
      <c r="HU8" s="7">
        <v>28.285512627734999</v>
      </c>
      <c r="HV8" s="7">
        <v>39626714238.469902</v>
      </c>
      <c r="HW8" s="7">
        <v>29.7339429833983</v>
      </c>
      <c r="HX8" s="7">
        <v>38536782598.363197</v>
      </c>
      <c r="HY8" s="7">
        <v>22.837327768742099</v>
      </c>
      <c r="HZ8" s="7">
        <v>3.0370207389999999</v>
      </c>
      <c r="IA8" s="7">
        <v>32887.054608689599</v>
      </c>
      <c r="IB8" s="7">
        <v>4133900</v>
      </c>
      <c r="IC8" s="7">
        <v>-6.9954538156708796</v>
      </c>
      <c r="ID8" s="7">
        <v>64.307852824746107</v>
      </c>
      <c r="IE8" s="7">
        <v>267710</v>
      </c>
      <c r="IF8" s="7">
        <v>1.7899264858167701</v>
      </c>
      <c r="IG8" s="7">
        <v>2.1603660016700701</v>
      </c>
      <c r="IH8" s="7">
        <v>4.7199997901916504</v>
      </c>
      <c r="II8" s="7">
        <v>66.616569741334899</v>
      </c>
      <c r="IJ8" s="7">
        <v>519133251029.638</v>
      </c>
      <c r="IK8" s="7">
        <v>57.9372774276084</v>
      </c>
      <c r="IL8" s="7">
        <v>453428870556.31799</v>
      </c>
      <c r="IM8" s="7">
        <v>21.354669736019702</v>
      </c>
      <c r="IN8" s="7">
        <v>1.6740813130000001</v>
      </c>
      <c r="IO8" s="7">
        <v>48107.5854897237</v>
      </c>
      <c r="IP8" s="7">
        <v>16319868</v>
      </c>
      <c r="IQ8" s="7">
        <v>6.13083627477861</v>
      </c>
      <c r="IR8" s="7">
        <v>66.004043188437194</v>
      </c>
      <c r="IS8" s="7">
        <v>41540</v>
      </c>
      <c r="IT8" s="7">
        <v>20.219662751766101</v>
      </c>
      <c r="IU8" s="7">
        <v>7.6673042714611599</v>
      </c>
      <c r="IV8" s="7">
        <v>7.6900000572204599</v>
      </c>
      <c r="IW8" s="7">
        <v>15.6894954323083</v>
      </c>
      <c r="IX8" s="7">
        <v>20140084613.7061</v>
      </c>
      <c r="IY8" s="7">
        <v>19.563794601111201</v>
      </c>
      <c r="IZ8" s="7">
        <v>32462283601.766201</v>
      </c>
      <c r="JA8" s="7">
        <v>25.5283177189635</v>
      </c>
      <c r="JB8" s="7">
        <v>9.0633273699999997</v>
      </c>
      <c r="JC8" s="7">
        <v>974.53729826756</v>
      </c>
      <c r="JD8" s="7">
        <v>153909667</v>
      </c>
      <c r="JE8" s="7">
        <v>-3.2932700992125601</v>
      </c>
      <c r="JF8" s="7">
        <v>48.448532581554304</v>
      </c>
      <c r="JG8" s="7">
        <v>796100</v>
      </c>
      <c r="JH8" s="7">
        <v>0.57884312161259599</v>
      </c>
      <c r="JI8" s="7">
        <v>3.0960889368031301</v>
      </c>
      <c r="JJ8" s="7">
        <v>4.75</v>
      </c>
      <c r="JK8" s="7">
        <v>24.685116554841098</v>
      </c>
      <c r="JL8" s="7">
        <v>639034177523.13403</v>
      </c>
      <c r="JM8" s="7">
        <v>27.253881675089001</v>
      </c>
      <c r="JN8" s="7">
        <v>716176790683.61304</v>
      </c>
      <c r="JO8" s="7">
        <v>19.725170334957198</v>
      </c>
      <c r="JP8" s="7">
        <v>2.049668311</v>
      </c>
      <c r="JQ8" s="7">
        <v>39740.902921319102</v>
      </c>
      <c r="JR8" s="7">
        <v>60401206</v>
      </c>
      <c r="JS8" s="7">
        <v>-2.0694655944812101</v>
      </c>
      <c r="JT8" s="7">
        <v>69.768159805422201</v>
      </c>
      <c r="JU8" s="7">
        <v>243610</v>
      </c>
      <c r="JV8" s="7">
        <v>2.21205287339916</v>
      </c>
      <c r="JW8" s="7">
        <v>6.5334688059203598</v>
      </c>
      <c r="JX8" s="7">
        <v>7.9299998283386204</v>
      </c>
      <c r="JY8" s="7">
        <v>62.181957290981003</v>
      </c>
      <c r="JZ8" s="7">
        <v>100179911772.021</v>
      </c>
      <c r="KA8" s="7">
        <v>59.833301224436298</v>
      </c>
      <c r="KB8" s="7">
        <v>98513476365.635605</v>
      </c>
      <c r="KC8" s="7">
        <v>34.083660573531297</v>
      </c>
      <c r="KD8" s="7">
        <v>1.846170702</v>
      </c>
      <c r="KE8" s="7">
        <v>18011.386698786999</v>
      </c>
      <c r="KF8" s="7">
        <v>10211216</v>
      </c>
      <c r="KG8" s="7">
        <v>-2.0617038467873998</v>
      </c>
      <c r="KH8" s="7">
        <v>54.085461530427402</v>
      </c>
      <c r="KI8" s="7">
        <v>78870</v>
      </c>
      <c r="KJ8" s="7">
        <v>5.5075115289945999E-2</v>
      </c>
      <c r="KK8" s="7">
        <v>7.4891574588186796</v>
      </c>
      <c r="KL8" s="7">
        <v>5.5900001525878897</v>
      </c>
      <c r="KM8" s="7">
        <v>226.22716598923</v>
      </c>
      <c r="KN8" s="7">
        <v>344121012101.21002</v>
      </c>
      <c r="KO8" s="7">
        <v>196.421202033253</v>
      </c>
      <c r="KP8" s="7">
        <v>299611881188.11902</v>
      </c>
      <c r="KQ8" s="7">
        <v>30.912464517102499</v>
      </c>
      <c r="KR8" s="7">
        <v>0.42510627699999998</v>
      </c>
      <c r="KS8" s="7">
        <v>40020.260160748701</v>
      </c>
      <c r="KT8" s="7">
        <v>4265762</v>
      </c>
      <c r="KU8" s="7">
        <v>22.0570981174548</v>
      </c>
      <c r="KV8" s="7">
        <v>64.554683742467304</v>
      </c>
      <c r="KW8" s="7">
        <v>699</v>
      </c>
      <c r="KX8" s="7">
        <v>9.1980743351191094</v>
      </c>
      <c r="KY8" s="7">
        <v>4.1878349237258004</v>
      </c>
      <c r="KZ8" s="7">
        <v>1.3500000238418599</v>
      </c>
      <c r="LA8" s="7">
        <v>68.402734867538598</v>
      </c>
      <c r="LB8" s="7">
        <v>176281694919.517</v>
      </c>
      <c r="LC8" s="7">
        <v>69.451168173393398</v>
      </c>
      <c r="LD8" s="7">
        <v>178058954076.97299</v>
      </c>
      <c r="LE8" s="7">
        <v>38.629051841055599</v>
      </c>
      <c r="LF8" s="7">
        <v>4.5403691960000003</v>
      </c>
      <c r="LG8" s="7">
        <v>4337.2633567904904</v>
      </c>
      <c r="LH8" s="7">
        <v>65425470</v>
      </c>
      <c r="LI8" s="7">
        <v>-4.0364623646694104</v>
      </c>
      <c r="LJ8" s="7">
        <v>52.172873823825299</v>
      </c>
      <c r="LK8" s="7">
        <v>513120</v>
      </c>
    </row>
    <row r="9" spans="1:323" x14ac:dyDescent="0.25">
      <c r="A9">
        <v>2006</v>
      </c>
      <c r="B9" s="7">
        <v>0.70577666353285295</v>
      </c>
      <c r="C9" s="7">
        <v>3.7001595720548401</v>
      </c>
      <c r="D9" s="7">
        <v>10.25</v>
      </c>
      <c r="E9" s="7">
        <v>41.190347853337499</v>
      </c>
      <c r="F9" s="30">
        <v>1319574003341.48</v>
      </c>
      <c r="G9" s="7">
        <v>35.891820745847703</v>
      </c>
      <c r="H9" s="30">
        <v>1142552052995.6699</v>
      </c>
      <c r="I9" s="7">
        <v>27.250767784393599</v>
      </c>
      <c r="J9" s="7">
        <v>1.5774292409999999</v>
      </c>
      <c r="K9" s="7">
        <v>40456.857380276902</v>
      </c>
      <c r="L9" s="7">
        <v>82376451</v>
      </c>
      <c r="M9" s="7">
        <v>5.7049271442778497</v>
      </c>
      <c r="N9" s="7">
        <v>62.505045440300798</v>
      </c>
      <c r="O9" s="7">
        <v>357100</v>
      </c>
      <c r="P9" s="7">
        <v>6.9355722912639202</v>
      </c>
      <c r="Q9" s="7">
        <v>8.0471515004302692</v>
      </c>
      <c r="R9" s="7">
        <v>10.079999923706101</v>
      </c>
      <c r="S9" s="7">
        <v>23.026694603811499</v>
      </c>
      <c r="T9" s="7">
        <v>71292328739.241501</v>
      </c>
      <c r="U9" s="7">
        <v>17.406785268103601</v>
      </c>
      <c r="V9" s="7">
        <v>45332285481.585701</v>
      </c>
      <c r="W9" s="7">
        <v>29.2032796652469</v>
      </c>
      <c r="X9" s="7">
        <v>10.901124530000001</v>
      </c>
      <c r="Y9" s="7">
        <v>9112.1131633865298</v>
      </c>
      <c r="Z9" s="7">
        <v>39558890</v>
      </c>
      <c r="AA9" s="7">
        <v>2.7944956426494301</v>
      </c>
      <c r="AB9" s="7">
        <v>48.749133368245602</v>
      </c>
      <c r="AC9" s="7">
        <v>2780400</v>
      </c>
      <c r="AD9" s="7">
        <v>4.3700438947488598</v>
      </c>
      <c r="AE9" s="7">
        <v>3.9572968292065598</v>
      </c>
      <c r="AF9" s="7">
        <v>8.3900003433227504</v>
      </c>
      <c r="AG9" s="7">
        <v>14.374316073153199</v>
      </c>
      <c r="AH9" s="7">
        <v>219433613695.461</v>
      </c>
      <c r="AI9" s="7">
        <v>11.6673833032613</v>
      </c>
      <c r="AJ9" s="7">
        <v>150602465633.362</v>
      </c>
      <c r="AK9" s="7">
        <v>23.544021835954801</v>
      </c>
      <c r="AL9" s="7">
        <v>4.1836805320000003</v>
      </c>
      <c r="AM9" s="7">
        <v>9761.83428310216</v>
      </c>
      <c r="AN9" s="7">
        <v>189012412</v>
      </c>
      <c r="AO9" s="7">
        <v>1.2297743478469001</v>
      </c>
      <c r="AP9" s="7">
        <v>57.138127136187798</v>
      </c>
      <c r="AQ9" s="7">
        <v>8515770</v>
      </c>
      <c r="AR9" s="7" t="s">
        <v>206</v>
      </c>
      <c r="AS9" s="7">
        <v>2.6234126230555002</v>
      </c>
      <c r="AT9" s="7">
        <v>6.3200001716613796</v>
      </c>
      <c r="AU9" s="7">
        <v>35.329347737947899</v>
      </c>
      <c r="AV9" s="7">
        <v>523670948345.854</v>
      </c>
      <c r="AW9" s="7">
        <v>32.651837178085898</v>
      </c>
      <c r="AX9" s="7">
        <v>470611562096.94</v>
      </c>
      <c r="AY9" s="7" t="s">
        <v>206</v>
      </c>
      <c r="AZ9" s="7">
        <v>2.002025395</v>
      </c>
      <c r="BA9" s="7">
        <v>48035.035791904898</v>
      </c>
      <c r="BB9" s="7">
        <v>32570505</v>
      </c>
      <c r="BC9" s="7">
        <v>1.36764698883198</v>
      </c>
      <c r="BD9" s="7" t="s">
        <v>206</v>
      </c>
      <c r="BE9" s="7">
        <v>9984670</v>
      </c>
      <c r="BF9" s="7">
        <v>3.8771101398905299</v>
      </c>
      <c r="BG9" s="7">
        <v>6.3171763431471399</v>
      </c>
      <c r="BH9" s="7">
        <v>7.6900000572204599</v>
      </c>
      <c r="BI9" s="7">
        <v>43.795106781493303</v>
      </c>
      <c r="BJ9" s="7">
        <v>79080852600.486496</v>
      </c>
      <c r="BK9" s="7">
        <v>29.303544298751198</v>
      </c>
      <c r="BL9" s="7">
        <v>51464725319.310303</v>
      </c>
      <c r="BM9" s="7">
        <v>41.106987909215299</v>
      </c>
      <c r="BN9" s="7">
        <v>3.392018991</v>
      </c>
      <c r="BO9" s="7">
        <v>11833.952018896</v>
      </c>
      <c r="BP9" s="7">
        <v>16319792</v>
      </c>
      <c r="BQ9" s="7">
        <v>4.52504281706846</v>
      </c>
      <c r="BR9" s="7">
        <v>47.209703768549097</v>
      </c>
      <c r="BS9" s="7">
        <v>756096</v>
      </c>
      <c r="BT9" s="7">
        <v>10.6257605277639</v>
      </c>
      <c r="BU9" s="7">
        <v>12.7194790206908</v>
      </c>
      <c r="BV9" s="7">
        <v>4</v>
      </c>
      <c r="BW9" s="7">
        <v>36.035025552263399</v>
      </c>
      <c r="BX9" s="7" t="s">
        <v>206</v>
      </c>
      <c r="BY9" s="7">
        <v>28.4438583515049</v>
      </c>
      <c r="BZ9" s="7" t="s">
        <v>206</v>
      </c>
      <c r="CA9" s="7">
        <v>47.558566667661601</v>
      </c>
      <c r="CB9" s="7">
        <v>1.46607832</v>
      </c>
      <c r="CC9" s="7">
        <v>3069.30478095137</v>
      </c>
      <c r="CD9" s="7">
        <v>1311020000</v>
      </c>
      <c r="CE9" s="7">
        <v>8.4241257380554693</v>
      </c>
      <c r="CF9" s="7">
        <v>41.815672804529001</v>
      </c>
      <c r="CG9" s="7">
        <v>9562911.4000000004</v>
      </c>
      <c r="CH9" s="7">
        <v>2.6950961156853901</v>
      </c>
      <c r="CI9" s="7">
        <v>5.1761538182653304</v>
      </c>
      <c r="CJ9" s="7">
        <v>3.4500000476837198</v>
      </c>
      <c r="CK9" s="7">
        <v>37.166263687373402</v>
      </c>
      <c r="CL9" s="7">
        <v>397618551270.21802</v>
      </c>
      <c r="CM9" s="7">
        <v>36.385086308786299</v>
      </c>
      <c r="CN9" s="7">
        <v>401736154061.07501</v>
      </c>
      <c r="CO9" s="7">
        <v>33.236185615181597</v>
      </c>
      <c r="CP9" s="7">
        <v>2.2418471040000001</v>
      </c>
      <c r="CQ9" s="7">
        <v>19427.189841436499</v>
      </c>
      <c r="CR9" s="7">
        <v>48438292</v>
      </c>
      <c r="CS9" s="7">
        <v>0.35275834850328303</v>
      </c>
      <c r="CT9" s="7">
        <v>54.242327504056199</v>
      </c>
      <c r="CU9" s="7">
        <v>99680</v>
      </c>
      <c r="CV9" s="7">
        <v>2.3560131511328701</v>
      </c>
      <c r="CW9" s="7">
        <v>4.1741231864199904</v>
      </c>
      <c r="CX9" s="7">
        <v>8.4499998092651403</v>
      </c>
      <c r="CY9" s="7">
        <v>24.871970904011398</v>
      </c>
      <c r="CZ9" s="7">
        <v>349587132930.79999</v>
      </c>
      <c r="DA9" s="7">
        <v>30.787302053426</v>
      </c>
      <c r="DB9" s="7">
        <v>429114848256.56</v>
      </c>
      <c r="DC9" s="7">
        <v>27.054864510394101</v>
      </c>
      <c r="DD9" s="7">
        <v>3.5153749109999999</v>
      </c>
      <c r="DE9" s="7">
        <v>31865.3691666632</v>
      </c>
      <c r="DF9" s="7">
        <v>44397319</v>
      </c>
      <c r="DG9" s="7">
        <v>-8.9950857892153806</v>
      </c>
      <c r="DH9" s="7">
        <v>59.886266907678198</v>
      </c>
      <c r="DI9" s="7">
        <v>505370</v>
      </c>
      <c r="DJ9" s="21">
        <v>42.524170122639298</v>
      </c>
      <c r="DK9" s="21">
        <v>10.834727071885901</v>
      </c>
      <c r="DL9" s="21">
        <v>5.3410000801086399</v>
      </c>
      <c r="DM9" s="21" t="s">
        <v>206</v>
      </c>
      <c r="DN9" s="21" t="s">
        <v>206</v>
      </c>
      <c r="DO9" s="21" t="s">
        <v>206</v>
      </c>
      <c r="DP9" s="21" t="s">
        <v>206</v>
      </c>
      <c r="DQ9" s="21">
        <v>11.592316049391099</v>
      </c>
      <c r="DR9" s="21">
        <v>12.31</v>
      </c>
      <c r="DS9" s="21">
        <v>251.05604654359999</v>
      </c>
      <c r="DT9" s="21">
        <v>78850689</v>
      </c>
      <c r="DU9" s="21">
        <v>-11.687160556441899</v>
      </c>
      <c r="DV9" s="21">
        <v>38.572635142107004</v>
      </c>
      <c r="DW9" s="21">
        <v>1104300</v>
      </c>
      <c r="DX9" s="7">
        <v>1.0219184652762801</v>
      </c>
      <c r="DY9" s="7">
        <v>2.6666258261219999</v>
      </c>
      <c r="DZ9" s="7">
        <v>4.6199998855590803</v>
      </c>
      <c r="EA9" s="7">
        <v>10.654791666907199</v>
      </c>
      <c r="EB9" s="7">
        <v>1571007127800</v>
      </c>
      <c r="EC9" s="7">
        <v>16.218830579462001</v>
      </c>
      <c r="ED9" s="7">
        <v>2434492302000</v>
      </c>
      <c r="EE9" s="7">
        <v>21.5969686605434</v>
      </c>
      <c r="EF9" s="7">
        <v>3.2259441010000001</v>
      </c>
      <c r="EG9" s="7">
        <v>49575.401013590999</v>
      </c>
      <c r="EH9" s="7">
        <v>298379912</v>
      </c>
      <c r="EI9" s="7">
        <v>-5.8167473640087204</v>
      </c>
      <c r="EJ9" s="7">
        <v>74.004382158689495</v>
      </c>
      <c r="EK9" s="7">
        <v>9632030</v>
      </c>
      <c r="EL9" s="7">
        <v>1.51849064281003</v>
      </c>
      <c r="EM9" s="7">
        <v>2.3749468998576599</v>
      </c>
      <c r="EN9" s="7">
        <v>8.4499998092651403</v>
      </c>
      <c r="EO9" s="7">
        <v>27.935055090195601</v>
      </c>
      <c r="EP9" s="7">
        <v>709108452005.396</v>
      </c>
      <c r="EQ9" s="7">
        <v>28.168369359429999</v>
      </c>
      <c r="ER9" s="7">
        <v>702396835184.90698</v>
      </c>
      <c r="ES9" s="7">
        <v>19.2840844714528</v>
      </c>
      <c r="ET9" s="7">
        <v>1.68372645</v>
      </c>
      <c r="EU9" s="7">
        <v>40922.083226057497</v>
      </c>
      <c r="EV9" s="7">
        <v>63621381</v>
      </c>
      <c r="EW9" s="7">
        <v>2.22740401169522E-2</v>
      </c>
      <c r="EX9" s="7">
        <v>68.717382941112504</v>
      </c>
      <c r="EY9" s="7">
        <v>549087</v>
      </c>
      <c r="EZ9" s="7">
        <v>17.394115728241498</v>
      </c>
      <c r="FA9" s="7">
        <v>9.2639647589363801</v>
      </c>
      <c r="FB9" s="7">
        <v>4.23699998855591</v>
      </c>
      <c r="FC9" s="7">
        <v>21.664199212280401</v>
      </c>
      <c r="FD9" s="7">
        <v>270408078002.146</v>
      </c>
      <c r="FE9" s="7">
        <v>24.927829443800299</v>
      </c>
      <c r="FF9" s="7">
        <v>293431977163.17102</v>
      </c>
      <c r="FG9" s="7">
        <v>31.582589095701799</v>
      </c>
      <c r="FH9" s="7">
        <v>6.1455223879999998</v>
      </c>
      <c r="FI9" s="7">
        <v>1044.89394043832</v>
      </c>
      <c r="FJ9" s="7">
        <v>1161977719</v>
      </c>
      <c r="FK9" s="7">
        <v>-1.01041978678721</v>
      </c>
      <c r="FL9" s="7">
        <v>42.732708827421597</v>
      </c>
      <c r="FM9" s="7">
        <v>3287260</v>
      </c>
      <c r="FN9" s="7">
        <v>0.91810941440807903</v>
      </c>
      <c r="FO9" s="7">
        <v>5.5216670810231303</v>
      </c>
      <c r="FP9" s="7">
        <v>4.4099998474121103</v>
      </c>
      <c r="FQ9" s="7">
        <v>79.001518848741</v>
      </c>
      <c r="FR9" s="7">
        <v>197375728567.22601</v>
      </c>
      <c r="FS9" s="7">
        <v>70.955939548328203</v>
      </c>
      <c r="FT9" s="7">
        <v>182939533382.72198</v>
      </c>
      <c r="FU9" s="7">
        <v>30.0295715493003</v>
      </c>
      <c r="FV9" s="7">
        <v>3.9388947129999998</v>
      </c>
      <c r="FW9" s="7">
        <v>52926.199624751498</v>
      </c>
      <c r="FX9" s="7">
        <v>4273591</v>
      </c>
      <c r="FY9" s="7">
        <v>-3.3861837013230698</v>
      </c>
      <c r="FZ9" s="7">
        <v>56.675328864969501</v>
      </c>
      <c r="GA9" s="7">
        <v>70280</v>
      </c>
      <c r="GB9" s="7">
        <v>1.9397685488171801</v>
      </c>
      <c r="GC9" s="7">
        <v>2.00658665474469</v>
      </c>
      <c r="GD9" s="7">
        <v>6.7800002098083496</v>
      </c>
      <c r="GE9" s="7">
        <v>26.227967493661801</v>
      </c>
      <c r="GF9" s="7">
        <v>567872282133.703</v>
      </c>
      <c r="GG9" s="7">
        <v>27.064307336503202</v>
      </c>
      <c r="GH9" s="7">
        <v>580557354690.98499</v>
      </c>
      <c r="GI9" s="7">
        <v>23.4302378071202</v>
      </c>
      <c r="GJ9" s="7">
        <v>2.06978661</v>
      </c>
      <c r="GK9" s="7">
        <v>37872.168355892703</v>
      </c>
      <c r="GL9" s="7">
        <v>58143979</v>
      </c>
      <c r="GM9" s="7">
        <v>-1.47998583356663</v>
      </c>
      <c r="GN9" s="7">
        <v>64.213347158562797</v>
      </c>
      <c r="GO9" s="7">
        <v>301340</v>
      </c>
      <c r="GP9" s="7">
        <v>1.0942915432118601</v>
      </c>
      <c r="GQ9" s="7">
        <v>1.42000655604772</v>
      </c>
      <c r="GR9" s="7">
        <v>4.1300001144409197</v>
      </c>
      <c r="GS9" s="7">
        <v>15.8729022962927</v>
      </c>
      <c r="GT9" s="7">
        <v>811948296651.14001</v>
      </c>
      <c r="GU9" s="7">
        <v>14.458879322927</v>
      </c>
      <c r="GV9" s="7">
        <v>802009460158.151</v>
      </c>
      <c r="GW9" s="7">
        <v>29.9825937495789</v>
      </c>
      <c r="GX9" s="7">
        <v>0.24935511599999999</v>
      </c>
      <c r="GY9" s="7">
        <v>44995.494491919897</v>
      </c>
      <c r="GZ9" s="7">
        <v>127854000</v>
      </c>
      <c r="HA9" s="7">
        <v>3.8555899581680499</v>
      </c>
      <c r="HB9" s="7">
        <v>68.952096655080794</v>
      </c>
      <c r="HC9" s="7">
        <v>377920</v>
      </c>
      <c r="HD9" s="7">
        <v>3.0758258597568999</v>
      </c>
      <c r="HE9" s="7">
        <v>4.4950778942140799</v>
      </c>
      <c r="HF9" s="7">
        <v>3.5699999332428001</v>
      </c>
      <c r="HG9" s="7">
        <v>27.325161893928801</v>
      </c>
      <c r="HH9" s="7">
        <v>285320348639.42297</v>
      </c>
      <c r="HI9" s="7">
        <v>28.767562737874599</v>
      </c>
      <c r="HJ9" s="7">
        <v>308471724830.65601</v>
      </c>
      <c r="HK9" s="7">
        <v>34.195279103079301</v>
      </c>
      <c r="HL9" s="7">
        <v>3.6294632259999999</v>
      </c>
      <c r="HM9" s="7">
        <v>9327.7360805770604</v>
      </c>
      <c r="HN9" s="7">
        <v>110092378</v>
      </c>
      <c r="HO9" s="7">
        <v>-0.38484538245788702</v>
      </c>
      <c r="HP9" s="7">
        <v>58.966255904617199</v>
      </c>
      <c r="HQ9" s="7">
        <v>1964380</v>
      </c>
      <c r="HR9" s="7">
        <v>6.1721437203681297</v>
      </c>
      <c r="HS9" s="7">
        <v>2.5729129166423701</v>
      </c>
      <c r="HT9" s="7">
        <v>3.8499999046325701</v>
      </c>
      <c r="HU9" s="7">
        <v>29.590034396207098</v>
      </c>
      <c r="HV9" s="7">
        <v>41001278946.398598</v>
      </c>
      <c r="HW9" s="7">
        <v>29.975829692293399</v>
      </c>
      <c r="HX9" s="7">
        <v>37892723790.909599</v>
      </c>
      <c r="HY9" s="7">
        <v>21.788718973691601</v>
      </c>
      <c r="HZ9" s="7">
        <v>3.3654044930000002</v>
      </c>
      <c r="IA9" s="7">
        <v>33324.503260055899</v>
      </c>
      <c r="IB9" s="7">
        <v>4184600</v>
      </c>
      <c r="IC9" s="7">
        <v>-7.0607400287923499</v>
      </c>
      <c r="ID9" s="7">
        <v>64.3511202007995</v>
      </c>
      <c r="IE9" s="7">
        <v>267710</v>
      </c>
      <c r="IF9" s="7">
        <v>1.8822123851025201</v>
      </c>
      <c r="IG9" s="7">
        <v>3.51863696135297</v>
      </c>
      <c r="IH9" s="7">
        <v>3.9000000953674299</v>
      </c>
      <c r="II9" s="7">
        <v>69.278951402940606</v>
      </c>
      <c r="IJ9" s="7">
        <v>555558818444.55701</v>
      </c>
      <c r="IK9" s="7">
        <v>60.5469154644586</v>
      </c>
      <c r="IL9" s="7">
        <v>488631857252.60901</v>
      </c>
      <c r="IM9" s="7">
        <v>21.483843566776901</v>
      </c>
      <c r="IN9" s="7">
        <v>1.1676530599999999</v>
      </c>
      <c r="IO9" s="7">
        <v>49720.394858047999</v>
      </c>
      <c r="IP9" s="7">
        <v>16346101</v>
      </c>
      <c r="IQ9" s="7">
        <v>7.8675593762660201</v>
      </c>
      <c r="IR9" s="7">
        <v>65.718079045323606</v>
      </c>
      <c r="IS9" s="7">
        <v>41540</v>
      </c>
      <c r="IT9" s="7">
        <v>21.607977449319399</v>
      </c>
      <c r="IU9" s="7">
        <v>6.1775420361773596</v>
      </c>
      <c r="IV9" s="7">
        <v>6.0900001525878897</v>
      </c>
      <c r="IW9" s="7">
        <v>14.1339628244825</v>
      </c>
      <c r="IX9" s="7">
        <v>22132951503.289001</v>
      </c>
      <c r="IY9" s="7">
        <v>21.547766839983598</v>
      </c>
      <c r="IZ9" s="7">
        <v>38527586413.788902</v>
      </c>
      <c r="JA9" s="7">
        <v>19.670466495297099</v>
      </c>
      <c r="JB9" s="7">
        <v>7.9210844009999999</v>
      </c>
      <c r="JC9" s="7">
        <v>1013.76537218231</v>
      </c>
      <c r="JD9" s="7">
        <v>157093993</v>
      </c>
      <c r="JE9" s="7">
        <v>-4.915343423205</v>
      </c>
      <c r="JF9" s="7">
        <v>52.631326556444897</v>
      </c>
      <c r="JG9" s="7">
        <v>796100</v>
      </c>
      <c r="JH9" s="7">
        <v>0.56217050979373895</v>
      </c>
      <c r="JI9" s="7">
        <v>2.4559996511129198</v>
      </c>
      <c r="JJ9" s="7">
        <v>5.3499999046325701</v>
      </c>
      <c r="JK9" s="7">
        <v>26.708121645307099</v>
      </c>
      <c r="JL9" s="7">
        <v>718436150179.60303</v>
      </c>
      <c r="JM9" s="7">
        <v>29.117384783061802</v>
      </c>
      <c r="JN9" s="7">
        <v>790704584302.01404</v>
      </c>
      <c r="JO9" s="7">
        <v>19.7446418870671</v>
      </c>
      <c r="JP9" s="7">
        <v>2.3335277940000001</v>
      </c>
      <c r="JQ9" s="7">
        <v>40418.747304743003</v>
      </c>
      <c r="JR9" s="7">
        <v>60846820</v>
      </c>
      <c r="JS9" s="7">
        <v>-3.1313878108569702</v>
      </c>
      <c r="JT9" s="7">
        <v>69.794900354303394</v>
      </c>
      <c r="JU9" s="7">
        <v>243610</v>
      </c>
      <c r="JV9" s="7">
        <v>2.0728490508136299</v>
      </c>
      <c r="JW9" s="7">
        <v>6.8535223337124602</v>
      </c>
      <c r="JX9" s="7">
        <v>7.1500000953674299</v>
      </c>
      <c r="JY9" s="7">
        <v>65.186298785184903</v>
      </c>
      <c r="JZ9" s="7">
        <v>114496563821.293</v>
      </c>
      <c r="KA9" s="7">
        <v>62.446203852313701</v>
      </c>
      <c r="KB9" s="7">
        <v>109821685232.94</v>
      </c>
      <c r="KC9" s="7">
        <v>34.687647852224899</v>
      </c>
      <c r="KD9" s="7">
        <v>2.5281049969999998</v>
      </c>
      <c r="KE9" s="7">
        <v>19193.754821926101</v>
      </c>
      <c r="KF9" s="7">
        <v>10238905</v>
      </c>
      <c r="KG9" s="7">
        <v>-2.5704274373859</v>
      </c>
      <c r="KH9" s="7">
        <v>54.082272877632001</v>
      </c>
      <c r="KI9" s="7">
        <v>78870</v>
      </c>
      <c r="KJ9" s="7">
        <v>4.9013136883343598E-2</v>
      </c>
      <c r="KK9" s="7">
        <v>8.8601961142316998</v>
      </c>
      <c r="KL9" s="7">
        <v>4.4800000190734899</v>
      </c>
      <c r="KM9" s="7">
        <v>230.106329976366</v>
      </c>
      <c r="KN9" s="7">
        <v>382497249724.97198</v>
      </c>
      <c r="KO9" s="7">
        <v>200.28530670470801</v>
      </c>
      <c r="KP9" s="7">
        <v>333003960396.03998</v>
      </c>
      <c r="KQ9" s="7">
        <v>30.3806502437882</v>
      </c>
      <c r="KR9" s="7">
        <v>1.0209163349999999</v>
      </c>
      <c r="KS9" s="7">
        <v>42223.891363041803</v>
      </c>
      <c r="KT9" s="7">
        <v>4401365</v>
      </c>
      <c r="KU9" s="7">
        <v>25.1290318733002</v>
      </c>
      <c r="KV9" s="7">
        <v>65.366789447910193</v>
      </c>
      <c r="KW9" s="7">
        <v>704</v>
      </c>
      <c r="KX9" s="7">
        <v>9.4061236891647102</v>
      </c>
      <c r="KY9" s="7">
        <v>4.9679168239371299</v>
      </c>
      <c r="KZ9" s="7">
        <v>1.2200000286102299</v>
      </c>
      <c r="LA9" s="7">
        <v>68.675252108317693</v>
      </c>
      <c r="LB9" s="7">
        <v>195298396705.83301</v>
      </c>
      <c r="LC9" s="7">
        <v>65.4115185065926</v>
      </c>
      <c r="LD9" s="7">
        <v>183299956755.035</v>
      </c>
      <c r="LE9" s="7">
        <v>39.2698426491744</v>
      </c>
      <c r="LF9" s="7">
        <v>4.6374743599999997</v>
      </c>
      <c r="LG9" s="7">
        <v>4525.1592817615501</v>
      </c>
      <c r="LH9" s="7">
        <v>65824164</v>
      </c>
      <c r="LI9" s="7">
        <v>1.0438067253089101</v>
      </c>
      <c r="LJ9" s="7">
        <v>51.324033661660899</v>
      </c>
      <c r="LK9" s="7">
        <v>513120</v>
      </c>
    </row>
    <row r="10" spans="1:323" x14ac:dyDescent="0.25">
      <c r="A10">
        <v>2007</v>
      </c>
      <c r="B10" s="7">
        <v>0.74274937033220201</v>
      </c>
      <c r="C10" s="7">
        <v>3.26053529682157</v>
      </c>
      <c r="D10" s="7">
        <v>8.6599998474121094</v>
      </c>
      <c r="E10" s="7">
        <v>43.009911548087501</v>
      </c>
      <c r="F10" s="30">
        <v>1442435867069.6201</v>
      </c>
      <c r="G10" s="7">
        <v>36.3606196010711</v>
      </c>
      <c r="H10" s="30">
        <v>1213834934707.75</v>
      </c>
      <c r="I10" s="7">
        <v>27.471779343713099</v>
      </c>
      <c r="J10" s="7">
        <v>2.2983405800000001</v>
      </c>
      <c r="K10" s="7">
        <v>41831.867088309802</v>
      </c>
      <c r="L10" s="7">
        <v>82266372</v>
      </c>
      <c r="M10" s="7">
        <v>6.7812766358075596</v>
      </c>
      <c r="N10" s="7">
        <v>61.763706465385198</v>
      </c>
      <c r="O10" s="7">
        <v>357100</v>
      </c>
      <c r="P10" s="7">
        <v>7.4523539460692296</v>
      </c>
      <c r="Q10" s="7">
        <v>9.0076508750475703</v>
      </c>
      <c r="R10" s="7">
        <v>8.4700002670288104</v>
      </c>
      <c r="S10" s="7">
        <v>22.662750311506599</v>
      </c>
      <c r="T10" s="7">
        <v>77112956639.802902</v>
      </c>
      <c r="U10" s="7">
        <v>18.282420307064399</v>
      </c>
      <c r="V10" s="7">
        <v>54235675229.310699</v>
      </c>
      <c r="W10" s="7">
        <v>27.415236133478299</v>
      </c>
      <c r="X10" s="7">
        <v>8.8314129890000004</v>
      </c>
      <c r="Y10" s="7">
        <v>9830.6809198220399</v>
      </c>
      <c r="Z10" s="7">
        <v>39970224</v>
      </c>
      <c r="AA10" s="7">
        <v>2.1036160391819001</v>
      </c>
      <c r="AB10" s="7">
        <v>49.508330777274402</v>
      </c>
      <c r="AC10" s="7">
        <v>2780400</v>
      </c>
      <c r="AD10" s="7">
        <v>4.4169153163440704</v>
      </c>
      <c r="AE10" s="7">
        <v>6.0603535846095902</v>
      </c>
      <c r="AF10" s="7">
        <v>8.0900001525878906</v>
      </c>
      <c r="AG10" s="7">
        <v>13.3276752773306</v>
      </c>
      <c r="AH10" s="7">
        <v>232986058705.98001</v>
      </c>
      <c r="AI10" s="7">
        <v>11.9649364188483</v>
      </c>
      <c r="AJ10" s="7">
        <v>180056694364.11301</v>
      </c>
      <c r="AK10" s="7">
        <v>23.1253807513379</v>
      </c>
      <c r="AL10" s="7">
        <v>3.6370279339999998</v>
      </c>
      <c r="AM10" s="7">
        <v>10244.267152755399</v>
      </c>
      <c r="AN10" s="7">
        <v>191026637</v>
      </c>
      <c r="AO10" s="7">
        <v>0.111001536608012</v>
      </c>
      <c r="AP10" s="7">
        <v>57.726236044395897</v>
      </c>
      <c r="AQ10" s="7">
        <v>8515770</v>
      </c>
      <c r="AR10" s="7">
        <v>1.40702572302311</v>
      </c>
      <c r="AS10" s="7">
        <v>2.0627476902584898</v>
      </c>
      <c r="AT10" s="7">
        <v>6.03999996185303</v>
      </c>
      <c r="AU10" s="7">
        <v>34.1531662527359</v>
      </c>
      <c r="AV10" s="7">
        <v>529644354978.11102</v>
      </c>
      <c r="AW10" s="7">
        <v>32.038878141658401</v>
      </c>
      <c r="AX10" s="7">
        <v>497675927322.84998</v>
      </c>
      <c r="AY10" s="7">
        <v>29.0753540442775</v>
      </c>
      <c r="AZ10" s="7">
        <v>2.1383839930000001</v>
      </c>
      <c r="BA10" s="7">
        <v>48552.696431330798</v>
      </c>
      <c r="BB10" s="7">
        <v>32887928</v>
      </c>
      <c r="BC10" s="7">
        <v>0.75431076982953404</v>
      </c>
      <c r="BD10" s="7">
        <v>62.869773223550602</v>
      </c>
      <c r="BE10" s="7">
        <v>9984670</v>
      </c>
      <c r="BF10" s="7">
        <v>3.7105011001804402</v>
      </c>
      <c r="BG10" s="7">
        <v>4.9053245035615598</v>
      </c>
      <c r="BH10" s="7">
        <v>7.1399998664856001</v>
      </c>
      <c r="BI10" s="7">
        <v>45.069003891647</v>
      </c>
      <c r="BJ10" s="7">
        <v>84767337075.060394</v>
      </c>
      <c r="BK10" s="7">
        <v>31.338411608008201</v>
      </c>
      <c r="BL10" s="7">
        <v>58565243508.633598</v>
      </c>
      <c r="BM10" s="7">
        <v>39.943781589501498</v>
      </c>
      <c r="BN10" s="7">
        <v>4.4077979049999998</v>
      </c>
      <c r="BO10" s="7">
        <v>12285.048383044401</v>
      </c>
      <c r="BP10" s="7">
        <v>16491687</v>
      </c>
      <c r="BQ10" s="7">
        <v>4.27577611656797</v>
      </c>
      <c r="BR10" s="7">
        <v>48.489611743660603</v>
      </c>
      <c r="BS10" s="7">
        <v>756096</v>
      </c>
      <c r="BT10" s="7">
        <v>10.282996968131901</v>
      </c>
      <c r="BU10" s="7">
        <v>14.231388035687999</v>
      </c>
      <c r="BV10" s="7">
        <v>3.7599999904632599</v>
      </c>
      <c r="BW10" s="7">
        <v>35.388178734687003</v>
      </c>
      <c r="BX10" s="7" t="s">
        <v>206</v>
      </c>
      <c r="BY10" s="7">
        <v>26.716438329560699</v>
      </c>
      <c r="BZ10" s="7" t="s">
        <v>206</v>
      </c>
      <c r="CA10" s="7">
        <v>46.861033903419198</v>
      </c>
      <c r="CB10" s="7">
        <v>4.7672105849999999</v>
      </c>
      <c r="CC10" s="7">
        <v>3487.84576561013</v>
      </c>
      <c r="CD10" s="7">
        <v>1317885000</v>
      </c>
      <c r="CE10" s="7">
        <v>9.9426956797430197</v>
      </c>
      <c r="CF10" s="7">
        <v>42.855969128448898</v>
      </c>
      <c r="CG10" s="7">
        <v>9562910.8000000007</v>
      </c>
      <c r="CH10" s="7">
        <v>2.4459630208372301</v>
      </c>
      <c r="CI10" s="7">
        <v>5.4633963931931797</v>
      </c>
      <c r="CJ10" s="7">
        <v>3.2300000190734899</v>
      </c>
      <c r="CK10" s="7">
        <v>39.184677075982599</v>
      </c>
      <c r="CL10" s="7">
        <v>447942625864.89801</v>
      </c>
      <c r="CM10" s="7">
        <v>38.058330357079498</v>
      </c>
      <c r="CN10" s="7">
        <v>448504966433.43201</v>
      </c>
      <c r="CO10" s="7">
        <v>33.413303979131499</v>
      </c>
      <c r="CP10" s="7">
        <v>2.5348468710000001</v>
      </c>
      <c r="CQ10" s="7">
        <v>20385.320037960199</v>
      </c>
      <c r="CR10" s="7">
        <v>48683638</v>
      </c>
      <c r="CS10" s="7">
        <v>1.05056729265288</v>
      </c>
      <c r="CT10" s="7">
        <v>54.422511866194498</v>
      </c>
      <c r="CU10" s="7">
        <v>99720</v>
      </c>
      <c r="CV10" s="7">
        <v>2.4403987020809499</v>
      </c>
      <c r="CW10" s="7">
        <v>3.7689924077177301</v>
      </c>
      <c r="CX10" s="7">
        <v>8.2299995422363299</v>
      </c>
      <c r="CY10" s="7">
        <v>25.707735053529401</v>
      </c>
      <c r="CZ10" s="7">
        <v>378443692984.05298</v>
      </c>
      <c r="DA10" s="7">
        <v>31.698721418347599</v>
      </c>
      <c r="DB10" s="7">
        <v>465861004795.82501</v>
      </c>
      <c r="DC10" s="7">
        <v>26.470683480029301</v>
      </c>
      <c r="DD10" s="7">
        <v>2.7870304730000002</v>
      </c>
      <c r="DE10" s="7">
        <v>32459.917375867099</v>
      </c>
      <c r="DF10" s="7">
        <v>45226803</v>
      </c>
      <c r="DG10" s="7">
        <v>-9.6756410522712795</v>
      </c>
      <c r="DH10" s="7">
        <v>61.100825586806899</v>
      </c>
      <c r="DI10" s="7">
        <v>505370</v>
      </c>
      <c r="DJ10" s="21">
        <v>42.265012192091298</v>
      </c>
      <c r="DK10" s="21">
        <v>11.4561669954333</v>
      </c>
      <c r="DL10" s="21">
        <v>5.3070001602172896</v>
      </c>
      <c r="DM10" s="21" t="s">
        <v>206</v>
      </c>
      <c r="DN10" s="21" t="s">
        <v>206</v>
      </c>
      <c r="DO10" s="21" t="s">
        <v>206</v>
      </c>
      <c r="DP10" s="21" t="s">
        <v>206</v>
      </c>
      <c r="DQ10" s="21">
        <v>11.589496665892799</v>
      </c>
      <c r="DR10" s="21">
        <v>17.238001959999998</v>
      </c>
      <c r="DS10" s="21">
        <v>272.39119804668002</v>
      </c>
      <c r="DT10" s="21">
        <v>81000409</v>
      </c>
      <c r="DU10" s="21">
        <v>-4.2014459807654196</v>
      </c>
      <c r="DV10" s="21">
        <v>39.1141105816058</v>
      </c>
      <c r="DW10" s="21">
        <v>1104300</v>
      </c>
      <c r="DX10" s="7">
        <v>1.0516598809128701</v>
      </c>
      <c r="DY10" s="7">
        <v>1.77857023965289</v>
      </c>
      <c r="DZ10" s="7">
        <v>4.6199998855590803</v>
      </c>
      <c r="EA10" s="7">
        <v>11.4979069440554</v>
      </c>
      <c r="EB10" s="7">
        <v>1716583218000</v>
      </c>
      <c r="EC10" s="7">
        <v>16.461024193523301</v>
      </c>
      <c r="ED10" s="7">
        <v>2495825613600</v>
      </c>
      <c r="EE10" s="7">
        <v>21.453142609272899</v>
      </c>
      <c r="EF10" s="7">
        <v>2.852672482</v>
      </c>
      <c r="EG10" s="7">
        <v>49979.533842919504</v>
      </c>
      <c r="EH10" s="7">
        <v>301231207</v>
      </c>
      <c r="EI10" s="7">
        <v>-4.9112510434197301</v>
      </c>
      <c r="EJ10" s="7">
        <v>74.2512713367895</v>
      </c>
      <c r="EK10" s="7">
        <v>9632030</v>
      </c>
      <c r="EL10" s="7">
        <v>1.6129929533934999</v>
      </c>
      <c r="EM10" s="7">
        <v>2.3614988742485501</v>
      </c>
      <c r="EN10" s="7">
        <v>7.6599998474121103</v>
      </c>
      <c r="EO10" s="7">
        <v>27.853257510199001</v>
      </c>
      <c r="EP10" s="7">
        <v>729181382974.68201</v>
      </c>
      <c r="EQ10" s="7">
        <v>28.567499072814901</v>
      </c>
      <c r="ER10" s="7">
        <v>742750638385.23596</v>
      </c>
      <c r="ES10" s="7">
        <v>19.136739193143001</v>
      </c>
      <c r="ET10" s="7">
        <v>1.4880735279999999</v>
      </c>
      <c r="EU10" s="7">
        <v>41630.09373701</v>
      </c>
      <c r="EV10" s="7">
        <v>64016227</v>
      </c>
      <c r="EW10" s="7">
        <v>-0.32833130239969499</v>
      </c>
      <c r="EX10" s="7">
        <v>69.007499896979397</v>
      </c>
      <c r="EY10" s="7">
        <v>549087</v>
      </c>
      <c r="EZ10" s="7">
        <v>17.331462938813999</v>
      </c>
      <c r="FA10" s="7">
        <v>9.8013603367151205</v>
      </c>
      <c r="FB10" s="7">
        <v>4.0599999427795401</v>
      </c>
      <c r="FC10" s="7">
        <v>21.0075932523044</v>
      </c>
      <c r="FD10" s="7">
        <v>286432592129.02899</v>
      </c>
      <c r="FE10" s="7">
        <v>25.151074308706299</v>
      </c>
      <c r="FF10" s="7">
        <v>323341317524.06403</v>
      </c>
      <c r="FG10" s="7">
        <v>31.731740677008499</v>
      </c>
      <c r="FH10" s="7">
        <v>6.369996746</v>
      </c>
      <c r="FI10" s="7">
        <v>1130.0900706641401</v>
      </c>
      <c r="FJ10" s="7">
        <v>1179681239</v>
      </c>
      <c r="FK10" s="7">
        <v>-0.67235162421924599</v>
      </c>
      <c r="FL10" s="7">
        <v>42.475814018392398</v>
      </c>
      <c r="FM10" s="7">
        <v>3287260</v>
      </c>
      <c r="FN10" s="7">
        <v>1.03995025601701</v>
      </c>
      <c r="FO10" s="7">
        <v>5.2087163857085796</v>
      </c>
      <c r="FP10" s="7">
        <v>4.6700000762939498</v>
      </c>
      <c r="FQ10" s="7">
        <v>80.782542790950998</v>
      </c>
      <c r="FR10" s="7">
        <v>214945038268.642</v>
      </c>
      <c r="FS10" s="7">
        <v>72.511373378348495</v>
      </c>
      <c r="FT10" s="7">
        <v>200046701857.87</v>
      </c>
      <c r="FU10" s="7">
        <v>28.468836025483299</v>
      </c>
      <c r="FV10" s="7">
        <v>4.8799247100000001</v>
      </c>
      <c r="FW10" s="7">
        <v>54096.249032443702</v>
      </c>
      <c r="FX10" s="7">
        <v>4398942</v>
      </c>
      <c r="FY10" s="7">
        <v>-5.1313587595951899</v>
      </c>
      <c r="FZ10" s="7">
        <v>59.036203230255502</v>
      </c>
      <c r="GA10" s="7">
        <v>70280</v>
      </c>
      <c r="GB10" s="7">
        <v>1.8907324950539</v>
      </c>
      <c r="GC10" s="7">
        <v>1.47386854661877</v>
      </c>
      <c r="GD10" s="7">
        <v>6.0799999237060502</v>
      </c>
      <c r="GE10" s="7">
        <v>27.4271989427112</v>
      </c>
      <c r="GF10" s="7">
        <v>602940922656.65405</v>
      </c>
      <c r="GG10" s="7">
        <v>27.786448243820601</v>
      </c>
      <c r="GH10" s="7">
        <v>611751656352.00305</v>
      </c>
      <c r="GI10" s="7">
        <v>23.791445414459702</v>
      </c>
      <c r="GJ10" s="7">
        <v>1.8214445939999999</v>
      </c>
      <c r="GK10" s="7">
        <v>38236.795610839501</v>
      </c>
      <c r="GL10" s="7">
        <v>58438310</v>
      </c>
      <c r="GM10" s="7">
        <v>-1.3855501749842001</v>
      </c>
      <c r="GN10" s="7">
        <v>64.141939477772297</v>
      </c>
      <c r="GO10" s="7">
        <v>301340</v>
      </c>
      <c r="GP10" s="7">
        <v>1.06090374019961</v>
      </c>
      <c r="GQ10" s="7">
        <v>1.65418388116862</v>
      </c>
      <c r="GR10" s="7">
        <v>3.8499999046325701</v>
      </c>
      <c r="GS10" s="7">
        <v>17.493316571629801</v>
      </c>
      <c r="GT10" s="7">
        <v>882361463511.995</v>
      </c>
      <c r="GU10" s="7">
        <v>15.6005719141407</v>
      </c>
      <c r="GV10" s="7">
        <v>819529732685.31104</v>
      </c>
      <c r="GW10" s="7">
        <v>29.882495041266701</v>
      </c>
      <c r="GX10" s="7">
        <v>6.0039453999999999E-2</v>
      </c>
      <c r="GY10" s="7">
        <v>45687.273814765598</v>
      </c>
      <c r="GZ10" s="7">
        <v>128001000</v>
      </c>
      <c r="HA10" s="7">
        <v>4.6893298438132298</v>
      </c>
      <c r="HB10" s="7">
        <v>69.085772450846207</v>
      </c>
      <c r="HC10" s="7">
        <v>377930</v>
      </c>
      <c r="HD10" s="7">
        <v>3.1817147029171902</v>
      </c>
      <c r="HE10" s="7">
        <v>2.2914457211892101</v>
      </c>
      <c r="HF10" s="7">
        <v>3.6500000953674299</v>
      </c>
      <c r="HG10" s="7">
        <v>27.527235888679002</v>
      </c>
      <c r="HH10" s="7">
        <v>290952740243.461</v>
      </c>
      <c r="HI10" s="7">
        <v>29.2680434728356</v>
      </c>
      <c r="HJ10" s="7">
        <v>323359875216.651</v>
      </c>
      <c r="HK10" s="7">
        <v>33.835137494879802</v>
      </c>
      <c r="HL10" s="7">
        <v>3.9668496289999999</v>
      </c>
      <c r="HM10" s="7">
        <v>9392.6869925180708</v>
      </c>
      <c r="HN10" s="7">
        <v>111836346</v>
      </c>
      <c r="HO10" s="7">
        <v>-0.95935655729793801</v>
      </c>
      <c r="HP10" s="7">
        <v>59.185340733357997</v>
      </c>
      <c r="HQ10" s="7">
        <v>1964380</v>
      </c>
      <c r="HR10" s="7">
        <v>8.0911552829602993</v>
      </c>
      <c r="HS10" s="7">
        <v>3.76041808709601</v>
      </c>
      <c r="HT10" s="7">
        <v>3.5999999046325701</v>
      </c>
      <c r="HU10" s="7">
        <v>29.246010083170098</v>
      </c>
      <c r="HV10" s="7">
        <v>42609960083.484299</v>
      </c>
      <c r="HW10" s="7">
        <v>29.125054858011399</v>
      </c>
      <c r="HX10" s="7">
        <v>42026449447.089798</v>
      </c>
      <c r="HY10" s="7">
        <v>20.918296351005601</v>
      </c>
      <c r="HZ10" s="7">
        <v>2.37614328</v>
      </c>
      <c r="IA10" s="7">
        <v>34256.737700118298</v>
      </c>
      <c r="IB10" s="7">
        <v>4223800</v>
      </c>
      <c r="IC10" s="7">
        <v>-6.7907242109264203</v>
      </c>
      <c r="ID10" s="7">
        <v>63.426565192725597</v>
      </c>
      <c r="IE10" s="7">
        <v>267710</v>
      </c>
      <c r="IF10" s="7">
        <v>1.7545003913383801</v>
      </c>
      <c r="IG10" s="7">
        <v>3.69847310615528</v>
      </c>
      <c r="IH10" s="7">
        <v>3.1800000667571999</v>
      </c>
      <c r="II10" s="7">
        <v>70.273610748760802</v>
      </c>
      <c r="IJ10" s="7">
        <v>586895463683.55298</v>
      </c>
      <c r="IK10" s="7">
        <v>61.448278111140098</v>
      </c>
      <c r="IL10" s="7">
        <v>515793320746.87299</v>
      </c>
      <c r="IM10" s="7">
        <v>21.457735455257001</v>
      </c>
      <c r="IN10" s="7">
        <v>1.6141801179999999</v>
      </c>
      <c r="IO10" s="7">
        <v>51447.259586007698</v>
      </c>
      <c r="IP10" s="7">
        <v>16381696</v>
      </c>
      <c r="IQ10" s="7">
        <v>5.9635696691308304</v>
      </c>
      <c r="IR10" s="7">
        <v>66.064766501434903</v>
      </c>
      <c r="IS10" s="7">
        <v>41540</v>
      </c>
      <c r="IT10" s="7">
        <v>21.800472435184101</v>
      </c>
      <c r="IU10" s="7">
        <v>4.8328172771708502</v>
      </c>
      <c r="IV10" s="7">
        <v>5.0999999046325701</v>
      </c>
      <c r="IW10" s="7">
        <v>13.214613412042199</v>
      </c>
      <c r="IX10" s="7">
        <v>22467098807.449902</v>
      </c>
      <c r="IY10" s="7">
        <v>19.775815154160501</v>
      </c>
      <c r="IZ10" s="7">
        <v>36959410043.955002</v>
      </c>
      <c r="JA10" s="7">
        <v>19.981166230473299</v>
      </c>
      <c r="JB10" s="7">
        <v>7.5986844109999998</v>
      </c>
      <c r="JC10" s="7">
        <v>1041.28938271582</v>
      </c>
      <c r="JD10" s="7">
        <v>160332974</v>
      </c>
      <c r="JE10" s="7">
        <v>-5.4473609475371001</v>
      </c>
      <c r="JF10" s="7">
        <v>52.763473093424501</v>
      </c>
      <c r="JG10" s="7">
        <v>796100</v>
      </c>
      <c r="JH10" s="7">
        <v>0.56932183148776705</v>
      </c>
      <c r="JI10" s="7">
        <v>2.3567082298228899</v>
      </c>
      <c r="JJ10" s="7">
        <v>5.2600002288818404</v>
      </c>
      <c r="JK10" s="7">
        <v>24.862794610055499</v>
      </c>
      <c r="JL10" s="7">
        <v>707948661129.52295</v>
      </c>
      <c r="JM10" s="7">
        <v>27.339292512845201</v>
      </c>
      <c r="JN10" s="7">
        <v>780692980494.73901</v>
      </c>
      <c r="JO10" s="7">
        <v>19.301103435259801</v>
      </c>
      <c r="JP10" s="7">
        <v>2.3210359149999999</v>
      </c>
      <c r="JQ10" s="7">
        <v>41050.405926484702</v>
      </c>
      <c r="JR10" s="7">
        <v>61322463</v>
      </c>
      <c r="JS10" s="7">
        <v>-3.8039474497674401</v>
      </c>
      <c r="JT10" s="7">
        <v>70.162147387191595</v>
      </c>
      <c r="JU10" s="7">
        <v>243610</v>
      </c>
      <c r="JV10" s="7">
        <v>1.9637943323081</v>
      </c>
      <c r="JW10" s="7">
        <v>5.6026436849596504</v>
      </c>
      <c r="JX10" s="7">
        <v>5.3200001716613796</v>
      </c>
      <c r="JY10" s="7">
        <v>66.408966185144905</v>
      </c>
      <c r="JZ10" s="7">
        <v>127123427539.172</v>
      </c>
      <c r="KA10" s="7">
        <v>63.963936515476</v>
      </c>
      <c r="KB10" s="7">
        <v>123950466665.79401</v>
      </c>
      <c r="KC10" s="7">
        <v>34.595716745088801</v>
      </c>
      <c r="KD10" s="7">
        <v>2.9274434710000001</v>
      </c>
      <c r="KE10" s="7">
        <v>20151.178121323901</v>
      </c>
      <c r="KF10" s="7">
        <v>10298828</v>
      </c>
      <c r="KG10" s="7">
        <v>-4.7274524967061904</v>
      </c>
      <c r="KH10" s="7">
        <v>53.956324768229699</v>
      </c>
      <c r="KI10" s="7">
        <v>78870</v>
      </c>
      <c r="KJ10" s="7">
        <v>4.2986206810106398E-2</v>
      </c>
      <c r="KK10" s="7">
        <v>9.1115271475623807</v>
      </c>
      <c r="KL10" s="7">
        <v>3.9000000953674299</v>
      </c>
      <c r="KM10" s="7">
        <v>214.76366065523399</v>
      </c>
      <c r="KN10" s="7">
        <v>415374844151.08197</v>
      </c>
      <c r="KO10" s="7">
        <v>183.982108005241</v>
      </c>
      <c r="KP10" s="7">
        <v>357820902090.20898</v>
      </c>
      <c r="KQ10" s="7">
        <v>27.6696609545887</v>
      </c>
      <c r="KR10" s="7">
        <v>2.095144195</v>
      </c>
      <c r="KS10" s="7">
        <v>44191.238092591098</v>
      </c>
      <c r="KT10" s="7">
        <v>4588599</v>
      </c>
      <c r="KU10" s="7">
        <v>26.058607907656601</v>
      </c>
      <c r="KV10" s="7">
        <v>66.565763366461496</v>
      </c>
      <c r="KW10" s="7">
        <v>705</v>
      </c>
      <c r="KX10" s="7">
        <v>9.350609229062</v>
      </c>
      <c r="KY10" s="7">
        <v>5.4350925698979298</v>
      </c>
      <c r="KZ10" s="7">
        <v>1.1799999475479099</v>
      </c>
      <c r="LA10" s="7">
        <v>68.872229641416894</v>
      </c>
      <c r="LB10" s="7">
        <v>212667747470.453</v>
      </c>
      <c r="LC10" s="7">
        <v>61.000911494069101</v>
      </c>
      <c r="LD10" s="7">
        <v>190999252500.16501</v>
      </c>
      <c r="LE10" s="7">
        <v>39.546161230553402</v>
      </c>
      <c r="LF10" s="7">
        <v>2.2415409529999999</v>
      </c>
      <c r="LG10" s="7">
        <v>4744.3332273972601</v>
      </c>
      <c r="LH10" s="7">
        <v>66195615</v>
      </c>
      <c r="LI10" s="7">
        <v>5.9266535755126002</v>
      </c>
      <c r="LJ10" s="7">
        <v>51.103229540384703</v>
      </c>
      <c r="LK10" s="7">
        <v>513120</v>
      </c>
    </row>
    <row r="11" spans="1:323" x14ac:dyDescent="0.25">
      <c r="A11">
        <v>2008</v>
      </c>
      <c r="B11" s="7">
        <v>0.80472647497404104</v>
      </c>
      <c r="C11" s="7">
        <v>1.0823154039190499</v>
      </c>
      <c r="D11" s="7">
        <v>7.5199999809265101</v>
      </c>
      <c r="E11" s="7">
        <v>43.459874928759398</v>
      </c>
      <c r="F11" s="30">
        <v>1470299956412.3201</v>
      </c>
      <c r="G11" s="7">
        <v>37.485029706371499</v>
      </c>
      <c r="H11" s="30">
        <v>1241056651700.6699</v>
      </c>
      <c r="I11" s="7">
        <v>27.046304464934</v>
      </c>
      <c r="J11" s="7">
        <v>2.6283830670000001</v>
      </c>
      <c r="K11" s="7">
        <v>42365.097495581198</v>
      </c>
      <c r="L11" s="7">
        <v>82110097</v>
      </c>
      <c r="M11" s="7">
        <v>5.6202806078295398</v>
      </c>
      <c r="N11" s="7">
        <v>62.113797653157597</v>
      </c>
      <c r="O11" s="7">
        <v>357110</v>
      </c>
      <c r="P11" s="7">
        <v>7.3189545972436001</v>
      </c>
      <c r="Q11" s="7">
        <v>4.0572331034640596</v>
      </c>
      <c r="R11" s="7">
        <v>7.8400001525878897</v>
      </c>
      <c r="S11" s="7">
        <v>22.060900382624201</v>
      </c>
      <c r="T11" s="7">
        <v>77683495718.070496</v>
      </c>
      <c r="U11" s="7">
        <v>18.341772996414001</v>
      </c>
      <c r="V11" s="7">
        <v>61591218916.5476</v>
      </c>
      <c r="W11" s="7">
        <v>26.272459939594601</v>
      </c>
      <c r="X11" s="7">
        <v>8.5840137520000006</v>
      </c>
      <c r="Y11" s="7">
        <v>10125.126272118499</v>
      </c>
      <c r="Z11" s="7">
        <v>40382389</v>
      </c>
      <c r="AA11" s="7">
        <v>1.4994014161423399</v>
      </c>
      <c r="AB11" s="7">
        <v>50.255192204278202</v>
      </c>
      <c r="AC11" s="7">
        <v>2780400</v>
      </c>
      <c r="AD11" s="7">
        <v>4.5678512572066099</v>
      </c>
      <c r="AE11" s="7">
        <v>5.0908579111455596</v>
      </c>
      <c r="AF11" s="7">
        <v>9.4610004425048793</v>
      </c>
      <c r="AG11" s="7">
        <v>13.534000593156501</v>
      </c>
      <c r="AH11" s="7">
        <v>233939554011.04501</v>
      </c>
      <c r="AI11" s="7">
        <v>13.723568865179899</v>
      </c>
      <c r="AJ11" s="7">
        <v>210712623425.957</v>
      </c>
      <c r="AK11" s="7">
        <v>23.085293728082</v>
      </c>
      <c r="AL11" s="7">
        <v>5.6630985190000001</v>
      </c>
      <c r="AM11" s="7">
        <v>10656.869465705</v>
      </c>
      <c r="AN11" s="7">
        <v>192979029</v>
      </c>
      <c r="AO11" s="7">
        <v>-1.6624375032740899</v>
      </c>
      <c r="AP11" s="7">
        <v>56.804861696870802</v>
      </c>
      <c r="AQ11" s="7">
        <v>8515770</v>
      </c>
      <c r="AR11" s="7">
        <v>1.59765457919092</v>
      </c>
      <c r="AS11" s="7">
        <v>1.00036097295921</v>
      </c>
      <c r="AT11" s="7">
        <v>6.1399998664856001</v>
      </c>
      <c r="AU11" s="7">
        <v>34.323135439460899</v>
      </c>
      <c r="AV11" s="7">
        <v>505516167946.60999</v>
      </c>
      <c r="AW11" s="7">
        <v>32.601095150832798</v>
      </c>
      <c r="AX11" s="7">
        <v>501949403974.15802</v>
      </c>
      <c r="AY11" s="7">
        <v>29.720017205883199</v>
      </c>
      <c r="AZ11" s="7">
        <v>2.3702706739999999</v>
      </c>
      <c r="BA11" s="7">
        <v>48510.567773273098</v>
      </c>
      <c r="BB11" s="7">
        <v>33245773</v>
      </c>
      <c r="BC11" s="7">
        <v>0.205246491673611</v>
      </c>
      <c r="BD11" s="7">
        <v>62.511683847341899</v>
      </c>
      <c r="BE11" s="7">
        <v>9984670</v>
      </c>
      <c r="BF11" s="7">
        <v>3.7107239449777198</v>
      </c>
      <c r="BG11" s="7">
        <v>3.5295305532651802</v>
      </c>
      <c r="BH11" s="7">
        <v>7.8000001907348597</v>
      </c>
      <c r="BI11" s="7">
        <v>41.424167749230001</v>
      </c>
      <c r="BJ11" s="7">
        <v>84233627347.260101</v>
      </c>
      <c r="BK11" s="7">
        <v>39.365605679917799</v>
      </c>
      <c r="BL11" s="7">
        <v>65321042491.7276</v>
      </c>
      <c r="BM11" s="7">
        <v>34.239293619203899</v>
      </c>
      <c r="BN11" s="7">
        <v>8.7162685480000004</v>
      </c>
      <c r="BO11" s="7">
        <v>12588.6912225</v>
      </c>
      <c r="BP11" s="7">
        <v>16661942</v>
      </c>
      <c r="BQ11" s="7">
        <v>-3.72889126959234</v>
      </c>
      <c r="BR11" s="7">
        <v>53.569010680890003</v>
      </c>
      <c r="BS11" s="7">
        <v>756096</v>
      </c>
      <c r="BT11" s="7">
        <v>10.2508986328991</v>
      </c>
      <c r="BU11" s="7">
        <v>9.6542893725992691</v>
      </c>
      <c r="BV11" s="7">
        <v>4.3600001335143999</v>
      </c>
      <c r="BW11" s="7">
        <v>32.519573318463003</v>
      </c>
      <c r="BX11" s="7" t="s">
        <v>206</v>
      </c>
      <c r="BY11" s="7">
        <v>24.933298884014398</v>
      </c>
      <c r="BZ11" s="7" t="s">
        <v>206</v>
      </c>
      <c r="CA11" s="7">
        <v>46.932478021652699</v>
      </c>
      <c r="CB11" s="7">
        <v>5.8430242430000003</v>
      </c>
      <c r="CC11" s="7">
        <v>3805.0259986637798</v>
      </c>
      <c r="CD11" s="7">
        <v>1324655000</v>
      </c>
      <c r="CE11" s="7">
        <v>9.1463607281890997</v>
      </c>
      <c r="CF11" s="7">
        <v>42.8166233454482</v>
      </c>
      <c r="CG11" s="7">
        <v>9562910.8000000007</v>
      </c>
      <c r="CH11" s="7">
        <v>2.2619535022519899</v>
      </c>
      <c r="CI11" s="7">
        <v>2.8292231734122</v>
      </c>
      <c r="CJ11" s="7">
        <v>3.1600000858306898</v>
      </c>
      <c r="CK11" s="7">
        <v>49.961412131294402</v>
      </c>
      <c r="CL11" s="7">
        <v>481521390307.25897</v>
      </c>
      <c r="CM11" s="7">
        <v>49.9721500975743</v>
      </c>
      <c r="CN11" s="7">
        <v>462835698116.276</v>
      </c>
      <c r="CO11" s="7">
        <v>32.722394961231998</v>
      </c>
      <c r="CP11" s="7">
        <v>4.6737959570000003</v>
      </c>
      <c r="CQ11" s="7">
        <v>20803.5005404023</v>
      </c>
      <c r="CR11" s="7">
        <v>49054708</v>
      </c>
      <c r="CS11" s="7">
        <v>0.31826375586808098</v>
      </c>
      <c r="CT11" s="7">
        <v>55.216152726112497</v>
      </c>
      <c r="CU11" s="7">
        <v>99830</v>
      </c>
      <c r="CV11" s="7">
        <v>2.28995050281081</v>
      </c>
      <c r="CW11" s="7">
        <v>1.11768686002978</v>
      </c>
      <c r="CX11" s="7">
        <v>11.25</v>
      </c>
      <c r="CY11" s="7">
        <v>25.316490850858901</v>
      </c>
      <c r="CZ11" s="7">
        <v>375237261375.41803</v>
      </c>
      <c r="DA11" s="7">
        <v>30.441443257407801</v>
      </c>
      <c r="DB11" s="7">
        <v>439685079842.06702</v>
      </c>
      <c r="DC11" s="7">
        <v>26.612914063024899</v>
      </c>
      <c r="DD11" s="7">
        <v>4.0756607640000002</v>
      </c>
      <c r="DE11" s="7">
        <v>32303.241480606099</v>
      </c>
      <c r="DF11" s="7">
        <v>45954106</v>
      </c>
      <c r="DG11" s="7">
        <v>-9.3299376798721596</v>
      </c>
      <c r="DH11" s="7">
        <v>62.982284037716397</v>
      </c>
      <c r="DI11" s="7">
        <v>505370</v>
      </c>
      <c r="DJ11" s="21">
        <v>45.184558372959302</v>
      </c>
      <c r="DK11" s="21">
        <v>10.7885216814493</v>
      </c>
      <c r="DL11" s="21">
        <v>5.2690000534057599</v>
      </c>
      <c r="DM11" s="21" t="s">
        <v>206</v>
      </c>
      <c r="DN11" s="21" t="s">
        <v>206</v>
      </c>
      <c r="DO11" s="21" t="s">
        <v>206</v>
      </c>
      <c r="DP11" s="21" t="s">
        <v>206</v>
      </c>
      <c r="DQ11" s="21">
        <v>10.2068542889297</v>
      </c>
      <c r="DR11" s="21">
        <v>44.391281229999997</v>
      </c>
      <c r="DS11" s="21">
        <v>293.85331328298099</v>
      </c>
      <c r="DT11" s="21">
        <v>83184892</v>
      </c>
      <c r="DU11" s="21">
        <v>-6.6713955772676297</v>
      </c>
      <c r="DV11" s="21">
        <v>37.900129608282597</v>
      </c>
      <c r="DW11" s="21">
        <v>1104300</v>
      </c>
      <c r="DX11" s="7">
        <v>1.1157592830613701</v>
      </c>
      <c r="DY11" s="7">
        <v>-0.29162145869395301</v>
      </c>
      <c r="DZ11" s="7">
        <v>5.7800002098083496</v>
      </c>
      <c r="EA11" s="7">
        <v>12.514398465830499</v>
      </c>
      <c r="EB11" s="7">
        <v>1815040664400</v>
      </c>
      <c r="EC11" s="7">
        <v>17.427011650986501</v>
      </c>
      <c r="ED11" s="7">
        <v>2431957554600</v>
      </c>
      <c r="EE11" s="7">
        <v>20.9676074774051</v>
      </c>
      <c r="EF11" s="7">
        <v>3.8391002969999999</v>
      </c>
      <c r="EG11" s="7">
        <v>49364.644550033598</v>
      </c>
      <c r="EH11" s="7">
        <v>304093966</v>
      </c>
      <c r="EI11" s="7">
        <v>-4.6294609086663403</v>
      </c>
      <c r="EJ11" s="7">
        <v>74.705987920575495</v>
      </c>
      <c r="EK11" s="7">
        <v>9831510</v>
      </c>
      <c r="EL11" s="7">
        <v>1.51522299962858</v>
      </c>
      <c r="EM11" s="7">
        <v>0.19529476711906599</v>
      </c>
      <c r="EN11" s="7">
        <v>7.0599999427795401</v>
      </c>
      <c r="EO11" s="7">
        <v>28.119384856302499</v>
      </c>
      <c r="EP11" s="7">
        <v>731815972073.98999</v>
      </c>
      <c r="EQ11" s="7">
        <v>29.277698029492399</v>
      </c>
      <c r="ER11" s="7">
        <v>752287963919.328</v>
      </c>
      <c r="ES11" s="7">
        <v>18.8138306949478</v>
      </c>
      <c r="ET11" s="7">
        <v>2.8139150430000002</v>
      </c>
      <c r="EU11" s="7">
        <v>41478.937405842698</v>
      </c>
      <c r="EV11" s="7">
        <v>64374989</v>
      </c>
      <c r="EW11" s="7">
        <v>-0.96572119200774598</v>
      </c>
      <c r="EX11" s="7">
        <v>69.6540318613919</v>
      </c>
      <c r="EY11" s="7">
        <v>549087</v>
      </c>
      <c r="EZ11" s="7">
        <v>17.310095835177801</v>
      </c>
      <c r="FA11" s="7">
        <v>3.89095706249564</v>
      </c>
      <c r="FB11" s="7">
        <v>4.1160001754760698</v>
      </c>
      <c r="FC11" s="7">
        <v>24.267433062729999</v>
      </c>
      <c r="FD11" s="7">
        <v>328244332245.64697</v>
      </c>
      <c r="FE11" s="7">
        <v>29.495939545129001</v>
      </c>
      <c r="FF11" s="7">
        <v>396783569626.70502</v>
      </c>
      <c r="FG11" s="7">
        <v>31.699528224678499</v>
      </c>
      <c r="FH11" s="7">
        <v>8.3518164440000007</v>
      </c>
      <c r="FI11" s="7">
        <v>1156.9325271371999</v>
      </c>
      <c r="FJ11" s="7">
        <v>1197146906</v>
      </c>
      <c r="FK11" s="7">
        <v>-2.6093698322600201</v>
      </c>
      <c r="FL11" s="7">
        <v>44.842681116205199</v>
      </c>
      <c r="FM11" s="7">
        <v>3287260</v>
      </c>
      <c r="FN11" s="7">
        <v>0.84543693024841704</v>
      </c>
      <c r="FO11" s="7">
        <v>-3.9359290675004699</v>
      </c>
      <c r="FP11" s="7">
        <v>6.4000000953674299</v>
      </c>
      <c r="FQ11" s="7">
        <v>84.119941304725202</v>
      </c>
      <c r="FR11" s="7">
        <v>206769723032.466</v>
      </c>
      <c r="FS11" s="7">
        <v>75.515446443118194</v>
      </c>
      <c r="FT11" s="7">
        <v>194473436333.86301</v>
      </c>
      <c r="FU11" s="7">
        <v>25.8253723432897</v>
      </c>
      <c r="FV11" s="7">
        <v>4.0535062829999999</v>
      </c>
      <c r="FW11" s="7">
        <v>50918.329041405101</v>
      </c>
      <c r="FX11" s="7">
        <v>4489544</v>
      </c>
      <c r="FY11" s="7">
        <v>-5.5621088530658804</v>
      </c>
      <c r="FZ11" s="7">
        <v>62.3696733907599</v>
      </c>
      <c r="GA11" s="7">
        <v>70280</v>
      </c>
      <c r="GB11" s="7">
        <v>1.86694758842136</v>
      </c>
      <c r="GC11" s="7">
        <v>-1.0504028348038299</v>
      </c>
      <c r="GD11" s="7">
        <v>6.7199997901916504</v>
      </c>
      <c r="GE11" s="7">
        <v>26.9645427371049</v>
      </c>
      <c r="GF11" s="7">
        <v>584300310646.85498</v>
      </c>
      <c r="GG11" s="7">
        <v>27.7534649371859</v>
      </c>
      <c r="GH11" s="7">
        <v>589415370339.422</v>
      </c>
      <c r="GI11" s="7">
        <v>23.585075594730601</v>
      </c>
      <c r="GJ11" s="7">
        <v>3.3750440610000001</v>
      </c>
      <c r="GK11" s="7">
        <v>37585.337352567098</v>
      </c>
      <c r="GL11" s="7">
        <v>58826731</v>
      </c>
      <c r="GM11" s="7">
        <v>-2.7960917214671799</v>
      </c>
      <c r="GN11" s="7">
        <v>64.799735416604904</v>
      </c>
      <c r="GO11" s="7">
        <v>301340</v>
      </c>
      <c r="GP11" s="7">
        <v>1.0584086479435899</v>
      </c>
      <c r="GQ11" s="7">
        <v>-1.09354060042271</v>
      </c>
      <c r="GR11" s="7">
        <v>3.9800000190734899</v>
      </c>
      <c r="GS11" s="7">
        <v>17.4240377234641</v>
      </c>
      <c r="GT11" s="7">
        <v>896108124389.56006</v>
      </c>
      <c r="GU11" s="7">
        <v>16.974982701693101</v>
      </c>
      <c r="GV11" s="7">
        <v>825239844254.73401</v>
      </c>
      <c r="GW11" s="7">
        <v>29.0052902188277</v>
      </c>
      <c r="GX11" s="7">
        <v>1.380078862</v>
      </c>
      <c r="GY11" s="7">
        <v>45165.787918765804</v>
      </c>
      <c r="GZ11" s="7">
        <v>128063000</v>
      </c>
      <c r="HA11" s="7">
        <v>2.8209312783303502</v>
      </c>
      <c r="HB11" s="7">
        <v>69.766054682046303</v>
      </c>
      <c r="HC11" s="7">
        <v>377940</v>
      </c>
      <c r="HD11" s="7">
        <v>3.1603787889519399</v>
      </c>
      <c r="HE11" s="7">
        <v>1.1435845803801501</v>
      </c>
      <c r="HF11" s="7">
        <v>3.9000000953674299</v>
      </c>
      <c r="HG11" s="7">
        <v>27.701496457175899</v>
      </c>
      <c r="HH11" s="7">
        <v>287992468965.31201</v>
      </c>
      <c r="HI11" s="7">
        <v>30.075535786631601</v>
      </c>
      <c r="HJ11" s="7">
        <v>333970853737.19202</v>
      </c>
      <c r="HK11" s="7">
        <v>34.756192489059103</v>
      </c>
      <c r="HL11" s="7">
        <v>5.1249816920000004</v>
      </c>
      <c r="HM11" s="7">
        <v>9347.52415914827</v>
      </c>
      <c r="HN11" s="7">
        <v>113661809</v>
      </c>
      <c r="HO11" s="7">
        <v>-1.5280381922465001</v>
      </c>
      <c r="HP11" s="7">
        <v>59.5223175699549</v>
      </c>
      <c r="HQ11" s="7">
        <v>1964380</v>
      </c>
      <c r="HR11" s="7">
        <v>7.2419667012978799</v>
      </c>
      <c r="HS11" s="7">
        <v>-1.54552642609185</v>
      </c>
      <c r="HT11" s="7">
        <v>4.0199999809265101</v>
      </c>
      <c r="HU11" s="7">
        <v>32.043013020984397</v>
      </c>
      <c r="HV11" s="7">
        <v>41465648517.9897</v>
      </c>
      <c r="HW11" s="7">
        <v>32.294045365130799</v>
      </c>
      <c r="HX11" s="7">
        <v>40562809665.809799</v>
      </c>
      <c r="HY11" s="7">
        <v>20.981241133442701</v>
      </c>
      <c r="HZ11" s="7">
        <v>3.958944282</v>
      </c>
      <c r="IA11" s="7">
        <v>33442.258025839197</v>
      </c>
      <c r="IB11" s="7">
        <v>4259800</v>
      </c>
      <c r="IC11" s="7">
        <v>-7.70090267180968</v>
      </c>
      <c r="ID11" s="7">
        <v>64.353934510091406</v>
      </c>
      <c r="IE11" s="7">
        <v>267710</v>
      </c>
      <c r="IF11" s="7">
        <v>1.5800351397061501</v>
      </c>
      <c r="IG11" s="7">
        <v>1.6990607781359599</v>
      </c>
      <c r="IH11" s="7">
        <v>2.75</v>
      </c>
      <c r="II11" s="7">
        <v>71.642601339564393</v>
      </c>
      <c r="IJ11" s="7">
        <v>597659040578.65295</v>
      </c>
      <c r="IK11" s="7">
        <v>63.016006871486603</v>
      </c>
      <c r="IL11" s="7">
        <v>527127497443.83197</v>
      </c>
      <c r="IM11" s="7">
        <v>21.605130459679302</v>
      </c>
      <c r="IN11" s="7">
        <v>2.4865503210000002</v>
      </c>
      <c r="IO11" s="7">
        <v>52118.092555446601</v>
      </c>
      <c r="IP11" s="7">
        <v>16445593</v>
      </c>
      <c r="IQ11" s="7">
        <v>4.1609251716836102</v>
      </c>
      <c r="IR11" s="7">
        <v>66.132739223015093</v>
      </c>
      <c r="IS11" s="7">
        <v>41540</v>
      </c>
      <c r="IT11" s="7">
        <v>22.500266033150599</v>
      </c>
      <c r="IU11" s="7">
        <v>1.7014054654513</v>
      </c>
      <c r="IV11" s="7">
        <v>4.9800000190734899</v>
      </c>
      <c r="IW11" s="7">
        <v>12.382310882391501</v>
      </c>
      <c r="IX11" s="7">
        <v>21444377820.6101</v>
      </c>
      <c r="IY11" s="7">
        <v>23.211890610176599</v>
      </c>
      <c r="IZ11" s="7">
        <v>39125935141.079803</v>
      </c>
      <c r="JA11" s="7">
        <v>21.737399523133199</v>
      </c>
      <c r="JB11" s="7">
        <v>20.286121090000002</v>
      </c>
      <c r="JC11" s="7">
        <v>1037.5751370942</v>
      </c>
      <c r="JD11" s="7">
        <v>163644603</v>
      </c>
      <c r="JE11" s="7">
        <v>-9.2043163197143194</v>
      </c>
      <c r="JF11" s="7">
        <v>53.1065433626515</v>
      </c>
      <c r="JG11" s="7">
        <v>796100</v>
      </c>
      <c r="JH11" s="7">
        <v>0.63339961983303905</v>
      </c>
      <c r="JI11" s="7">
        <v>-0.47254031742349401</v>
      </c>
      <c r="JJ11" s="7">
        <v>5.6199998855590803</v>
      </c>
      <c r="JK11" s="7">
        <v>26.801389154748598</v>
      </c>
      <c r="JL11" s="7">
        <v>712053667134.776</v>
      </c>
      <c r="JM11" s="7">
        <v>29.666504925063599</v>
      </c>
      <c r="JN11" s="7">
        <v>767653790418.771</v>
      </c>
      <c r="JO11" s="7">
        <v>19.008856783639999</v>
      </c>
      <c r="JP11" s="7">
        <v>3.6134988859999999</v>
      </c>
      <c r="JQ11" s="7">
        <v>40536.134857442798</v>
      </c>
      <c r="JR11" s="7">
        <v>61806995</v>
      </c>
      <c r="JS11" s="7">
        <v>-4.6410289656077204</v>
      </c>
      <c r="JT11" s="7">
        <v>70.808417601132504</v>
      </c>
      <c r="JU11" s="7">
        <v>243610</v>
      </c>
      <c r="JV11" s="7">
        <v>1.93500835090033</v>
      </c>
      <c r="JW11" s="7">
        <v>2.6822827244522398</v>
      </c>
      <c r="JX11" s="7">
        <v>4.3899998664856001</v>
      </c>
      <c r="JY11" s="7">
        <v>63.226367424207602</v>
      </c>
      <c r="JZ11" s="7">
        <v>132495804589.42599</v>
      </c>
      <c r="KA11" s="7">
        <v>61.0624641380954</v>
      </c>
      <c r="KB11" s="7">
        <v>127938633120.836</v>
      </c>
      <c r="KC11" s="7">
        <v>34.164613007027398</v>
      </c>
      <c r="KD11" s="7">
        <v>6.3509862889999997</v>
      </c>
      <c r="KE11" s="7">
        <v>20520.779961968099</v>
      </c>
      <c r="KF11" s="7">
        <v>10384603</v>
      </c>
      <c r="KG11" s="7">
        <v>-1.8700063874405499</v>
      </c>
      <c r="KH11" s="7">
        <v>54.5841485225206</v>
      </c>
      <c r="KI11" s="7">
        <v>78870</v>
      </c>
      <c r="KJ11" s="7">
        <v>4.1620646193622803E-2</v>
      </c>
      <c r="KK11" s="7">
        <v>1.78762022808476</v>
      </c>
      <c r="KL11" s="7">
        <v>3.96000003814697</v>
      </c>
      <c r="KM11" s="7">
        <v>231.19449048534401</v>
      </c>
      <c r="KN11" s="7">
        <v>435458085808.58099</v>
      </c>
      <c r="KO11" s="7">
        <v>210.409316259554</v>
      </c>
      <c r="KP11" s="7">
        <v>394784011734.50702</v>
      </c>
      <c r="KQ11" s="7">
        <v>25.897233771257</v>
      </c>
      <c r="KR11" s="7">
        <v>6.5185900529999996</v>
      </c>
      <c r="KS11" s="7">
        <v>42650.102080233599</v>
      </c>
      <c r="KT11" s="7">
        <v>4839396</v>
      </c>
      <c r="KU11" s="7">
        <v>14.4784293496144</v>
      </c>
      <c r="KV11" s="7">
        <v>68.828415577004805</v>
      </c>
      <c r="KW11" s="7">
        <v>710</v>
      </c>
      <c r="KX11" s="7">
        <v>10.075438871931899</v>
      </c>
      <c r="KY11" s="7">
        <v>1.7256679083397699</v>
      </c>
      <c r="KZ11" s="7">
        <v>1.1799999475479099</v>
      </c>
      <c r="LA11" s="7">
        <v>71.416396035328205</v>
      </c>
      <c r="LB11" s="7">
        <v>225988456547.58801</v>
      </c>
      <c r="LC11" s="7">
        <v>69.020572102493304</v>
      </c>
      <c r="LD11" s="7">
        <v>212770573123.483</v>
      </c>
      <c r="LE11" s="7">
        <v>39.585494160255799</v>
      </c>
      <c r="LF11" s="7">
        <v>5.4684894960000001</v>
      </c>
      <c r="LG11" s="7">
        <v>4800.8105371019401</v>
      </c>
      <c r="LH11" s="7">
        <v>66545760</v>
      </c>
      <c r="LI11" s="7">
        <v>0.31946604314319799</v>
      </c>
      <c r="LJ11" s="7">
        <v>50.3390669678123</v>
      </c>
      <c r="LK11" s="7">
        <v>513120</v>
      </c>
    </row>
    <row r="12" spans="1:323" x14ac:dyDescent="0.25">
      <c r="A12">
        <v>2009</v>
      </c>
      <c r="B12" s="7">
        <v>0.660412635960135</v>
      </c>
      <c r="C12" s="7">
        <v>-5.6188604346585702</v>
      </c>
      <c r="D12" s="7">
        <v>7.7399997711181596</v>
      </c>
      <c r="E12" s="7">
        <v>37.802201375453201</v>
      </c>
      <c r="F12" s="30">
        <v>1260525227659.3101</v>
      </c>
      <c r="G12" s="7">
        <v>32.862844879444602</v>
      </c>
      <c r="H12" s="30">
        <v>1121914195661.5601</v>
      </c>
      <c r="I12" s="7">
        <v>24.947648235160202</v>
      </c>
      <c r="J12" s="7">
        <v>0.31273772300000002</v>
      </c>
      <c r="K12" s="7">
        <v>40086.104759441703</v>
      </c>
      <c r="L12" s="7">
        <v>81902307</v>
      </c>
      <c r="M12" s="7">
        <v>5.8183734996636298</v>
      </c>
      <c r="N12" s="7">
        <v>64.106768335311401</v>
      </c>
      <c r="O12" s="7">
        <v>357120</v>
      </c>
      <c r="P12" s="7">
        <v>5.2736234689013903</v>
      </c>
      <c r="Q12" s="7">
        <v>-5.9185250763494697</v>
      </c>
      <c r="R12" s="7">
        <v>8.6499996185302699</v>
      </c>
      <c r="S12" s="7">
        <v>19.560985056081801</v>
      </c>
      <c r="T12" s="7">
        <v>70422336693.751297</v>
      </c>
      <c r="U12" s="7">
        <v>14.496141849406101</v>
      </c>
      <c r="V12" s="7">
        <v>50248309418.133102</v>
      </c>
      <c r="W12" s="7">
        <v>25.284204799373502</v>
      </c>
      <c r="X12" s="7">
        <v>6.2827743150000002</v>
      </c>
      <c r="Y12" s="7">
        <v>9428.5025411717597</v>
      </c>
      <c r="Z12" s="7">
        <v>40799407</v>
      </c>
      <c r="AA12" s="7">
        <v>2.1785669619099002</v>
      </c>
      <c r="AB12" s="7">
        <v>53.306001003275298</v>
      </c>
      <c r="AC12" s="7">
        <v>2780400</v>
      </c>
      <c r="AD12" s="7">
        <v>4.4767740290855</v>
      </c>
      <c r="AE12" s="7">
        <v>-0.12577515362765701</v>
      </c>
      <c r="AF12" s="7">
        <v>8.2799997329711896</v>
      </c>
      <c r="AG12" s="7">
        <v>10.8513711366774</v>
      </c>
      <c r="AH12" s="7">
        <v>212307005912.505</v>
      </c>
      <c r="AI12" s="7">
        <v>11.2546045998527</v>
      </c>
      <c r="AJ12" s="7">
        <v>194694318173.07901</v>
      </c>
      <c r="AK12" s="7">
        <v>21.878592582472798</v>
      </c>
      <c r="AL12" s="7">
        <v>4.8864084439999997</v>
      </c>
      <c r="AM12" s="7">
        <v>10538.778281671201</v>
      </c>
      <c r="AN12" s="7">
        <v>194895996</v>
      </c>
      <c r="AO12" s="7">
        <v>-1.45802782774287</v>
      </c>
      <c r="AP12" s="7">
        <v>59.145059298504798</v>
      </c>
      <c r="AQ12" s="7">
        <v>8515770</v>
      </c>
      <c r="AR12" s="7">
        <v>1.3759398736095301</v>
      </c>
      <c r="AS12" s="7">
        <v>-2.9495876427671299</v>
      </c>
      <c r="AT12" s="7">
        <v>8.3400001525878906</v>
      </c>
      <c r="AU12" s="7">
        <v>28.435750447406999</v>
      </c>
      <c r="AV12" s="7">
        <v>439836290242.23602</v>
      </c>
      <c r="AW12" s="7">
        <v>29.91249645105</v>
      </c>
      <c r="AX12" s="7">
        <v>439460296072.76202</v>
      </c>
      <c r="AY12" s="7">
        <v>25.445636466298499</v>
      </c>
      <c r="AZ12" s="7">
        <v>0.299466803</v>
      </c>
      <c r="BA12" s="7">
        <v>46543.792199911302</v>
      </c>
      <c r="BB12" s="7">
        <v>33628571</v>
      </c>
      <c r="BC12" s="7">
        <v>-2.97100624725286</v>
      </c>
      <c r="BD12" s="7">
        <v>66.656968861752006</v>
      </c>
      <c r="BE12" s="7">
        <v>9984670</v>
      </c>
      <c r="BF12" s="7">
        <v>3.7411815928552299</v>
      </c>
      <c r="BG12" s="7">
        <v>-1.5642394429907001</v>
      </c>
      <c r="BH12" s="7">
        <v>9.6899995803833008</v>
      </c>
      <c r="BI12" s="7">
        <v>37.0407736118743</v>
      </c>
      <c r="BJ12" s="7">
        <v>80663861096.059692</v>
      </c>
      <c r="BK12" s="7">
        <v>29.296429306045599</v>
      </c>
      <c r="BL12" s="7">
        <v>54467749072.065102</v>
      </c>
      <c r="BM12" s="7">
        <v>34.4401757633334</v>
      </c>
      <c r="BN12" s="7">
        <v>7.1761556000000004E-2</v>
      </c>
      <c r="BO12" s="7">
        <v>12268.441153071901</v>
      </c>
      <c r="BP12" s="7">
        <v>16829442</v>
      </c>
      <c r="BQ12" s="7">
        <v>1.86787323194755</v>
      </c>
      <c r="BR12" s="7">
        <v>53.9533208076462</v>
      </c>
      <c r="BS12" s="7">
        <v>756096</v>
      </c>
      <c r="BT12" s="7">
        <v>9.7861889813440204</v>
      </c>
      <c r="BU12" s="7">
        <v>9.3998131714153601</v>
      </c>
      <c r="BV12" s="7">
        <v>4.2880001068115199</v>
      </c>
      <c r="BW12" s="7">
        <v>24.456651219744298</v>
      </c>
      <c r="BX12" s="7" t="s">
        <v>206</v>
      </c>
      <c r="BY12" s="7">
        <v>20.148776467848499</v>
      </c>
      <c r="BZ12" s="7" t="s">
        <v>206</v>
      </c>
      <c r="CA12" s="7">
        <v>45.883773059563403</v>
      </c>
      <c r="CB12" s="7">
        <v>-0.70063098499999998</v>
      </c>
      <c r="CC12" s="7">
        <v>4142.0382859786796</v>
      </c>
      <c r="CD12" s="7">
        <v>1331260000</v>
      </c>
      <c r="CE12" s="7">
        <v>4.7604457206603898</v>
      </c>
      <c r="CF12" s="7">
        <v>44.3300379590926</v>
      </c>
      <c r="CG12" s="7">
        <v>9562911</v>
      </c>
      <c r="CH12" s="7">
        <v>2.3472446743870301</v>
      </c>
      <c r="CI12" s="7">
        <v>0.70750994641844001</v>
      </c>
      <c r="CJ12" s="7">
        <v>3.6400001049041699</v>
      </c>
      <c r="CK12" s="7">
        <v>47.549760451392302</v>
      </c>
      <c r="CL12" s="7">
        <v>479954085467.80798</v>
      </c>
      <c r="CM12" s="7">
        <v>42.862877198539401</v>
      </c>
      <c r="CN12" s="7">
        <v>431566327382.37903</v>
      </c>
      <c r="CO12" s="7">
        <v>33.266232980274999</v>
      </c>
      <c r="CP12" s="7">
        <v>2.7566864770000001</v>
      </c>
      <c r="CQ12" s="7">
        <v>20843.134800493201</v>
      </c>
      <c r="CR12" s="7">
        <v>49307835</v>
      </c>
      <c r="CS12" s="7">
        <v>3.7245812322361598</v>
      </c>
      <c r="CT12" s="7">
        <v>55.083607144103702</v>
      </c>
      <c r="CU12" s="7">
        <v>99900</v>
      </c>
      <c r="CV12" s="7">
        <v>2.1823786064063602</v>
      </c>
      <c r="CW12" s="7">
        <v>-3.5737514486915698</v>
      </c>
      <c r="CX12" s="7">
        <v>17.860000610351602</v>
      </c>
      <c r="CY12" s="7">
        <v>22.673420743393301</v>
      </c>
      <c r="CZ12" s="7">
        <v>333875485606.04602</v>
      </c>
      <c r="DA12" s="7">
        <v>23.823782357106101</v>
      </c>
      <c r="DB12" s="7">
        <v>359157424051.82098</v>
      </c>
      <c r="DC12" s="7">
        <v>25.389693916511899</v>
      </c>
      <c r="DD12" s="7">
        <v>-0.28799683500000001</v>
      </c>
      <c r="DE12" s="7">
        <v>30874.126012676999</v>
      </c>
      <c r="DF12" s="7">
        <v>46362946</v>
      </c>
      <c r="DG12" s="7">
        <v>-4.2505391265747399</v>
      </c>
      <c r="DH12" s="7">
        <v>65.6665295092359</v>
      </c>
      <c r="DI12" s="7">
        <v>505370</v>
      </c>
      <c r="DJ12" s="21">
        <v>45.882694264910398</v>
      </c>
      <c r="DK12" s="21">
        <v>8.8025532023887401</v>
      </c>
      <c r="DL12" s="21">
        <v>5.2319998741149902</v>
      </c>
      <c r="DM12" s="21" t="s">
        <v>206</v>
      </c>
      <c r="DN12" s="21" t="s">
        <v>206</v>
      </c>
      <c r="DO12" s="21" t="s">
        <v>206</v>
      </c>
      <c r="DP12" s="21" t="s">
        <v>206</v>
      </c>
      <c r="DQ12" s="21">
        <v>9.6834804425217804</v>
      </c>
      <c r="DR12" s="21">
        <v>8.4683357879999992</v>
      </c>
      <c r="DS12" s="21">
        <v>311.36774376467201</v>
      </c>
      <c r="DT12" s="21">
        <v>85416253</v>
      </c>
      <c r="DU12" s="21">
        <v>-6.7534836210361204</v>
      </c>
      <c r="DV12" s="21">
        <v>38.770815484525897</v>
      </c>
      <c r="DW12" s="21">
        <v>1104300</v>
      </c>
      <c r="DX12" s="7">
        <v>1.0248929049898201</v>
      </c>
      <c r="DY12" s="7">
        <v>-2.7755295741680799</v>
      </c>
      <c r="DZ12" s="7">
        <v>9.25</v>
      </c>
      <c r="EA12" s="7">
        <v>11.0116564284852</v>
      </c>
      <c r="EB12" s="7">
        <v>1655429803700</v>
      </c>
      <c r="EC12" s="7">
        <v>13.7541708744433</v>
      </c>
      <c r="ED12" s="7">
        <v>2098194125900</v>
      </c>
      <c r="EE12" s="7">
        <v>19.629003874749401</v>
      </c>
      <c r="EF12" s="7">
        <v>-0.355546266</v>
      </c>
      <c r="EG12" s="7">
        <v>47575.608562749003</v>
      </c>
      <c r="EH12" s="7">
        <v>306771529</v>
      </c>
      <c r="EI12" s="7">
        <v>-2.5835962492975302</v>
      </c>
      <c r="EJ12" s="7">
        <v>76.375909793498593</v>
      </c>
      <c r="EK12" s="7">
        <v>9831510</v>
      </c>
      <c r="EL12" s="7">
        <v>1.32316199671353</v>
      </c>
      <c r="EM12" s="7">
        <v>-2.9413410579594901</v>
      </c>
      <c r="EN12" s="7">
        <v>8.7399997711181605</v>
      </c>
      <c r="EO12" s="7">
        <v>24.835547210267201</v>
      </c>
      <c r="EP12" s="7">
        <v>649362987604.74402</v>
      </c>
      <c r="EQ12" s="7">
        <v>25.6269036398058</v>
      </c>
      <c r="ER12" s="7">
        <v>681608310927.33203</v>
      </c>
      <c r="ES12" s="7">
        <v>18.304842642771099</v>
      </c>
      <c r="ET12" s="7">
        <v>8.8084169000000004E-2</v>
      </c>
      <c r="EU12" s="7">
        <v>40052.3051204039</v>
      </c>
      <c r="EV12" s="7">
        <v>64707044</v>
      </c>
      <c r="EW12" s="7">
        <v>-0.81996044604222296</v>
      </c>
      <c r="EX12" s="7">
        <v>70.751416788282697</v>
      </c>
      <c r="EY12" s="7">
        <v>549087</v>
      </c>
      <c r="EZ12" s="7">
        <v>17.282726270636999</v>
      </c>
      <c r="FA12" s="7">
        <v>8.4797838969021804</v>
      </c>
      <c r="FB12" s="7">
        <v>3.7509999275207502</v>
      </c>
      <c r="FC12" s="7">
        <v>20.615560091886302</v>
      </c>
      <c r="FD12" s="7">
        <v>312864631865.30798</v>
      </c>
      <c r="FE12" s="7">
        <v>26.1614660297341</v>
      </c>
      <c r="FF12" s="7">
        <v>388307728533.04303</v>
      </c>
      <c r="FG12" s="7">
        <v>31.141928112515298</v>
      </c>
      <c r="FH12" s="7">
        <v>10.87739112</v>
      </c>
      <c r="FI12" s="7">
        <v>1237.3397859450699</v>
      </c>
      <c r="FJ12" s="7">
        <v>1214270132</v>
      </c>
      <c r="FK12" s="7">
        <v>-1.97791668087438</v>
      </c>
      <c r="FL12" s="7">
        <v>45.531256272152199</v>
      </c>
      <c r="FM12" s="7">
        <v>3287260</v>
      </c>
      <c r="FN12" s="7">
        <v>0.55401950300093705</v>
      </c>
      <c r="FO12" s="7">
        <v>-4.6267715982967097</v>
      </c>
      <c r="FP12" s="7">
        <v>12.0100002288818</v>
      </c>
      <c r="FQ12" s="7">
        <v>93.238771547276897</v>
      </c>
      <c r="FR12" s="7">
        <v>216381450494.353</v>
      </c>
      <c r="FS12" s="7">
        <v>79.762970400989104</v>
      </c>
      <c r="FT12" s="7">
        <v>191162258114.06201</v>
      </c>
      <c r="FU12" s="7">
        <v>25.4771486135256</v>
      </c>
      <c r="FV12" s="7">
        <v>-4.47993767</v>
      </c>
      <c r="FW12" s="7">
        <v>48071.719565805499</v>
      </c>
      <c r="FX12" s="7">
        <v>4535375</v>
      </c>
      <c r="FY12" s="7">
        <v>-2.1164322358131402</v>
      </c>
      <c r="FZ12" s="7">
        <v>63.423707310362502</v>
      </c>
      <c r="GA12" s="7">
        <v>70280</v>
      </c>
      <c r="GB12" s="7">
        <v>1.7896870978511199</v>
      </c>
      <c r="GC12" s="7">
        <v>-5.4820550401474399</v>
      </c>
      <c r="GD12" s="7">
        <v>7.75</v>
      </c>
      <c r="GE12" s="7">
        <v>22.476595932437998</v>
      </c>
      <c r="GF12" s="7">
        <v>478830431283.86798</v>
      </c>
      <c r="GG12" s="7">
        <v>23.1325208059645</v>
      </c>
      <c r="GH12" s="7">
        <v>513477242617.49597</v>
      </c>
      <c r="GI12" s="7">
        <v>21.933305329471501</v>
      </c>
      <c r="GJ12" s="7">
        <v>0.75014917699999994</v>
      </c>
      <c r="GK12" s="7">
        <v>35363.4004619474</v>
      </c>
      <c r="GL12" s="7">
        <v>59095365</v>
      </c>
      <c r="GM12" s="7">
        <v>-1.8452310648939101</v>
      </c>
      <c r="GN12" s="7">
        <v>66.662341263147994</v>
      </c>
      <c r="GO12" s="7">
        <v>301340</v>
      </c>
      <c r="GP12" s="7">
        <v>1.0826127015062299</v>
      </c>
      <c r="GQ12" s="7">
        <v>-5.41641279673998</v>
      </c>
      <c r="GR12" s="7">
        <v>5.0799999237060502</v>
      </c>
      <c r="GS12" s="7">
        <v>12.520914155435801</v>
      </c>
      <c r="GT12" s="7">
        <v>686178939852.67102</v>
      </c>
      <c r="GU12" s="7">
        <v>11.969985761009699</v>
      </c>
      <c r="GV12" s="7">
        <v>696086405828.21497</v>
      </c>
      <c r="GW12" s="7">
        <v>27.272467267686899</v>
      </c>
      <c r="GX12" s="7">
        <v>-1.3528367299999999</v>
      </c>
      <c r="GY12" s="7">
        <v>42724.7603699506</v>
      </c>
      <c r="GZ12" s="7">
        <v>128047000</v>
      </c>
      <c r="HA12" s="7">
        <v>2.7846884602769402</v>
      </c>
      <c r="HB12" s="7">
        <v>71.533316581579996</v>
      </c>
      <c r="HC12" s="7">
        <v>377947</v>
      </c>
      <c r="HD12" s="7">
        <v>3.2414940996548198</v>
      </c>
      <c r="HE12" s="7">
        <v>-5.2857441368175104</v>
      </c>
      <c r="HF12" s="7">
        <v>5.3800001144409197</v>
      </c>
      <c r="HG12" s="7">
        <v>27.154998983372401</v>
      </c>
      <c r="HH12" s="7">
        <v>256731038551.36899</v>
      </c>
      <c r="HI12" s="7">
        <v>28.812770067130302</v>
      </c>
      <c r="HJ12" s="7">
        <v>280705891067.50201</v>
      </c>
      <c r="HK12" s="7">
        <v>31.8940934473524</v>
      </c>
      <c r="HL12" s="7">
        <v>5.2973571269999997</v>
      </c>
      <c r="HM12" s="7">
        <v>8712.1404855285691</v>
      </c>
      <c r="HN12" s="7">
        <v>115505228</v>
      </c>
      <c r="HO12" s="7">
        <v>-0.87509688096136096</v>
      </c>
      <c r="HP12" s="7">
        <v>60.721830878394996</v>
      </c>
      <c r="HQ12" s="7">
        <v>1964380</v>
      </c>
      <c r="HR12" s="7">
        <v>7.8784665201208703</v>
      </c>
      <c r="HS12" s="7">
        <v>1.91606464825102</v>
      </c>
      <c r="HT12" s="7">
        <v>5.8200001716613796</v>
      </c>
      <c r="HU12" s="7">
        <v>28.7421943773777</v>
      </c>
      <c r="HV12" s="7">
        <v>43139233174.6492</v>
      </c>
      <c r="HW12" s="7">
        <v>26.419426412219199</v>
      </c>
      <c r="HX12" s="7">
        <v>36766516410.151604</v>
      </c>
      <c r="HY12" s="7">
        <v>19.296168359493599</v>
      </c>
      <c r="HZ12" s="7">
        <v>2.1156558529999998</v>
      </c>
      <c r="IA12" s="7">
        <v>33743.993234693298</v>
      </c>
      <c r="IB12" s="7">
        <v>4302600</v>
      </c>
      <c r="IC12" s="7">
        <v>-2.4808227785596699</v>
      </c>
      <c r="ID12" s="7">
        <v>65.498247113271006</v>
      </c>
      <c r="IE12" s="7">
        <v>267710</v>
      </c>
      <c r="IF12" s="7">
        <v>1.4884865757683701</v>
      </c>
      <c r="IG12" s="7">
        <v>-3.7675835367598198</v>
      </c>
      <c r="IH12" s="7">
        <v>3.4100000858306898</v>
      </c>
      <c r="II12" s="7">
        <v>63.154451533503902</v>
      </c>
      <c r="IJ12" s="7">
        <v>544453364421.05499</v>
      </c>
      <c r="IK12" s="7">
        <v>55.826019367166502</v>
      </c>
      <c r="IL12" s="7">
        <v>486552650980.36902</v>
      </c>
      <c r="IM12" s="7">
        <v>20.441914693785002</v>
      </c>
      <c r="IN12" s="7">
        <v>1.189904616</v>
      </c>
      <c r="IO12" s="7">
        <v>49897.225168325698</v>
      </c>
      <c r="IP12" s="7">
        <v>16530388</v>
      </c>
      <c r="IQ12" s="7">
        <v>5.8301536331564598</v>
      </c>
      <c r="IR12" s="7">
        <v>67.730025585387196</v>
      </c>
      <c r="IS12" s="7">
        <v>41540</v>
      </c>
      <c r="IT12" s="7">
        <v>22.717330013461702</v>
      </c>
      <c r="IU12" s="7">
        <v>2.8316585191999102</v>
      </c>
      <c r="IV12" s="7">
        <v>5.46000003814697</v>
      </c>
      <c r="IW12" s="7">
        <v>12.395752420868099</v>
      </c>
      <c r="IX12" s="7">
        <v>20723593954.037102</v>
      </c>
      <c r="IY12" s="7">
        <v>19.676095840612199</v>
      </c>
      <c r="IZ12" s="7">
        <v>32902673135.4086</v>
      </c>
      <c r="JA12" s="7">
        <v>19.191494174832801</v>
      </c>
      <c r="JB12" s="7">
        <v>13.647765059999999</v>
      </c>
      <c r="JC12" s="7">
        <v>1045.2079288187299</v>
      </c>
      <c r="JD12" s="7">
        <v>167049580</v>
      </c>
      <c r="JE12" s="7">
        <v>-2.3748820043429801</v>
      </c>
      <c r="JF12" s="7">
        <v>53.110444042432199</v>
      </c>
      <c r="JG12" s="7">
        <v>796100</v>
      </c>
      <c r="JH12" s="7">
        <v>0.55075526172643197</v>
      </c>
      <c r="JI12" s="7">
        <v>-4.1877594383224004</v>
      </c>
      <c r="JJ12" s="7">
        <v>7.53999996185303</v>
      </c>
      <c r="JK12" s="7">
        <v>26.128773693460001</v>
      </c>
      <c r="JL12" s="7">
        <v>650196588761.31604</v>
      </c>
      <c r="JM12" s="7">
        <v>28.315907569354401</v>
      </c>
      <c r="JN12" s="7">
        <v>693117961778.80103</v>
      </c>
      <c r="JO12" s="7">
        <v>18.0057873760408</v>
      </c>
      <c r="JP12" s="7">
        <v>2.1662313719999999</v>
      </c>
      <c r="JQ12" s="7">
        <v>38545.915816422501</v>
      </c>
      <c r="JR12" s="7">
        <v>62276270</v>
      </c>
      <c r="JS12" s="7">
        <v>-3.87149284868809</v>
      </c>
      <c r="JT12" s="7">
        <v>72.469297878572306</v>
      </c>
      <c r="JU12" s="7">
        <v>243610</v>
      </c>
      <c r="JV12" s="7">
        <v>1.64229727745891</v>
      </c>
      <c r="JW12" s="7">
        <v>-4.80257209128614</v>
      </c>
      <c r="JX12" s="7">
        <v>6.6599998474121103</v>
      </c>
      <c r="JY12" s="7">
        <v>58.684299776435502</v>
      </c>
      <c r="JZ12" s="7">
        <v>119476234733.549</v>
      </c>
      <c r="KA12" s="7">
        <v>54.808469042280301</v>
      </c>
      <c r="KB12" s="7">
        <v>113838178890.73599</v>
      </c>
      <c r="KC12" s="7">
        <v>33.246947073447103</v>
      </c>
      <c r="KD12" s="7">
        <v>1.044811886</v>
      </c>
      <c r="KE12" s="7">
        <v>19424.2730588798</v>
      </c>
      <c r="KF12" s="7">
        <v>10443936</v>
      </c>
      <c r="KG12" s="7">
        <v>-2.3619016169433902</v>
      </c>
      <c r="KH12" s="7">
        <v>55.537680684122201</v>
      </c>
      <c r="KI12" s="7">
        <v>78870</v>
      </c>
      <c r="KJ12" s="7">
        <v>4.0949338593143703E-2</v>
      </c>
      <c r="KK12" s="7">
        <v>-0.60338829836753405</v>
      </c>
      <c r="KL12" s="7">
        <v>4.3800001144409197</v>
      </c>
      <c r="KM12" s="7">
        <v>192.16809953619301</v>
      </c>
      <c r="KN12" s="7">
        <v>402120498716.53802</v>
      </c>
      <c r="KO12" s="7">
        <v>168.76398030429701</v>
      </c>
      <c r="KP12" s="7">
        <v>353103116978.36499</v>
      </c>
      <c r="KQ12" s="7">
        <v>26.479500318018399</v>
      </c>
      <c r="KR12" s="7">
        <v>0.60362172999999997</v>
      </c>
      <c r="KS12" s="7">
        <v>41133.299810058597</v>
      </c>
      <c r="KT12" s="7">
        <v>4987573</v>
      </c>
      <c r="KU12" s="7">
        <v>16.848517112367499</v>
      </c>
      <c r="KV12" s="7">
        <v>68.497881068256007</v>
      </c>
      <c r="KW12" s="7">
        <v>710</v>
      </c>
      <c r="KX12" s="7">
        <v>9.7902337550897407</v>
      </c>
      <c r="KY12" s="7">
        <v>-0.69073334616454896</v>
      </c>
      <c r="KZ12" s="7">
        <v>1.4900000095367401</v>
      </c>
      <c r="LA12" s="7">
        <v>64.4386858792776</v>
      </c>
      <c r="LB12" s="7">
        <v>198552811898.013</v>
      </c>
      <c r="LC12" s="7">
        <v>54.830868808248297</v>
      </c>
      <c r="LD12" s="7">
        <v>168573245536.05899</v>
      </c>
      <c r="LE12" s="7">
        <v>38.707538605785302</v>
      </c>
      <c r="LF12" s="7">
        <v>-0.84571609199999997</v>
      </c>
      <c r="LG12" s="7">
        <v>4743.6904717103198</v>
      </c>
      <c r="LH12" s="7">
        <v>66881867</v>
      </c>
      <c r="LI12" s="7">
        <v>7.8765744460168099</v>
      </c>
      <c r="LJ12" s="7">
        <v>51.502227639124897</v>
      </c>
      <c r="LK12" s="7">
        <v>513120</v>
      </c>
    </row>
    <row r="13" spans="1:323" x14ac:dyDescent="0.25">
      <c r="A13">
        <v>2010</v>
      </c>
      <c r="B13" s="7">
        <v>0.64727176887359195</v>
      </c>
      <c r="C13" s="7">
        <v>4.0799333048706901</v>
      </c>
      <c r="D13" s="7">
        <v>6.9699997901916504</v>
      </c>
      <c r="E13" s="7">
        <v>42.2503740223096</v>
      </c>
      <c r="F13" s="30">
        <v>1443735233415.1799</v>
      </c>
      <c r="G13" s="7">
        <v>37.052704200677503</v>
      </c>
      <c r="H13" s="30">
        <v>1266125940555.75</v>
      </c>
      <c r="I13" s="7">
        <v>27.142081967086</v>
      </c>
      <c r="J13" s="7">
        <v>1.1038085609999999</v>
      </c>
      <c r="K13" s="7">
        <v>41785.556912553999</v>
      </c>
      <c r="L13" s="7">
        <v>81776930</v>
      </c>
      <c r="M13" s="7">
        <v>5.6490664903648504</v>
      </c>
      <c r="N13" s="7">
        <v>62.196731858949001</v>
      </c>
      <c r="O13" s="7">
        <v>357127</v>
      </c>
      <c r="P13" s="7">
        <v>7.1321674507896402</v>
      </c>
      <c r="Q13" s="7">
        <v>10.1253981561002</v>
      </c>
      <c r="R13" s="7">
        <v>7.3800001144409197</v>
      </c>
      <c r="S13" s="7">
        <v>18.933823405370902</v>
      </c>
      <c r="T13" s="7">
        <v>80208867995.717102</v>
      </c>
      <c r="U13" s="7">
        <v>16.037189858198701</v>
      </c>
      <c r="V13" s="7">
        <v>67937933972.365303</v>
      </c>
      <c r="W13" s="7">
        <v>25.258776257672199</v>
      </c>
      <c r="X13" s="7">
        <v>10.78011543</v>
      </c>
      <c r="Y13" s="7">
        <v>10276.2604977053</v>
      </c>
      <c r="Z13" s="7">
        <v>41223889</v>
      </c>
      <c r="AA13" s="7">
        <v>-0.38311869973713197</v>
      </c>
      <c r="AB13" s="7">
        <v>51.495180205216698</v>
      </c>
      <c r="AC13" s="7">
        <v>2780400</v>
      </c>
      <c r="AD13" s="7">
        <v>4.1157564875817298</v>
      </c>
      <c r="AE13" s="7">
        <v>7.5417986357016504</v>
      </c>
      <c r="AF13" s="7">
        <v>8.3610000610351598</v>
      </c>
      <c r="AG13" s="7">
        <v>10.738199419586</v>
      </c>
      <c r="AH13" s="7">
        <v>237193042291.95099</v>
      </c>
      <c r="AI13" s="7">
        <v>11.779207982198001</v>
      </c>
      <c r="AJ13" s="7">
        <v>260187585266.03</v>
      </c>
      <c r="AK13" s="7">
        <v>23.267977354744001</v>
      </c>
      <c r="AL13" s="7">
        <v>5.0383169460000001</v>
      </c>
      <c r="AM13" s="7">
        <v>11224.1540829355</v>
      </c>
      <c r="AN13" s="7">
        <v>196796269</v>
      </c>
      <c r="AO13" s="7">
        <v>-3.4297900278803102</v>
      </c>
      <c r="AP13" s="7">
        <v>57.612921970422398</v>
      </c>
      <c r="AQ13" s="7">
        <v>8515770</v>
      </c>
      <c r="AR13" s="7">
        <v>1.33166399038343</v>
      </c>
      <c r="AS13" s="7">
        <v>3.0835142198872201</v>
      </c>
      <c r="AT13" s="7">
        <v>8.0600004196166992</v>
      </c>
      <c r="AU13" s="7">
        <v>29.0719564222074</v>
      </c>
      <c r="AV13" s="7">
        <v>469065673887.47302</v>
      </c>
      <c r="AW13" s="7">
        <v>30.9887728464243</v>
      </c>
      <c r="AX13" s="7">
        <v>499992824942.81299</v>
      </c>
      <c r="AY13" s="7">
        <v>26.7131170768128</v>
      </c>
      <c r="AZ13" s="7">
        <v>1.776871541</v>
      </c>
      <c r="BA13" s="7">
        <v>47447.476024193602</v>
      </c>
      <c r="BB13" s="7">
        <v>34005274</v>
      </c>
      <c r="BC13" s="7">
        <v>-3.60468283309871</v>
      </c>
      <c r="BD13" s="7">
        <v>65.5178201958811</v>
      </c>
      <c r="BE13" s="7">
        <v>9984670</v>
      </c>
      <c r="BF13" s="7">
        <v>3.61588964467582</v>
      </c>
      <c r="BG13" s="7">
        <v>5.8441772957899598</v>
      </c>
      <c r="BH13" s="7">
        <v>8.4200000762939506</v>
      </c>
      <c r="BI13" s="7">
        <v>37.745112542370698</v>
      </c>
      <c r="BJ13" s="7">
        <v>82487244655.356598</v>
      </c>
      <c r="BK13" s="7">
        <v>31.318603453610901</v>
      </c>
      <c r="BL13" s="7">
        <v>68442909063.845703</v>
      </c>
      <c r="BM13" s="7">
        <v>35.695094517789599</v>
      </c>
      <c r="BN13" s="7">
        <v>1.409964751</v>
      </c>
      <c r="BO13" s="7">
        <v>12860.1776447469</v>
      </c>
      <c r="BP13" s="7">
        <v>16993354</v>
      </c>
      <c r="BQ13" s="7">
        <v>1.4042386273260301</v>
      </c>
      <c r="BR13" s="7">
        <v>52.778350955147999</v>
      </c>
      <c r="BS13" s="7">
        <v>756096</v>
      </c>
      <c r="BT13" s="7">
        <v>9.5301929409305792</v>
      </c>
      <c r="BU13" s="7">
        <v>10.6361404632298</v>
      </c>
      <c r="BV13" s="7">
        <v>4.1999998092651403</v>
      </c>
      <c r="BW13" s="7">
        <v>26.267414073983801</v>
      </c>
      <c r="BX13" s="7">
        <v>1602475244893.1399</v>
      </c>
      <c r="BY13" s="7">
        <v>22.621885299595899</v>
      </c>
      <c r="BZ13" s="7">
        <v>1380075369555.26</v>
      </c>
      <c r="CA13" s="7">
        <v>46.396054245350598</v>
      </c>
      <c r="CB13" s="7">
        <v>3.325774987</v>
      </c>
      <c r="CC13" s="7">
        <v>4560.5125860092903</v>
      </c>
      <c r="CD13" s="7">
        <v>1337705000</v>
      </c>
      <c r="CE13" s="7">
        <v>3.8981344609439801</v>
      </c>
      <c r="CF13" s="7">
        <v>44.073752813718798</v>
      </c>
      <c r="CG13" s="7">
        <v>9562911</v>
      </c>
      <c r="CH13" s="7">
        <v>2.23640410081972</v>
      </c>
      <c r="CI13" s="7">
        <v>6.4967935855551104</v>
      </c>
      <c r="CJ13" s="7">
        <v>3.7200000286102299</v>
      </c>
      <c r="CK13" s="7">
        <v>49.419493119461798</v>
      </c>
      <c r="CL13" s="7">
        <v>540896025382.74402</v>
      </c>
      <c r="CM13" s="7">
        <v>46.234592684152801</v>
      </c>
      <c r="CN13" s="7">
        <v>506037311179.94598</v>
      </c>
      <c r="CO13" s="7">
        <v>34.634721348478003</v>
      </c>
      <c r="CP13" s="7">
        <v>2.939181359</v>
      </c>
      <c r="CQ13" s="7">
        <v>22086.952919320102</v>
      </c>
      <c r="CR13" s="7">
        <v>49554112</v>
      </c>
      <c r="CS13" s="7">
        <v>2.6359449457681499</v>
      </c>
      <c r="CT13" s="7">
        <v>53.630483645088802</v>
      </c>
      <c r="CU13" s="7">
        <v>100030</v>
      </c>
      <c r="CV13" s="7">
        <v>2.3362181814817702</v>
      </c>
      <c r="CW13" s="7">
        <v>1.40638777627089E-2</v>
      </c>
      <c r="CX13" s="7">
        <v>19.860000610351602</v>
      </c>
      <c r="CY13" s="7">
        <v>25.5192957948443</v>
      </c>
      <c r="CZ13" s="7">
        <v>365338512989.242</v>
      </c>
      <c r="DA13" s="7">
        <v>26.8242771304473</v>
      </c>
      <c r="DB13" s="7">
        <v>384020844369.414</v>
      </c>
      <c r="DC13" s="7">
        <v>23.8223389935565</v>
      </c>
      <c r="DD13" s="7">
        <v>1.7998813300000001</v>
      </c>
      <c r="DE13" s="7">
        <v>30736.627853081201</v>
      </c>
      <c r="DF13" s="7">
        <v>46576897</v>
      </c>
      <c r="DG13" s="7">
        <v>-3.93702267294552</v>
      </c>
      <c r="DH13" s="7">
        <v>65.417994606521205</v>
      </c>
      <c r="DI13" s="7">
        <v>505600</v>
      </c>
      <c r="DJ13" s="21">
        <v>41.4468200699758</v>
      </c>
      <c r="DK13" s="21">
        <v>12.5505383420508</v>
      </c>
      <c r="DL13" s="21">
        <v>5.2039999961853001</v>
      </c>
      <c r="DM13" s="21" t="s">
        <v>206</v>
      </c>
      <c r="DN13" s="21" t="s">
        <v>206</v>
      </c>
      <c r="DO13" s="21" t="s">
        <v>206</v>
      </c>
      <c r="DP13" s="21" t="s">
        <v>206</v>
      </c>
      <c r="DQ13" s="21">
        <v>9.4351281382233108</v>
      </c>
      <c r="DR13" s="21">
        <v>8.1369411310000004</v>
      </c>
      <c r="DS13" s="21">
        <v>341.30990920050402</v>
      </c>
      <c r="DT13" s="21">
        <v>87702670</v>
      </c>
      <c r="DU13" s="21">
        <v>-1.4212351901043601</v>
      </c>
      <c r="DV13" s="21">
        <v>41.7550740909194</v>
      </c>
      <c r="DW13" s="21">
        <v>1104300</v>
      </c>
      <c r="DX13" s="7">
        <v>1.13841175560191</v>
      </c>
      <c r="DY13" s="7">
        <v>2.5319206161631498</v>
      </c>
      <c r="DZ13" s="7">
        <v>9.6300001144409197</v>
      </c>
      <c r="EA13" s="7">
        <v>12.378300940393601</v>
      </c>
      <c r="EB13" s="7">
        <v>1852335000000</v>
      </c>
      <c r="EC13" s="7">
        <v>15.8041513536285</v>
      </c>
      <c r="ED13" s="7">
        <v>2364992000000</v>
      </c>
      <c r="EE13" s="7">
        <v>19.784601024353002</v>
      </c>
      <c r="EF13" s="7">
        <v>1.6400434420000001</v>
      </c>
      <c r="EG13" s="7">
        <v>48375.406946297197</v>
      </c>
      <c r="EH13" s="7">
        <v>309338421</v>
      </c>
      <c r="EI13" s="7">
        <v>-2.87818292675429</v>
      </c>
      <c r="EJ13" s="7">
        <v>76.037977524215506</v>
      </c>
      <c r="EK13" s="7">
        <v>9831510</v>
      </c>
      <c r="EL13" s="7">
        <v>1.6040282886338799</v>
      </c>
      <c r="EM13" s="7">
        <v>1.9656573764149701</v>
      </c>
      <c r="EN13" s="7">
        <v>8.8699998855590803</v>
      </c>
      <c r="EO13" s="7">
        <v>26.788299840273801</v>
      </c>
      <c r="EP13" s="7">
        <v>707910169575.17004</v>
      </c>
      <c r="EQ13" s="7">
        <v>28.0794912416196</v>
      </c>
      <c r="ER13" s="7">
        <v>742031316842.10303</v>
      </c>
      <c r="ES13" s="7">
        <v>17.845735630277101</v>
      </c>
      <c r="ET13" s="7">
        <v>1.529639382</v>
      </c>
      <c r="EU13" s="7">
        <v>40638.334004260003</v>
      </c>
      <c r="EV13" s="7">
        <v>65027507</v>
      </c>
      <c r="EW13" s="7">
        <v>-0.833807936505087</v>
      </c>
      <c r="EX13" s="7">
        <v>70.6519707170239</v>
      </c>
      <c r="EY13" s="7">
        <v>549087</v>
      </c>
      <c r="EZ13" s="7">
        <v>17.5173523891571</v>
      </c>
      <c r="FA13" s="7">
        <v>10.259963064554499</v>
      </c>
      <c r="FB13" s="7">
        <v>3.53999996185303</v>
      </c>
      <c r="FC13" s="7">
        <v>22.5904459041165</v>
      </c>
      <c r="FD13" s="7">
        <v>374237183742.59601</v>
      </c>
      <c r="FE13" s="7">
        <v>27.098445350904601</v>
      </c>
      <c r="FF13" s="7">
        <v>448917472234.45502</v>
      </c>
      <c r="FG13" s="7">
        <v>30.082678199840199</v>
      </c>
      <c r="FH13" s="7">
        <v>11.992296919999999</v>
      </c>
      <c r="FI13" s="7">
        <v>1345.7701532092599</v>
      </c>
      <c r="FJ13" s="7">
        <v>1230980691</v>
      </c>
      <c r="FK13" s="7">
        <v>-3.2907953508856602</v>
      </c>
      <c r="FL13" s="7">
        <v>45.179183455024997</v>
      </c>
      <c r="FM13" s="7">
        <v>3287260</v>
      </c>
      <c r="FN13" s="7">
        <v>0.95717203240777304</v>
      </c>
      <c r="FO13" s="7">
        <v>1.8016790333514601</v>
      </c>
      <c r="FP13" s="7">
        <v>13.8500003814697</v>
      </c>
      <c r="FQ13" s="7">
        <v>103.110913531036</v>
      </c>
      <c r="FR13" s="7">
        <v>228856069489.12701</v>
      </c>
      <c r="FS13" s="7">
        <v>86.4792573243448</v>
      </c>
      <c r="FT13" s="7">
        <v>191941883219.095</v>
      </c>
      <c r="FU13" s="7">
        <v>23.623393149375001</v>
      </c>
      <c r="FV13" s="7">
        <v>-0.94616639499999999</v>
      </c>
      <c r="FW13" s="7">
        <v>48671.888293606797</v>
      </c>
      <c r="FX13" s="7">
        <v>4560155</v>
      </c>
      <c r="FY13" s="7">
        <v>1.04468247995454</v>
      </c>
      <c r="FZ13" s="7">
        <v>66.043563422955501</v>
      </c>
      <c r="GA13" s="7">
        <v>70280</v>
      </c>
      <c r="GB13" s="7">
        <v>1.7710466312395401</v>
      </c>
      <c r="GC13" s="7">
        <v>1.68652340308921</v>
      </c>
      <c r="GD13" s="7">
        <v>8.3599996566772496</v>
      </c>
      <c r="GE13" s="7">
        <v>25.1882111380109</v>
      </c>
      <c r="GF13" s="7">
        <v>535264157365.61499</v>
      </c>
      <c r="GG13" s="7">
        <v>27.157386237394601</v>
      </c>
      <c r="GH13" s="7">
        <v>577110275158.646</v>
      </c>
      <c r="GI13" s="7">
        <v>21.9248003056376</v>
      </c>
      <c r="GJ13" s="7">
        <v>1.539893392</v>
      </c>
      <c r="GK13" s="7">
        <v>35849.373197940098</v>
      </c>
      <c r="GL13" s="7">
        <v>59277417</v>
      </c>
      <c r="GM13" s="7">
        <v>-3.43602633832</v>
      </c>
      <c r="GN13" s="7">
        <v>66.253262279649107</v>
      </c>
      <c r="GO13" s="7">
        <v>301340</v>
      </c>
      <c r="GP13" s="7">
        <v>1.1022598204990499</v>
      </c>
      <c r="GQ13" s="7">
        <v>4.1917392586066997</v>
      </c>
      <c r="GR13" s="7">
        <v>5.0700001716613796</v>
      </c>
      <c r="GS13" s="7">
        <v>15.0367569834071</v>
      </c>
      <c r="GT13" s="7">
        <v>857109901329.88904</v>
      </c>
      <c r="GU13" s="7">
        <v>13.5762507297335</v>
      </c>
      <c r="GV13" s="7">
        <v>773859611898.51294</v>
      </c>
      <c r="GW13" s="7">
        <v>28.444606907231101</v>
      </c>
      <c r="GX13" s="7">
        <v>-0.719979429</v>
      </c>
      <c r="GY13" s="7">
        <v>44507.676385917199</v>
      </c>
      <c r="GZ13" s="7">
        <v>128070000</v>
      </c>
      <c r="HA13" s="7">
        <v>3.8751611235021399</v>
      </c>
      <c r="HB13" s="7">
        <v>70.209765527959306</v>
      </c>
      <c r="HC13" s="7">
        <v>377950</v>
      </c>
      <c r="HD13" s="7">
        <v>3.2191545173385401</v>
      </c>
      <c r="HE13" s="7">
        <v>5.1181181432116301</v>
      </c>
      <c r="HF13" s="7">
        <v>5.3299999237060502</v>
      </c>
      <c r="HG13" s="7">
        <v>29.697665148903098</v>
      </c>
      <c r="HH13" s="7">
        <v>314142282684.39398</v>
      </c>
      <c r="HI13" s="7">
        <v>31.062654098414299</v>
      </c>
      <c r="HJ13" s="7">
        <v>328581153292.18103</v>
      </c>
      <c r="HK13" s="7">
        <v>32.361910867844003</v>
      </c>
      <c r="HL13" s="7">
        <v>4.156727837</v>
      </c>
      <c r="HM13" s="7">
        <v>9016.4578117976907</v>
      </c>
      <c r="HN13" s="7">
        <v>117318941</v>
      </c>
      <c r="HO13" s="7">
        <v>-0.49541675969687599</v>
      </c>
      <c r="HP13" s="7">
        <v>60.3628182416222</v>
      </c>
      <c r="HQ13" s="7">
        <v>1964380</v>
      </c>
      <c r="HR13" s="7">
        <v>8.6411317675511494</v>
      </c>
      <c r="HS13" s="7">
        <v>0.96215718899269098</v>
      </c>
      <c r="HT13" s="7">
        <v>6.1399998664856001</v>
      </c>
      <c r="HU13" s="7">
        <v>30.2599368837068</v>
      </c>
      <c r="HV13" s="7">
        <v>44356174905.217903</v>
      </c>
      <c r="HW13" s="7">
        <v>27.965335194706899</v>
      </c>
      <c r="HX13" s="7">
        <v>40992659830.938599</v>
      </c>
      <c r="HY13" s="7">
        <v>19.134952859403999</v>
      </c>
      <c r="HZ13" s="7">
        <v>2.3020257829999999</v>
      </c>
      <c r="IA13" s="7">
        <v>33692.010834654298</v>
      </c>
      <c r="IB13" s="7">
        <v>4350700</v>
      </c>
      <c r="IC13" s="7">
        <v>-2.3395363535226901</v>
      </c>
      <c r="ID13" s="7">
        <v>64.360431392982505</v>
      </c>
      <c r="IE13" s="7">
        <v>267710</v>
      </c>
      <c r="IF13" s="7">
        <v>1.7146150825320801</v>
      </c>
      <c r="IG13" s="7">
        <v>1.40266217721738</v>
      </c>
      <c r="IH13" s="7">
        <v>4.4499998092651403</v>
      </c>
      <c r="II13" s="7">
        <v>71.953977121574894</v>
      </c>
      <c r="IJ13" s="7">
        <v>601815824081.05103</v>
      </c>
      <c r="IK13" s="7">
        <v>63.591032316092203</v>
      </c>
      <c r="IL13" s="7">
        <v>531868995271.96198</v>
      </c>
      <c r="IM13" s="7">
        <v>19.901442886279298</v>
      </c>
      <c r="IN13" s="7">
        <v>1.2755525679999999</v>
      </c>
      <c r="IO13" s="7">
        <v>50338.254827372497</v>
      </c>
      <c r="IP13" s="7">
        <v>16615394</v>
      </c>
      <c r="IQ13" s="7">
        <v>7.3913390825310703</v>
      </c>
      <c r="IR13" s="7">
        <v>68.288330229671004</v>
      </c>
      <c r="IS13" s="7">
        <v>41540</v>
      </c>
      <c r="IT13" s="7">
        <v>23.281589636534498</v>
      </c>
      <c r="IU13" s="7">
        <v>1.60669195949077</v>
      </c>
      <c r="IV13" s="7">
        <v>0.64999997615814198</v>
      </c>
      <c r="IW13" s="7">
        <v>13.5162678459051</v>
      </c>
      <c r="IX13" s="7">
        <v>23978785633.227001</v>
      </c>
      <c r="IY13" s="7">
        <v>19.352658734824399</v>
      </c>
      <c r="IZ13" s="7">
        <v>34332943126.452099</v>
      </c>
      <c r="JA13" s="7">
        <v>19.7194846894423</v>
      </c>
      <c r="JB13" s="7">
        <v>13.881139259999999</v>
      </c>
      <c r="JC13" s="7">
        <v>1040.1422678763599</v>
      </c>
      <c r="JD13" s="7">
        <v>170560182</v>
      </c>
      <c r="JE13" s="7">
        <v>-0.76321740989235498</v>
      </c>
      <c r="JF13" s="7">
        <v>52.839046973578199</v>
      </c>
      <c r="JG13" s="7">
        <v>796100</v>
      </c>
      <c r="JH13" s="7">
        <v>0.65935512701305199</v>
      </c>
      <c r="JI13" s="7">
        <v>1.6945471397559799</v>
      </c>
      <c r="JJ13" s="7">
        <v>7.78999996185303</v>
      </c>
      <c r="JK13" s="7">
        <v>28.214095147913401</v>
      </c>
      <c r="JL13" s="7">
        <v>688754984314.56201</v>
      </c>
      <c r="JM13" s="7">
        <v>30.8198676226061</v>
      </c>
      <c r="JN13" s="7">
        <v>752366408693.94702</v>
      </c>
      <c r="JO13" s="7">
        <v>17.994122327244501</v>
      </c>
      <c r="JP13" s="7">
        <v>3.2857142860000002</v>
      </c>
      <c r="JQ13" s="7">
        <v>38893.018493736497</v>
      </c>
      <c r="JR13" s="7">
        <v>62766365</v>
      </c>
      <c r="JS13" s="7">
        <v>-3.7891247135807902</v>
      </c>
      <c r="JT13" s="7">
        <v>71.3553017101964</v>
      </c>
      <c r="JU13" s="7">
        <v>243610</v>
      </c>
      <c r="JV13" s="7">
        <v>1.5195090731423699</v>
      </c>
      <c r="JW13" s="7">
        <v>2.2734200516572498</v>
      </c>
      <c r="JX13" s="7">
        <v>7.2800002098083496</v>
      </c>
      <c r="JY13" s="7">
        <v>66.029521025301406</v>
      </c>
      <c r="JZ13" s="7">
        <v>136996635817.418</v>
      </c>
      <c r="KA13" s="7">
        <v>62.9375560257456</v>
      </c>
      <c r="KB13" s="7">
        <v>130581493068.737</v>
      </c>
      <c r="KC13" s="7">
        <v>33.259002479265398</v>
      </c>
      <c r="KD13" s="7">
        <v>1.4087179240000001</v>
      </c>
      <c r="KE13" s="7">
        <v>19808.071091251801</v>
      </c>
      <c r="KF13" s="7">
        <v>10474410</v>
      </c>
      <c r="KG13" s="7">
        <v>-3.5431272317175702</v>
      </c>
      <c r="KH13" s="7">
        <v>55.648101787170802</v>
      </c>
      <c r="KI13" s="7">
        <v>78870</v>
      </c>
      <c r="KJ13" s="7">
        <v>3.6728997388332497E-2</v>
      </c>
      <c r="KK13" s="7">
        <v>15.240377035941499</v>
      </c>
      <c r="KL13" s="7">
        <v>3.1700000762939502</v>
      </c>
      <c r="KM13" s="7">
        <v>199.74745712184301</v>
      </c>
      <c r="KN13" s="7">
        <v>472246497983.13202</v>
      </c>
      <c r="KO13" s="7">
        <v>173.69707449192899</v>
      </c>
      <c r="KP13" s="7">
        <v>410657719105.24402</v>
      </c>
      <c r="KQ13" s="7">
        <v>26.092447258679801</v>
      </c>
      <c r="KR13" s="7">
        <v>2.8</v>
      </c>
      <c r="KS13" s="7">
        <v>46569.679506071603</v>
      </c>
      <c r="KT13" s="7">
        <v>5076732</v>
      </c>
      <c r="KU13" s="7">
        <v>23.4415809346429</v>
      </c>
      <c r="KV13" s="7">
        <v>68.307776589669203</v>
      </c>
      <c r="KW13" s="7">
        <v>712</v>
      </c>
      <c r="KX13" s="7">
        <v>10.525167533281101</v>
      </c>
      <c r="KY13" s="7">
        <v>7.5135906579751</v>
      </c>
      <c r="KZ13" s="7">
        <v>0.62000000476837203</v>
      </c>
      <c r="LA13" s="7">
        <v>66.486136250317003</v>
      </c>
      <c r="LB13" s="7">
        <v>226787541383.021</v>
      </c>
      <c r="LC13" s="7">
        <v>60.764315746513901</v>
      </c>
      <c r="LD13" s="7">
        <v>207270125009.073</v>
      </c>
      <c r="LE13" s="7">
        <v>40.012690422256298</v>
      </c>
      <c r="LF13" s="7">
        <v>3.2475884239999999</v>
      </c>
      <c r="LG13" s="7">
        <v>5075.3021763952902</v>
      </c>
      <c r="LH13" s="7">
        <v>67208808</v>
      </c>
      <c r="LI13" s="7">
        <v>3.3673222715043298</v>
      </c>
      <c r="LJ13" s="7">
        <v>49.462142044462603</v>
      </c>
      <c r="LK13" s="7">
        <v>513120</v>
      </c>
    </row>
    <row r="14" spans="1:323" x14ac:dyDescent="0.25">
      <c r="A14">
        <v>2011</v>
      </c>
      <c r="B14" s="7">
        <v>0.73866495013169997</v>
      </c>
      <c r="C14" s="7">
        <v>3.66000015503516</v>
      </c>
      <c r="D14" s="7">
        <v>5.8200001716613796</v>
      </c>
      <c r="E14" s="7">
        <v>44.8181730740774</v>
      </c>
      <c r="F14" s="30">
        <v>1563276513390.8101</v>
      </c>
      <c r="G14" s="7">
        <v>39.929562875492003</v>
      </c>
      <c r="H14" s="30">
        <v>1355007986350.6899</v>
      </c>
      <c r="I14" s="7">
        <v>27.456679688656099</v>
      </c>
      <c r="J14" s="7">
        <v>2.075172931</v>
      </c>
      <c r="K14" s="7">
        <v>44125.331411650302</v>
      </c>
      <c r="L14" s="7">
        <v>80274983</v>
      </c>
      <c r="M14" s="7">
        <v>6.0852768177930896</v>
      </c>
      <c r="N14" s="7">
        <v>61.629672378584701</v>
      </c>
      <c r="O14" s="7">
        <v>357140</v>
      </c>
      <c r="P14" s="7">
        <v>6.9987337702251899</v>
      </c>
      <c r="Q14" s="7">
        <v>6.0039516928057903</v>
      </c>
      <c r="R14" s="7">
        <v>7.0500001907348597</v>
      </c>
      <c r="S14" s="7">
        <v>18.4492091453155</v>
      </c>
      <c r="T14" s="7">
        <v>83536585369.300797</v>
      </c>
      <c r="U14" s="7">
        <v>16.756945854648901</v>
      </c>
      <c r="V14" s="7">
        <v>82903720962.907501</v>
      </c>
      <c r="W14" s="7">
        <v>25.212697605884301</v>
      </c>
      <c r="X14" s="7">
        <v>9.4656862749999995</v>
      </c>
      <c r="Y14" s="7">
        <v>10780.015657735699</v>
      </c>
      <c r="Z14" s="7">
        <v>41656879</v>
      </c>
      <c r="AA14" s="7">
        <v>-1.0072710385627099</v>
      </c>
      <c r="AB14" s="7">
        <v>51.811900751110201</v>
      </c>
      <c r="AC14" s="7">
        <v>2780400</v>
      </c>
      <c r="AD14" s="7">
        <v>4.3420341277338199</v>
      </c>
      <c r="AE14" s="7">
        <v>3.9852776146382101</v>
      </c>
      <c r="AF14" s="7">
        <v>6.6900000572204599</v>
      </c>
      <c r="AG14" s="7">
        <v>11.4661380108044</v>
      </c>
      <c r="AH14" s="7">
        <v>248552751228.21701</v>
      </c>
      <c r="AI14" s="7">
        <v>12.235517831852899</v>
      </c>
      <c r="AJ14" s="7">
        <v>284702705810.91803</v>
      </c>
      <c r="AK14" s="7">
        <v>23.102050963558501</v>
      </c>
      <c r="AL14" s="7">
        <v>6.6361986569999996</v>
      </c>
      <c r="AM14" s="7">
        <v>11560.418750626301</v>
      </c>
      <c r="AN14" s="7">
        <v>198686688</v>
      </c>
      <c r="AO14" s="7">
        <v>-2.9420668136442001</v>
      </c>
      <c r="AP14" s="7">
        <v>57.568169323427398</v>
      </c>
      <c r="AQ14" s="7">
        <v>8515770</v>
      </c>
      <c r="AR14" s="7">
        <v>1.6056639784126101</v>
      </c>
      <c r="AS14" s="7">
        <v>3.1412190013903998</v>
      </c>
      <c r="AT14" s="7">
        <v>7.5100002288818404</v>
      </c>
      <c r="AU14" s="7">
        <v>30.564623751781099</v>
      </c>
      <c r="AV14" s="7">
        <v>491387351374.27502</v>
      </c>
      <c r="AW14" s="7">
        <v>31.763998639488101</v>
      </c>
      <c r="AX14" s="7">
        <v>527864698568.13702</v>
      </c>
      <c r="AY14" s="7">
        <v>27.521269298873101</v>
      </c>
      <c r="AZ14" s="7">
        <v>2.912135089</v>
      </c>
      <c r="BA14" s="7">
        <v>48456.964574246798</v>
      </c>
      <c r="BB14" s="7">
        <v>34342780</v>
      </c>
      <c r="BC14" s="7">
        <v>-2.7802347743312201</v>
      </c>
      <c r="BD14" s="7">
        <v>64.561545650034304</v>
      </c>
      <c r="BE14" s="7">
        <v>9984670</v>
      </c>
      <c r="BF14" s="7">
        <v>3.6712065939256702</v>
      </c>
      <c r="BG14" s="7">
        <v>6.1109188291364402</v>
      </c>
      <c r="BH14" s="7">
        <v>7.3400001525878897</v>
      </c>
      <c r="BI14" s="7">
        <v>37.7619574718629</v>
      </c>
      <c r="BJ14" s="7">
        <v>86987865893.419495</v>
      </c>
      <c r="BK14" s="7">
        <v>34.4437084746829</v>
      </c>
      <c r="BL14" s="7">
        <v>78833261174.466095</v>
      </c>
      <c r="BM14" s="7">
        <v>34.701322001914001</v>
      </c>
      <c r="BN14" s="7">
        <v>3.3403180080000001</v>
      </c>
      <c r="BO14" s="7">
        <v>13518.765078247499</v>
      </c>
      <c r="BP14" s="7">
        <v>17153357</v>
      </c>
      <c r="BQ14" s="7">
        <v>-1.6190108404292101</v>
      </c>
      <c r="BR14" s="7">
        <v>53.487346238186497</v>
      </c>
      <c r="BS14" s="7">
        <v>756096</v>
      </c>
      <c r="BT14" s="7">
        <v>9.4345160624828797</v>
      </c>
      <c r="BU14" s="7">
        <v>9.5364430080554996</v>
      </c>
      <c r="BV14" s="7">
        <v>4.3400001525878897</v>
      </c>
      <c r="BW14" s="7">
        <v>26.494322716160301</v>
      </c>
      <c r="BX14" s="7" t="s">
        <v>206</v>
      </c>
      <c r="BY14" s="7">
        <v>24.1055086672622</v>
      </c>
      <c r="BZ14" s="7" t="s">
        <v>206</v>
      </c>
      <c r="CA14" s="7">
        <v>46.400684800302898</v>
      </c>
      <c r="CB14" s="7">
        <v>5.4109181140000002</v>
      </c>
      <c r="CC14" s="7">
        <v>4971.5449286350004</v>
      </c>
      <c r="CD14" s="7">
        <v>1344130000</v>
      </c>
      <c r="CE14" s="7">
        <v>1.79723729285109</v>
      </c>
      <c r="CF14" s="7">
        <v>44.164799137214203</v>
      </c>
      <c r="CG14" s="7">
        <v>9562911</v>
      </c>
      <c r="CH14" s="7">
        <v>2.2851680184530299</v>
      </c>
      <c r="CI14" s="7">
        <v>3.68168856910729</v>
      </c>
      <c r="CJ14" s="7">
        <v>3.4100000858306898</v>
      </c>
      <c r="CK14" s="7">
        <v>55.747474451875597</v>
      </c>
      <c r="CL14" s="7">
        <v>622755373635.12805</v>
      </c>
      <c r="CM14" s="7">
        <v>54.252578073822598</v>
      </c>
      <c r="CN14" s="7">
        <v>578629933887.57202</v>
      </c>
      <c r="CO14" s="7">
        <v>34.846253529539297</v>
      </c>
      <c r="CP14" s="7">
        <v>4.0258462499999998</v>
      </c>
      <c r="CQ14" s="7">
        <v>22724.705570781302</v>
      </c>
      <c r="CR14" s="7">
        <v>49936638</v>
      </c>
      <c r="CS14" s="7">
        <v>1.55146473606062</v>
      </c>
      <c r="CT14" s="7">
        <v>53.659720518263597</v>
      </c>
      <c r="CU14" s="7">
        <v>100030</v>
      </c>
      <c r="CV14" s="7">
        <v>2.2785765599295198</v>
      </c>
      <c r="CW14" s="7">
        <v>-0.99876495811496102</v>
      </c>
      <c r="CX14" s="7">
        <v>21.389999389648398</v>
      </c>
      <c r="CY14" s="7">
        <v>28.9201073568194</v>
      </c>
      <c r="CZ14" s="7">
        <v>392396504630.87799</v>
      </c>
      <c r="DA14" s="7">
        <v>29.165985488332499</v>
      </c>
      <c r="DB14" s="7">
        <v>380932286537.388</v>
      </c>
      <c r="DC14" s="7">
        <v>22.946539255957099</v>
      </c>
      <c r="DD14" s="7">
        <v>3.196146412</v>
      </c>
      <c r="DE14" s="7">
        <v>30321.704868899302</v>
      </c>
      <c r="DF14" s="7">
        <v>46742697</v>
      </c>
      <c r="DG14" s="7">
        <v>-3.16256900711211</v>
      </c>
      <c r="DH14" s="7">
        <v>66.668099087392307</v>
      </c>
      <c r="DI14" s="7">
        <v>505600</v>
      </c>
      <c r="DJ14" s="21">
        <v>41.2499638574537</v>
      </c>
      <c r="DK14" s="21">
        <v>11.1782962356071</v>
      </c>
      <c r="DL14" s="21">
        <v>5.1799998283386204</v>
      </c>
      <c r="DM14" s="21">
        <v>16.686853199733701</v>
      </c>
      <c r="DN14" s="21" t="s">
        <v>206</v>
      </c>
      <c r="DO14" s="21">
        <v>31.546082211955301</v>
      </c>
      <c r="DP14" s="21" t="s">
        <v>206</v>
      </c>
      <c r="DQ14" s="21">
        <v>9.6646421928883992</v>
      </c>
      <c r="DR14" s="21">
        <v>33.22421525</v>
      </c>
      <c r="DS14" s="21">
        <v>369.58442003685298</v>
      </c>
      <c r="DT14" s="21">
        <v>90046756</v>
      </c>
      <c r="DU14" s="21">
        <v>-2.4506716524534302</v>
      </c>
      <c r="DV14" s="21">
        <v>41.430056586263397</v>
      </c>
      <c r="DW14" s="21">
        <v>1104300</v>
      </c>
      <c r="DX14" s="7">
        <v>1.3244463918696401</v>
      </c>
      <c r="DY14" s="7">
        <v>1.6014546724713901</v>
      </c>
      <c r="DZ14" s="7">
        <v>8.9499998092651403</v>
      </c>
      <c r="EA14" s="7">
        <v>13.573792013185299</v>
      </c>
      <c r="EB14" s="7">
        <v>1979241297200</v>
      </c>
      <c r="EC14" s="7">
        <v>17.311372666682399</v>
      </c>
      <c r="ED14" s="7">
        <v>2494405888400</v>
      </c>
      <c r="EE14" s="7">
        <v>20.0045764363099</v>
      </c>
      <c r="EF14" s="7">
        <v>3.156841569</v>
      </c>
      <c r="EG14" s="7">
        <v>48786.454975525303</v>
      </c>
      <c r="EH14" s="7">
        <v>311644280</v>
      </c>
      <c r="EI14" s="7">
        <v>-2.8650284838321798</v>
      </c>
      <c r="EJ14" s="7">
        <v>75.573956700141494</v>
      </c>
      <c r="EK14" s="7">
        <v>9831510</v>
      </c>
      <c r="EL14" s="7">
        <v>1.6502871934040999</v>
      </c>
      <c r="EM14" s="7">
        <v>2.0792291743200999</v>
      </c>
      <c r="EN14" s="7">
        <v>8.8100004196166992</v>
      </c>
      <c r="EO14" s="7">
        <v>28.421337476419399</v>
      </c>
      <c r="EP14" s="7">
        <v>756608585216.64697</v>
      </c>
      <c r="EQ14" s="7">
        <v>30.369238945980999</v>
      </c>
      <c r="ER14" s="7">
        <v>788688822871.59094</v>
      </c>
      <c r="ES14" s="7">
        <v>17.978166208293999</v>
      </c>
      <c r="ET14" s="7">
        <v>2.1174868089999999</v>
      </c>
      <c r="EU14" s="7">
        <v>41283.148100690298</v>
      </c>
      <c r="EV14" s="7">
        <v>65342775</v>
      </c>
      <c r="EW14" s="7">
        <v>-1.0306048721317</v>
      </c>
      <c r="EX14" s="7">
        <v>70.179690813454698</v>
      </c>
      <c r="EY14" s="7">
        <v>549087</v>
      </c>
      <c r="EZ14" s="7">
        <v>17.191973557489799</v>
      </c>
      <c r="FA14" s="7">
        <v>6.6383637999949299</v>
      </c>
      <c r="FB14" s="7">
        <v>3.5290000438690199</v>
      </c>
      <c r="FC14" s="7">
        <v>24.5404113195634</v>
      </c>
      <c r="FD14" s="7">
        <v>432525966331.79102</v>
      </c>
      <c r="FE14" s="7">
        <v>31.0834686939485</v>
      </c>
      <c r="FF14" s="7">
        <v>543455319218.995</v>
      </c>
      <c r="FG14" s="7">
        <v>30.1616797630696</v>
      </c>
      <c r="FH14" s="7">
        <v>8.8578452970000008</v>
      </c>
      <c r="FI14" s="7">
        <v>1416.4033912875</v>
      </c>
      <c r="FJ14" s="7">
        <v>1247236029</v>
      </c>
      <c r="FK14" s="7">
        <v>-3.4292882640863498</v>
      </c>
      <c r="FL14" s="7">
        <v>45.442145250748197</v>
      </c>
      <c r="FM14" s="7">
        <v>3287260</v>
      </c>
      <c r="FN14" s="7">
        <v>1.2093167330505801</v>
      </c>
      <c r="FO14" s="7">
        <v>2.9849077398845099</v>
      </c>
      <c r="FP14" s="7">
        <v>14.6199998855591</v>
      </c>
      <c r="FQ14" s="7">
        <v>103.11961364956601</v>
      </c>
      <c r="FR14" s="7">
        <v>236078078040.577</v>
      </c>
      <c r="FS14" s="7">
        <v>84.415116642367394</v>
      </c>
      <c r="FT14" s="7">
        <v>197097037080.785</v>
      </c>
      <c r="FU14" s="7">
        <v>25.537608517985799</v>
      </c>
      <c r="FV14" s="7">
        <v>2.5788704550000001</v>
      </c>
      <c r="FW14" s="7">
        <v>49906.595147291599</v>
      </c>
      <c r="FX14" s="7">
        <v>4580084</v>
      </c>
      <c r="FY14" s="7">
        <v>1.18307432514502</v>
      </c>
      <c r="FZ14" s="7">
        <v>64.369273703896795</v>
      </c>
      <c r="GA14" s="7">
        <v>70280</v>
      </c>
      <c r="GB14" s="7">
        <v>1.8858564673434699</v>
      </c>
      <c r="GC14" s="7">
        <v>0.57662302210420102</v>
      </c>
      <c r="GD14" s="7">
        <v>8.3599996566772496</v>
      </c>
      <c r="GE14" s="7">
        <v>27.0063462201189</v>
      </c>
      <c r="GF14" s="7">
        <v>563022504659.72705</v>
      </c>
      <c r="GG14" s="7">
        <v>28.576641339477099</v>
      </c>
      <c r="GH14" s="7">
        <v>580148504861.33301</v>
      </c>
      <c r="GI14" s="7">
        <v>21.7386726746603</v>
      </c>
      <c r="GJ14" s="7">
        <v>2.7414382129999999</v>
      </c>
      <c r="GK14" s="7">
        <v>35994.1335816766</v>
      </c>
      <c r="GL14" s="7">
        <v>59379449</v>
      </c>
      <c r="GM14" s="7">
        <v>-2.9972030616065699</v>
      </c>
      <c r="GN14" s="7">
        <v>66.168900681658201</v>
      </c>
      <c r="GO14" s="7">
        <v>301340</v>
      </c>
      <c r="GP14" s="7">
        <v>1.0754189233600999</v>
      </c>
      <c r="GQ14" s="7">
        <v>-0.115421339715752</v>
      </c>
      <c r="GR14" s="7">
        <v>4.5500001907348597</v>
      </c>
      <c r="GS14" s="7">
        <v>14.924996209874299</v>
      </c>
      <c r="GT14" s="7">
        <v>855001038582.021</v>
      </c>
      <c r="GU14" s="7">
        <v>15.468006760159801</v>
      </c>
      <c r="GV14" s="7">
        <v>818773554922.46899</v>
      </c>
      <c r="GW14" s="7">
        <v>26.8817083953574</v>
      </c>
      <c r="GX14" s="7">
        <v>-0.267633601</v>
      </c>
      <c r="GY14" s="7">
        <v>44538.726190696099</v>
      </c>
      <c r="GZ14" s="7">
        <v>127833000</v>
      </c>
      <c r="HA14" s="7">
        <v>2.10471026911129</v>
      </c>
      <c r="HB14" s="7">
        <v>71.544183708665997</v>
      </c>
      <c r="HC14" s="7">
        <v>377955</v>
      </c>
      <c r="HD14" s="7">
        <v>3.0884616533302198</v>
      </c>
      <c r="HE14" s="7">
        <v>3.6630079295009401</v>
      </c>
      <c r="HF14" s="7">
        <v>5.1900000572204599</v>
      </c>
      <c r="HG14" s="7">
        <v>31.0367081388416</v>
      </c>
      <c r="HH14" s="7">
        <v>338373572350.37097</v>
      </c>
      <c r="HI14" s="7">
        <v>32.432971824631998</v>
      </c>
      <c r="HJ14" s="7">
        <v>347040940426.03998</v>
      </c>
      <c r="HK14" s="7">
        <v>33.556802174016198</v>
      </c>
      <c r="HL14" s="7">
        <v>3.4073796170000001</v>
      </c>
      <c r="HM14" s="7">
        <v>9207.7291994272091</v>
      </c>
      <c r="HN14" s="7">
        <v>119090017</v>
      </c>
      <c r="HO14" s="7">
        <v>-1.0600436219046201</v>
      </c>
      <c r="HP14" s="7">
        <v>59.912470052318398</v>
      </c>
      <c r="HQ14" s="7">
        <v>1964380</v>
      </c>
      <c r="HR14" s="7">
        <v>8.1564989847168192</v>
      </c>
      <c r="HS14" s="7">
        <v>2.6957984899279399</v>
      </c>
      <c r="HT14" s="7">
        <v>5.9699997901916504</v>
      </c>
      <c r="HU14" s="7">
        <v>30.364235770794501</v>
      </c>
      <c r="HV14" s="7">
        <v>45373770003.2994</v>
      </c>
      <c r="HW14" s="7">
        <v>28.816222021093498</v>
      </c>
      <c r="HX14" s="7">
        <v>43687103881.3825</v>
      </c>
      <c r="HY14" s="7">
        <v>19.1328121702674</v>
      </c>
      <c r="HZ14" s="7">
        <v>4.4329432940000002</v>
      </c>
      <c r="IA14" s="7">
        <v>34337.462649502602</v>
      </c>
      <c r="IB14" s="7">
        <v>4384000</v>
      </c>
      <c r="IC14" s="7">
        <v>-2.8628666067897801</v>
      </c>
      <c r="ID14" s="7">
        <v>64.318306517039403</v>
      </c>
      <c r="IE14" s="7">
        <v>267710</v>
      </c>
      <c r="IF14" s="7">
        <v>1.5082536329828</v>
      </c>
      <c r="IG14" s="7">
        <v>1.6636263443924999</v>
      </c>
      <c r="IH14" s="7">
        <v>4.9800000190734899</v>
      </c>
      <c r="II14" s="7">
        <v>77.356442157687695</v>
      </c>
      <c r="IJ14" s="7">
        <v>628320206299.96399</v>
      </c>
      <c r="IK14" s="7">
        <v>68.816774480541397</v>
      </c>
      <c r="IL14" s="7">
        <v>550428155177.69995</v>
      </c>
      <c r="IM14" s="7">
        <v>20.185121529749001</v>
      </c>
      <c r="IN14" s="7">
        <v>2.3410701779999998</v>
      </c>
      <c r="IO14" s="7">
        <v>50937.552937630899</v>
      </c>
      <c r="IP14" s="7">
        <v>16693074</v>
      </c>
      <c r="IQ14" s="7">
        <v>9.0986317101470409</v>
      </c>
      <c r="IR14" s="7">
        <v>68.454992697482894</v>
      </c>
      <c r="IS14" s="7">
        <v>41540</v>
      </c>
      <c r="IT14" s="7">
        <v>25.129182707354399</v>
      </c>
      <c r="IU14" s="7">
        <v>2.7484025495400002</v>
      </c>
      <c r="IV14" s="7">
        <v>0.80000001192092896</v>
      </c>
      <c r="IW14" s="7">
        <v>13.966669657767</v>
      </c>
      <c r="IX14" s="7">
        <v>24547609857.0853</v>
      </c>
      <c r="IY14" s="7">
        <v>18.973235487874</v>
      </c>
      <c r="IZ14" s="7">
        <v>34291986868.777599</v>
      </c>
      <c r="JA14" s="7">
        <v>20.5017880943991</v>
      </c>
      <c r="JB14" s="7">
        <v>11.91676947</v>
      </c>
      <c r="JC14" s="7">
        <v>1046.4935453695</v>
      </c>
      <c r="JD14" s="7">
        <v>174184265</v>
      </c>
      <c r="JE14" s="7">
        <v>-1.0333005897209699</v>
      </c>
      <c r="JF14" s="7">
        <v>50.928058199518098</v>
      </c>
      <c r="JG14" s="7">
        <v>796100</v>
      </c>
      <c r="JH14" s="7">
        <v>0.60994628949850205</v>
      </c>
      <c r="JI14" s="7">
        <v>1.4526239700938699</v>
      </c>
      <c r="JJ14" s="7">
        <v>8.0399999618530291</v>
      </c>
      <c r="JK14" s="7">
        <v>30.510280344109301</v>
      </c>
      <c r="JL14" s="7">
        <v>731691128353.505</v>
      </c>
      <c r="JM14" s="7">
        <v>32.049732670687703</v>
      </c>
      <c r="JN14" s="7">
        <v>758929392709.33398</v>
      </c>
      <c r="JO14" s="7">
        <v>18.050630495968999</v>
      </c>
      <c r="JP14" s="7">
        <v>4.4842396449999997</v>
      </c>
      <c r="JQ14" s="7">
        <v>39150.756018511303</v>
      </c>
      <c r="JR14" s="7">
        <v>63258918</v>
      </c>
      <c r="JS14" s="7">
        <v>-2.3733630020299099</v>
      </c>
      <c r="JT14" s="7">
        <v>70.560504739269803</v>
      </c>
      <c r="JU14" s="7">
        <v>243610</v>
      </c>
      <c r="JV14" s="7">
        <v>2.1476762966516301</v>
      </c>
      <c r="JW14" s="7">
        <v>1.7778331866232799</v>
      </c>
      <c r="JX14" s="7">
        <v>6.71000003814697</v>
      </c>
      <c r="JY14" s="7">
        <v>71.307156731135095</v>
      </c>
      <c r="JZ14" s="7">
        <v>149553388399.461</v>
      </c>
      <c r="KA14" s="7">
        <v>67.477821533533898</v>
      </c>
      <c r="KB14" s="7">
        <v>139332399565.405</v>
      </c>
      <c r="KC14" s="7">
        <v>33.408226330057197</v>
      </c>
      <c r="KD14" s="7">
        <v>1.936389149</v>
      </c>
      <c r="KE14" s="7">
        <v>20118.5878140405</v>
      </c>
      <c r="KF14" s="7">
        <v>10496088</v>
      </c>
      <c r="KG14" s="7">
        <v>-2.20227921349248</v>
      </c>
      <c r="KH14" s="7">
        <v>54.690902149486</v>
      </c>
      <c r="KI14" s="7">
        <v>78870</v>
      </c>
      <c r="KJ14" s="7">
        <v>3.4542244675481497E-2</v>
      </c>
      <c r="KK14" s="7">
        <v>6.3506732046763998</v>
      </c>
      <c r="KL14" s="7">
        <v>2.96000003814697</v>
      </c>
      <c r="KM14" s="7">
        <v>203.237579196523</v>
      </c>
      <c r="KN14" s="7">
        <v>503759075907.591</v>
      </c>
      <c r="KO14" s="7">
        <v>176.446683368327</v>
      </c>
      <c r="KP14" s="7">
        <v>432034836817.01501</v>
      </c>
      <c r="KQ14" s="7">
        <v>24.737029516765801</v>
      </c>
      <c r="KR14" s="7">
        <v>5.252918288</v>
      </c>
      <c r="KS14" s="7">
        <v>48505.264388795797</v>
      </c>
      <c r="KT14" s="7">
        <v>5183688</v>
      </c>
      <c r="KU14" s="7">
        <v>22.150185461982201</v>
      </c>
      <c r="KV14" s="7">
        <v>69.476294628349606</v>
      </c>
      <c r="KW14" s="7">
        <v>714</v>
      </c>
      <c r="KX14" s="7">
        <v>11.5946518999824</v>
      </c>
      <c r="KY14" s="7">
        <v>0.83995947243222702</v>
      </c>
      <c r="KZ14" s="7">
        <v>0.66000002622604403</v>
      </c>
      <c r="LA14" s="7">
        <v>70.854984578435094</v>
      </c>
      <c r="LB14" s="7">
        <v>248353713209.017</v>
      </c>
      <c r="LC14" s="7">
        <v>68.820570883568905</v>
      </c>
      <c r="LD14" s="7">
        <v>232972197640.93799</v>
      </c>
      <c r="LE14" s="7">
        <v>38.072471538160698</v>
      </c>
      <c r="LF14" s="7">
        <v>3.8098204089999999</v>
      </c>
      <c r="LG14" s="7">
        <v>5093.58050034404</v>
      </c>
      <c r="LH14" s="7">
        <v>67530130</v>
      </c>
      <c r="LI14" s="7">
        <v>2.54217090999368</v>
      </c>
      <c r="LJ14" s="7">
        <v>50.332876561856899</v>
      </c>
      <c r="LK14" s="7">
        <v>513120</v>
      </c>
    </row>
    <row r="15" spans="1:323" x14ac:dyDescent="0.25">
      <c r="A15">
        <v>2012</v>
      </c>
      <c r="B15" s="7">
        <v>0.70290690507783904</v>
      </c>
      <c r="C15" s="7">
        <v>0.49199282913805598</v>
      </c>
      <c r="D15" s="7">
        <v>5.3800001144409197</v>
      </c>
      <c r="E15" s="7">
        <v>45.982539717068001</v>
      </c>
      <c r="F15" s="30">
        <v>1607454810208.8899</v>
      </c>
      <c r="G15" s="7">
        <v>39.892214657066397</v>
      </c>
      <c r="H15" s="30">
        <v>1354121694748.8</v>
      </c>
      <c r="I15" s="7">
        <v>27.5925039698941</v>
      </c>
      <c r="J15" s="7">
        <v>2.0084911820000002</v>
      </c>
      <c r="K15" s="7">
        <v>44259.259905398299</v>
      </c>
      <c r="L15" s="7">
        <v>80425823</v>
      </c>
      <c r="M15" s="7">
        <v>7.0236721306308398</v>
      </c>
      <c r="N15" s="7">
        <v>61.565443431728703</v>
      </c>
      <c r="O15" s="7">
        <v>357170</v>
      </c>
      <c r="P15" s="7">
        <v>5.7817442068501004</v>
      </c>
      <c r="Q15" s="7">
        <v>-1.0264204544320801</v>
      </c>
      <c r="R15" s="7">
        <v>7.3400001525878897</v>
      </c>
      <c r="S15" s="7">
        <v>16.237859462024598</v>
      </c>
      <c r="T15" s="7">
        <v>80104642370.984497</v>
      </c>
      <c r="U15" s="7">
        <v>14.2886829096862</v>
      </c>
      <c r="V15" s="7">
        <v>78983814819.806503</v>
      </c>
      <c r="W15" s="7">
        <v>24.4290570649122</v>
      </c>
      <c r="X15" s="7">
        <v>10.030259020000001</v>
      </c>
      <c r="Y15" s="7">
        <v>10557.885389254399</v>
      </c>
      <c r="Z15" s="7">
        <v>42096739</v>
      </c>
      <c r="AA15" s="7">
        <v>-0.39159512386959</v>
      </c>
      <c r="AB15" s="7">
        <v>53.658117916392399</v>
      </c>
      <c r="AC15" s="7">
        <v>2780400</v>
      </c>
      <c r="AD15" s="7">
        <v>4.1683282240443997</v>
      </c>
      <c r="AE15" s="7">
        <v>1.9331078892995099</v>
      </c>
      <c r="AF15" s="7">
        <v>7.1900000572204599</v>
      </c>
      <c r="AG15" s="7">
        <v>11.703054773239</v>
      </c>
      <c r="AH15" s="7">
        <v>249226386849.17401</v>
      </c>
      <c r="AI15" s="7">
        <v>13.062250247156699</v>
      </c>
      <c r="AJ15" s="7">
        <v>286768831893.31201</v>
      </c>
      <c r="AK15" s="7">
        <v>22.1336473676777</v>
      </c>
      <c r="AL15" s="7">
        <v>5.4019647500000003</v>
      </c>
      <c r="AM15" s="7">
        <v>11673.7705356921</v>
      </c>
      <c r="AN15" s="7">
        <v>200560983</v>
      </c>
      <c r="AO15" s="7">
        <v>-3.0041765224867998</v>
      </c>
      <c r="AP15" s="7">
        <v>58.733602505628497</v>
      </c>
      <c r="AQ15" s="7">
        <v>8515770</v>
      </c>
      <c r="AR15" s="7">
        <v>1.64729362609776</v>
      </c>
      <c r="AS15" s="7">
        <v>1.74547228318005</v>
      </c>
      <c r="AT15" s="7">
        <v>7.28999996185303</v>
      </c>
      <c r="AU15" s="7">
        <v>30.2136045046982</v>
      </c>
      <c r="AV15" s="7">
        <v>504371946645.37</v>
      </c>
      <c r="AW15" s="7">
        <v>32.183532220617899</v>
      </c>
      <c r="AX15" s="7">
        <v>546836210569.34003</v>
      </c>
      <c r="AY15" s="7">
        <v>27.0335657951907</v>
      </c>
      <c r="AZ15" s="7">
        <v>1.5156782310000001</v>
      </c>
      <c r="BA15" s="7">
        <v>48724.245800330798</v>
      </c>
      <c r="BB15" s="7">
        <v>34750545</v>
      </c>
      <c r="BC15" s="7">
        <v>-3.60127522529188</v>
      </c>
      <c r="BD15" s="7">
        <v>64.912980412638106</v>
      </c>
      <c r="BE15" s="7">
        <v>9984670</v>
      </c>
      <c r="BF15" s="7">
        <v>3.3047809761163101</v>
      </c>
      <c r="BG15" s="7">
        <v>5.3186280004141704</v>
      </c>
      <c r="BH15" s="7">
        <v>6.6599998474121103</v>
      </c>
      <c r="BI15" s="7">
        <v>34.121858719248102</v>
      </c>
      <c r="BJ15" s="7">
        <v>87296085596.097</v>
      </c>
      <c r="BK15" s="7">
        <v>34.149987680682599</v>
      </c>
      <c r="BL15" s="7">
        <v>82918918072.742493</v>
      </c>
      <c r="BM15" s="7">
        <v>32.539118020173802</v>
      </c>
      <c r="BN15" s="7">
        <v>3.0065203559999998</v>
      </c>
      <c r="BO15" s="7">
        <v>14109.143326368299</v>
      </c>
      <c r="BP15" s="7">
        <v>17309746</v>
      </c>
      <c r="BQ15" s="7">
        <v>-3.9198121185039798</v>
      </c>
      <c r="BR15" s="7">
        <v>55.634199917276099</v>
      </c>
      <c r="BS15" s="7">
        <v>756096</v>
      </c>
      <c r="BT15" s="7">
        <v>9.4199361579743801</v>
      </c>
      <c r="BU15" s="7">
        <v>7.8562621102695296</v>
      </c>
      <c r="BV15" s="7">
        <v>4.4699997901916504</v>
      </c>
      <c r="BW15" s="7">
        <v>25.408195828058901</v>
      </c>
      <c r="BX15" s="7" t="s">
        <v>206</v>
      </c>
      <c r="BY15" s="7">
        <v>22.699663003966101</v>
      </c>
      <c r="BZ15" s="7" t="s">
        <v>206</v>
      </c>
      <c r="CA15" s="7">
        <v>45.273501998454996</v>
      </c>
      <c r="CB15" s="7">
        <v>2.6430517710000001</v>
      </c>
      <c r="CC15" s="7">
        <v>5336.0601431986097</v>
      </c>
      <c r="CD15" s="7">
        <v>1350695000</v>
      </c>
      <c r="CE15" s="7">
        <v>2.5160978562678702</v>
      </c>
      <c r="CF15" s="7">
        <v>45.306561843570599</v>
      </c>
      <c r="CG15" s="7">
        <v>9562911</v>
      </c>
      <c r="CH15" s="7">
        <v>2.2341972709559599</v>
      </c>
      <c r="CI15" s="7">
        <v>2.2923978462567902</v>
      </c>
      <c r="CJ15" s="7">
        <v>3.2200000286102299</v>
      </c>
      <c r="CK15" s="7">
        <v>56.3402392249426</v>
      </c>
      <c r="CL15" s="7">
        <v>654427750784.77698</v>
      </c>
      <c r="CM15" s="7">
        <v>53.545959012722498</v>
      </c>
      <c r="CN15" s="7">
        <v>592537418008.21899</v>
      </c>
      <c r="CO15" s="7">
        <v>34.5873812222192</v>
      </c>
      <c r="CP15" s="7">
        <v>2.187221208</v>
      </c>
      <c r="CQ15" s="7">
        <v>23123.761357551401</v>
      </c>
      <c r="CR15" s="7">
        <v>50199853</v>
      </c>
      <c r="CS15" s="7">
        <v>4.1572372560240902</v>
      </c>
      <c r="CT15" s="7">
        <v>54.031019632050899</v>
      </c>
      <c r="CU15" s="7">
        <v>100150</v>
      </c>
      <c r="CV15" s="7">
        <v>2.30993013180229</v>
      </c>
      <c r="CW15" s="7">
        <v>-2.9277505071771102</v>
      </c>
      <c r="CX15" s="7">
        <v>24.790000915527301</v>
      </c>
      <c r="CY15" s="7">
        <v>30.699980284954499</v>
      </c>
      <c r="CZ15" s="7">
        <v>396573739365.95898</v>
      </c>
      <c r="DA15" s="7">
        <v>29.231161312348799</v>
      </c>
      <c r="DB15" s="7">
        <v>356732402872.38702</v>
      </c>
      <c r="DC15" s="7">
        <v>22.031707563364598</v>
      </c>
      <c r="DD15" s="7">
        <v>2.4460001849999999</v>
      </c>
      <c r="DE15" s="7">
        <v>29414.856920740502</v>
      </c>
      <c r="DF15" s="7">
        <v>46773055</v>
      </c>
      <c r="DG15" s="7">
        <v>-0.255961673093689</v>
      </c>
      <c r="DH15" s="7">
        <v>67.404105538004401</v>
      </c>
      <c r="DI15" s="7">
        <v>505940</v>
      </c>
      <c r="DJ15" s="21">
        <v>44.330942752146299</v>
      </c>
      <c r="DK15" s="21">
        <v>8.6478116353910508</v>
      </c>
      <c r="DL15" s="21">
        <v>5.1440000534057599</v>
      </c>
      <c r="DM15" s="21">
        <v>13.7672981990263</v>
      </c>
      <c r="DN15" s="21" t="s">
        <v>206</v>
      </c>
      <c r="DO15" s="21">
        <v>31.630605984481001</v>
      </c>
      <c r="DP15" s="21" t="s">
        <v>206</v>
      </c>
      <c r="DQ15" s="21">
        <v>9.4761379650691797</v>
      </c>
      <c r="DR15" s="21">
        <v>22.770460880000002</v>
      </c>
      <c r="DS15" s="21">
        <v>391.13179530597102</v>
      </c>
      <c r="DT15" s="21">
        <v>92444183</v>
      </c>
      <c r="DU15" s="21">
        <v>-6.8926903618067703</v>
      </c>
      <c r="DV15" s="21">
        <v>38.581520496279801</v>
      </c>
      <c r="DW15" s="21">
        <v>1104300</v>
      </c>
      <c r="DX15" s="7">
        <v>1.2024288257907401</v>
      </c>
      <c r="DY15" s="7">
        <v>2.2240308538571401</v>
      </c>
      <c r="DZ15" s="7">
        <v>8.0699996948242205</v>
      </c>
      <c r="EA15" s="7">
        <v>13.6066084998349</v>
      </c>
      <c r="EB15" s="7">
        <v>2046878425400</v>
      </c>
      <c r="EC15" s="7">
        <v>17.108019031578301</v>
      </c>
      <c r="ED15" s="7">
        <v>2550025491300</v>
      </c>
      <c r="EE15" s="7">
        <v>19.911584051133801</v>
      </c>
      <c r="EF15" s="7">
        <v>2.0693372650000001</v>
      </c>
      <c r="EG15" s="7">
        <v>49498.390915522599</v>
      </c>
      <c r="EH15" s="7">
        <v>313993272</v>
      </c>
      <c r="EI15" s="7">
        <v>-2.6381322981283799</v>
      </c>
      <c r="EJ15" s="7">
        <v>75.743470257820107</v>
      </c>
      <c r="EK15" s="7">
        <v>9831510</v>
      </c>
      <c r="EL15" s="7">
        <v>1.63179503677703</v>
      </c>
      <c r="EM15" s="7">
        <v>0.18269303419411601</v>
      </c>
      <c r="EN15" s="7">
        <v>9.3999996185302699</v>
      </c>
      <c r="EO15" s="7">
        <v>29.2030271868495</v>
      </c>
      <c r="EP15" s="7">
        <v>775821908293.33105</v>
      </c>
      <c r="EQ15" s="7">
        <v>30.499031981938</v>
      </c>
      <c r="ER15" s="7">
        <v>793908889689.61694</v>
      </c>
      <c r="ES15" s="7">
        <v>17.868550615567599</v>
      </c>
      <c r="ET15" s="7">
        <v>1.9556855</v>
      </c>
      <c r="EU15" s="7">
        <v>41158.884984380697</v>
      </c>
      <c r="EV15" s="7">
        <v>65659789</v>
      </c>
      <c r="EW15" s="7">
        <v>-1.22530690374887</v>
      </c>
      <c r="EX15" s="7">
        <v>70.279499656262601</v>
      </c>
      <c r="EY15" s="7">
        <v>549087</v>
      </c>
      <c r="EZ15" s="7">
        <v>16.845377065970201</v>
      </c>
      <c r="FA15" s="7">
        <v>5.4563875516470102</v>
      </c>
      <c r="FB15" s="7">
        <v>3.62100005149841</v>
      </c>
      <c r="FC15" s="7">
        <v>24.534430661410799</v>
      </c>
      <c r="FD15" s="7">
        <v>461961472518.56897</v>
      </c>
      <c r="FE15" s="7">
        <v>31.259291067324</v>
      </c>
      <c r="FF15" s="7">
        <v>576181093356.32996</v>
      </c>
      <c r="FG15" s="7">
        <v>29.398527696577698</v>
      </c>
      <c r="FH15" s="7">
        <v>9.3124456050000006</v>
      </c>
      <c r="FI15" s="7">
        <v>1474.9676742223801</v>
      </c>
      <c r="FJ15" s="7">
        <v>1263065852</v>
      </c>
      <c r="FK15" s="7">
        <v>-5.0048889821615798</v>
      </c>
      <c r="FL15" s="7">
        <v>46.301147298069303</v>
      </c>
      <c r="FM15" s="7">
        <v>3287260</v>
      </c>
      <c r="FN15" s="7">
        <v>0.99148370712810996</v>
      </c>
      <c r="FO15" s="7">
        <v>3.71547531924818E-2</v>
      </c>
      <c r="FP15" s="7">
        <v>14.670000076293899</v>
      </c>
      <c r="FQ15" s="7">
        <v>106.890169822899</v>
      </c>
      <c r="FR15" s="7">
        <v>239809181589.54501</v>
      </c>
      <c r="FS15" s="7">
        <v>89.718948607815406</v>
      </c>
      <c r="FT15" s="7">
        <v>202033322781.62601</v>
      </c>
      <c r="FU15" s="7">
        <v>25.304376885703601</v>
      </c>
      <c r="FV15" s="7">
        <v>1.6927847149999999</v>
      </c>
      <c r="FW15" s="7">
        <v>49714.030734227701</v>
      </c>
      <c r="FX15" s="7">
        <v>4599533</v>
      </c>
      <c r="FY15" s="7">
        <v>4.0985729754970501</v>
      </c>
      <c r="FZ15" s="7">
        <v>64.661118323856797</v>
      </c>
      <c r="GA15" s="7">
        <v>70280</v>
      </c>
      <c r="GB15" s="7">
        <v>1.9648290888353701</v>
      </c>
      <c r="GC15" s="7">
        <v>-2.8190137792549299</v>
      </c>
      <c r="GD15" s="7">
        <v>10.6499996185303</v>
      </c>
      <c r="GE15" s="7">
        <v>28.586363678626899</v>
      </c>
      <c r="GF15" s="7">
        <v>576107023633.02002</v>
      </c>
      <c r="GG15" s="7">
        <v>27.598516052849298</v>
      </c>
      <c r="GH15" s="7">
        <v>533418836770.69098</v>
      </c>
      <c r="GI15" s="7">
        <v>21.426572819716501</v>
      </c>
      <c r="GJ15" s="7">
        <v>3.0413625299999998</v>
      </c>
      <c r="GK15" s="7">
        <v>34885.2968955209</v>
      </c>
      <c r="GL15" s="7">
        <v>59539717</v>
      </c>
      <c r="GM15" s="7">
        <v>-0.35333917764145401</v>
      </c>
      <c r="GN15" s="7">
        <v>66.365767558336699</v>
      </c>
      <c r="GO15" s="7">
        <v>301340</v>
      </c>
      <c r="GP15" s="7">
        <v>1.1417956946580401</v>
      </c>
      <c r="GQ15" s="7">
        <v>1.4950895859379201</v>
      </c>
      <c r="GR15" s="7">
        <v>4.3499999046325701</v>
      </c>
      <c r="GS15" s="7">
        <v>14.544752556382701</v>
      </c>
      <c r="GT15" s="7">
        <v>854244459298.90002</v>
      </c>
      <c r="GU15" s="7">
        <v>16.091371132695901</v>
      </c>
      <c r="GV15" s="7">
        <v>863065967221.98596</v>
      </c>
      <c r="GW15" s="7">
        <v>26.7480501344359</v>
      </c>
      <c r="GX15" s="7">
        <v>-5.1939058000000003E-2</v>
      </c>
      <c r="GY15" s="7">
        <v>45276.874335420798</v>
      </c>
      <c r="GZ15" s="7">
        <v>127629000</v>
      </c>
      <c r="HA15" s="7">
        <v>0.96912678189883406</v>
      </c>
      <c r="HB15" s="7">
        <v>71.585623969102798</v>
      </c>
      <c r="HC15" s="7">
        <v>377960</v>
      </c>
      <c r="HD15" s="7">
        <v>3.1739248837777501</v>
      </c>
      <c r="HE15" s="7">
        <v>3.64232267941347</v>
      </c>
      <c r="HF15" s="7">
        <v>4.9200000762939498</v>
      </c>
      <c r="HG15" s="7">
        <v>32.2655669151533</v>
      </c>
      <c r="HH15" s="7">
        <v>360450881188.065</v>
      </c>
      <c r="HI15" s="7">
        <v>33.501677178588203</v>
      </c>
      <c r="HJ15" s="7">
        <v>365838638451.63397</v>
      </c>
      <c r="HK15" s="7">
        <v>33.7764656362423</v>
      </c>
      <c r="HL15" s="7">
        <v>4.1115085459999996</v>
      </c>
      <c r="HM15" s="7">
        <v>9405.8130452761998</v>
      </c>
      <c r="HN15" s="7">
        <v>120828307</v>
      </c>
      <c r="HO15" s="7">
        <v>-1.5463047222417201</v>
      </c>
      <c r="HP15" s="7">
        <v>59.997246480300099</v>
      </c>
      <c r="HQ15" s="7">
        <v>1964380</v>
      </c>
      <c r="HR15" s="7">
        <v>7.2372535314891104</v>
      </c>
      <c r="HS15" s="7">
        <v>2.4994165813840401</v>
      </c>
      <c r="HT15" s="7">
        <v>6.4099998474121103</v>
      </c>
      <c r="HU15" s="7">
        <v>28.8616465567981</v>
      </c>
      <c r="HV15" s="7">
        <v>46753743355.872902</v>
      </c>
      <c r="HW15" s="7">
        <v>28.165924808711001</v>
      </c>
      <c r="HX15" s="7">
        <v>44266685156.861198</v>
      </c>
      <c r="HY15" s="7">
        <v>19.254432754561499</v>
      </c>
      <c r="HZ15" s="7">
        <v>0.88343029500000003</v>
      </c>
      <c r="IA15" s="7">
        <v>35003.276674768298</v>
      </c>
      <c r="IB15" s="7">
        <v>4408100</v>
      </c>
      <c r="IC15" s="7">
        <v>-3.90895638078152</v>
      </c>
      <c r="ID15" s="7">
        <v>65.009748381400797</v>
      </c>
      <c r="IE15" s="7">
        <v>267710</v>
      </c>
      <c r="IF15" s="7">
        <v>1.58486834355296</v>
      </c>
      <c r="IG15" s="7">
        <v>-1.05703740393571</v>
      </c>
      <c r="IH15" s="7">
        <v>5.8200001716613796</v>
      </c>
      <c r="II15" s="7">
        <v>81.936220867872393</v>
      </c>
      <c r="IJ15" s="7">
        <v>652156975557.96497</v>
      </c>
      <c r="IK15" s="7">
        <v>72.334631194549004</v>
      </c>
      <c r="IL15" s="7">
        <v>565310913045.80505</v>
      </c>
      <c r="IM15" s="7">
        <v>20.038625837771502</v>
      </c>
      <c r="IN15" s="7">
        <v>2.455547653</v>
      </c>
      <c r="IO15" s="7">
        <v>50212.964114135801</v>
      </c>
      <c r="IP15" s="7">
        <v>16754962</v>
      </c>
      <c r="IQ15" s="7">
        <v>10.802344291455</v>
      </c>
      <c r="IR15" s="7">
        <v>68.870085745639898</v>
      </c>
      <c r="IS15" s="7">
        <v>41540</v>
      </c>
      <c r="IT15" s="7">
        <v>23.710248671837999</v>
      </c>
      <c r="IU15" s="7">
        <v>3.50703342009689</v>
      </c>
      <c r="IV15" s="7">
        <v>1.8409999608993499</v>
      </c>
      <c r="IW15" s="7">
        <v>12.3966627590851</v>
      </c>
      <c r="IX15" s="7">
        <v>20865261585.330002</v>
      </c>
      <c r="IY15" s="7">
        <v>20.408839448282698</v>
      </c>
      <c r="IZ15" s="7">
        <v>33230453769.358601</v>
      </c>
      <c r="JA15" s="7">
        <v>21.298810266131198</v>
      </c>
      <c r="JB15" s="7">
        <v>9.6850534100000001</v>
      </c>
      <c r="JC15" s="7">
        <v>1060.50137037536</v>
      </c>
      <c r="JD15" s="7">
        <v>177911533</v>
      </c>
      <c r="JE15" s="7">
        <v>-1.0437481984386301</v>
      </c>
      <c r="JF15" s="7">
        <v>51.573940588132601</v>
      </c>
      <c r="JG15" s="7">
        <v>796100</v>
      </c>
      <c r="JH15" s="7">
        <v>0.60348024744470297</v>
      </c>
      <c r="JI15" s="7">
        <v>1.48132982903095</v>
      </c>
      <c r="JJ15" s="7">
        <v>7.8899998664856001</v>
      </c>
      <c r="JK15" s="7">
        <v>29.732231601121502</v>
      </c>
      <c r="JL15" s="7">
        <v>733356860901.052</v>
      </c>
      <c r="JM15" s="7">
        <v>31.712026583987299</v>
      </c>
      <c r="JN15" s="7">
        <v>779685392096.75696</v>
      </c>
      <c r="JO15" s="7">
        <v>17.922473260247099</v>
      </c>
      <c r="JP15" s="7">
        <v>2.8217097469999999</v>
      </c>
      <c r="JQ15" s="7">
        <v>39455.412136102801</v>
      </c>
      <c r="JR15" s="7">
        <v>63700300</v>
      </c>
      <c r="JS15" s="7">
        <v>-4.2484889487625797</v>
      </c>
      <c r="JT15" s="7">
        <v>70.822234419736205</v>
      </c>
      <c r="JU15" s="7">
        <v>243610</v>
      </c>
      <c r="JV15" s="7">
        <v>2.3497061020041801</v>
      </c>
      <c r="JW15" s="7">
        <v>-0.79984428117661799</v>
      </c>
      <c r="JX15" s="7">
        <v>6.9800000190734899</v>
      </c>
      <c r="JY15" s="7">
        <v>76.170074622307098</v>
      </c>
      <c r="JZ15" s="7">
        <v>155953032345.896</v>
      </c>
      <c r="KA15" s="7">
        <v>71.367384317689599</v>
      </c>
      <c r="KB15" s="7">
        <v>143040697446.10101</v>
      </c>
      <c r="KC15" s="7">
        <v>33.163920794342303</v>
      </c>
      <c r="KD15" s="7">
        <v>3.2990731389999999</v>
      </c>
      <c r="KE15" s="7">
        <v>19929.7640673633</v>
      </c>
      <c r="KF15" s="7">
        <v>10510785</v>
      </c>
      <c r="KG15" s="7">
        <v>-1.5230744791289501</v>
      </c>
      <c r="KH15" s="7">
        <v>54.353148541150603</v>
      </c>
      <c r="KI15" s="7">
        <v>78870</v>
      </c>
      <c r="KJ15" s="7">
        <v>3.3172298570507901E-2</v>
      </c>
      <c r="KK15" s="7">
        <v>4.0832976502859299</v>
      </c>
      <c r="KL15" s="7">
        <v>2.8800001144409202</v>
      </c>
      <c r="KM15" s="7">
        <v>197.057217948058</v>
      </c>
      <c r="KN15" s="7">
        <v>512320425375.87097</v>
      </c>
      <c r="KO15" s="7">
        <v>173.62884850280099</v>
      </c>
      <c r="KP15" s="7">
        <v>443716758342.50098</v>
      </c>
      <c r="KQ15" s="7">
        <v>24.6393923385479</v>
      </c>
      <c r="KR15" s="7">
        <v>4.5286506470000001</v>
      </c>
      <c r="KS15" s="7">
        <v>49262.333583945998</v>
      </c>
      <c r="KT15" s="7">
        <v>5312437</v>
      </c>
      <c r="KU15" s="7">
        <v>17.003563098297501</v>
      </c>
      <c r="KV15" s="7">
        <v>69.504471928664998</v>
      </c>
      <c r="KW15" s="7">
        <v>716</v>
      </c>
      <c r="KX15" s="7">
        <v>11.5070252185382</v>
      </c>
      <c r="KY15" s="7">
        <v>7.2427866054252403</v>
      </c>
      <c r="KZ15" s="7">
        <v>0.57999998331069902</v>
      </c>
      <c r="LA15" s="7">
        <v>69.775529325167</v>
      </c>
      <c r="LB15" s="7">
        <v>260543774422.94</v>
      </c>
      <c r="LC15" s="7">
        <v>68.7237898647751</v>
      </c>
      <c r="LD15" s="7">
        <v>246087581492.54999</v>
      </c>
      <c r="LE15" s="7">
        <v>37.428279456303599</v>
      </c>
      <c r="LF15" s="7">
        <v>3.02</v>
      </c>
      <c r="LG15" s="7">
        <v>5437.2279306828495</v>
      </c>
      <c r="LH15" s="7">
        <v>67843979</v>
      </c>
      <c r="LI15" s="7">
        <v>-0.42719000693014098</v>
      </c>
      <c r="LJ15" s="7">
        <v>51.064695325158198</v>
      </c>
      <c r="LK15" s="7">
        <v>513120</v>
      </c>
    </row>
    <row r="16" spans="1:323" x14ac:dyDescent="0.25">
      <c r="A16">
        <v>2013</v>
      </c>
      <c r="B16" s="7">
        <v>0.87890625</v>
      </c>
      <c r="C16" s="7">
        <v>0.48958448249463499</v>
      </c>
      <c r="D16" s="7">
        <v>5.2300000190734899</v>
      </c>
      <c r="E16" s="7">
        <v>45.397878453351403</v>
      </c>
      <c r="F16" s="30">
        <v>1635030148531.6299</v>
      </c>
      <c r="G16" s="7">
        <v>39.438547327898497</v>
      </c>
      <c r="H16" s="30">
        <v>1394384502837.0901</v>
      </c>
      <c r="I16" s="7">
        <v>27.086694689764499</v>
      </c>
      <c r="J16" s="7">
        <v>1.504722267</v>
      </c>
      <c r="K16" s="7">
        <v>44354.736886526698</v>
      </c>
      <c r="L16" s="7">
        <v>80645605</v>
      </c>
      <c r="M16" s="7">
        <v>6.7430445095281399</v>
      </c>
      <c r="N16" s="7">
        <v>62.000431668931199</v>
      </c>
      <c r="O16" s="7">
        <v>357340</v>
      </c>
      <c r="P16" s="7">
        <v>6.0529184367045099</v>
      </c>
      <c r="Q16" s="7">
        <v>2.4053237807943599</v>
      </c>
      <c r="R16" s="7">
        <v>6.6100001335143999</v>
      </c>
      <c r="S16" s="7">
        <v>14.6171733884386</v>
      </c>
      <c r="T16" s="7">
        <v>77284766433.704895</v>
      </c>
      <c r="U16" s="7">
        <v>14.7167556136651</v>
      </c>
      <c r="V16" s="7">
        <v>82050662341.237503</v>
      </c>
      <c r="W16" s="7">
        <v>24.005881442307199</v>
      </c>
      <c r="X16" s="7">
        <v>10.61943301</v>
      </c>
      <c r="Y16" s="7">
        <v>10699.1977159711</v>
      </c>
      <c r="Z16" s="7">
        <v>42539925</v>
      </c>
      <c r="AA16" s="7">
        <v>-2.37749566620574</v>
      </c>
      <c r="AB16" s="7">
        <v>53.919093666621599</v>
      </c>
      <c r="AC16" s="7">
        <v>2780400</v>
      </c>
      <c r="AD16" s="7">
        <v>4.5068861822272002</v>
      </c>
      <c r="AE16" s="7">
        <v>3.0103055806618602</v>
      </c>
      <c r="AF16" s="7">
        <v>6.9899997711181596</v>
      </c>
      <c r="AG16" s="7">
        <v>11.6301821266673</v>
      </c>
      <c r="AH16" s="7">
        <v>255193500198.24399</v>
      </c>
      <c r="AI16" s="7">
        <v>13.9316781637998</v>
      </c>
      <c r="AJ16" s="7">
        <v>307529746924.34601</v>
      </c>
      <c r="AK16" s="7">
        <v>21.2248099498483</v>
      </c>
      <c r="AL16" s="7">
        <v>6.2018996130000001</v>
      </c>
      <c r="AM16" s="7">
        <v>11915.417054109501</v>
      </c>
      <c r="AN16" s="7">
        <v>202408632</v>
      </c>
      <c r="AO16" s="7">
        <v>-3.0264774278933899</v>
      </c>
      <c r="AP16" s="7">
        <v>59.6787579907717</v>
      </c>
      <c r="AQ16" s="7">
        <v>8515770</v>
      </c>
      <c r="AR16" s="7">
        <v>1.7252936972867901</v>
      </c>
      <c r="AS16" s="7">
        <v>2.4750018591248999</v>
      </c>
      <c r="AT16" s="7">
        <v>7.0700001716613796</v>
      </c>
      <c r="AU16" s="7">
        <v>30.163338483883301</v>
      </c>
      <c r="AV16" s="7">
        <v>517888738001.46503</v>
      </c>
      <c r="AW16" s="7">
        <v>31.8100564311959</v>
      </c>
      <c r="AX16" s="7">
        <v>555857994654.13501</v>
      </c>
      <c r="AY16" s="7">
        <v>27.016408682435902</v>
      </c>
      <c r="AZ16" s="7">
        <v>0.93829189800000001</v>
      </c>
      <c r="BA16" s="7">
        <v>49359.422469576501</v>
      </c>
      <c r="BB16" s="7">
        <v>35152370</v>
      </c>
      <c r="BC16" s="7">
        <v>-3.2261023542534102</v>
      </c>
      <c r="BD16" s="7">
        <v>64.917482287518695</v>
      </c>
      <c r="BE16" s="7">
        <v>9984670</v>
      </c>
      <c r="BF16" s="7">
        <v>3.3818680506451901</v>
      </c>
      <c r="BG16" s="7">
        <v>4.0450042980961598</v>
      </c>
      <c r="BH16" s="7">
        <v>6.21000003814697</v>
      </c>
      <c r="BI16" s="7">
        <v>32.199473383698397</v>
      </c>
      <c r="BJ16" s="7">
        <v>90147803363.236496</v>
      </c>
      <c r="BK16" s="7">
        <v>32.774003221848602</v>
      </c>
      <c r="BL16" s="7">
        <v>84556818288.919998</v>
      </c>
      <c r="BM16" s="7">
        <v>31.1937573014321</v>
      </c>
      <c r="BN16" s="7">
        <v>1.7917107329999999</v>
      </c>
      <c r="BO16" s="7">
        <v>14551.044420914601</v>
      </c>
      <c r="BP16" s="7">
        <v>17462982</v>
      </c>
      <c r="BQ16" s="7">
        <v>-4.0365160401788298</v>
      </c>
      <c r="BR16" s="7">
        <v>56.946492912569397</v>
      </c>
      <c r="BS16" s="7">
        <v>756096</v>
      </c>
      <c r="BT16" s="7">
        <v>9.2951896519650692</v>
      </c>
      <c r="BU16" s="7">
        <v>7.75763514617024</v>
      </c>
      <c r="BV16" s="7">
        <v>4.53999996185303</v>
      </c>
      <c r="BW16" s="7">
        <v>24.504981486380299</v>
      </c>
      <c r="BX16" s="7" t="s">
        <v>206</v>
      </c>
      <c r="BY16" s="7">
        <v>22.060253287458298</v>
      </c>
      <c r="BZ16" s="7" t="s">
        <v>206</v>
      </c>
      <c r="CA16" s="7">
        <v>44.008151903038801</v>
      </c>
      <c r="CB16" s="7">
        <v>2.6280860100000001</v>
      </c>
      <c r="CC16" s="7">
        <v>5721.6938188879603</v>
      </c>
      <c r="CD16" s="7">
        <v>1357380000</v>
      </c>
      <c r="CE16" s="7">
        <v>1.5426302379501999</v>
      </c>
      <c r="CF16" s="7">
        <v>46.696658444996103</v>
      </c>
      <c r="CG16" s="7">
        <v>9562911</v>
      </c>
      <c r="CH16" s="7">
        <v>2.1293013360286399</v>
      </c>
      <c r="CI16" s="7">
        <v>2.8962049350710402</v>
      </c>
      <c r="CJ16" s="7">
        <v>3.1199998855590798</v>
      </c>
      <c r="CK16" s="7">
        <v>53.875076305817601</v>
      </c>
      <c r="CL16" s="7">
        <v>682306556487.93604</v>
      </c>
      <c r="CM16" s="7">
        <v>48.895669607247697</v>
      </c>
      <c r="CN16" s="7">
        <v>602671139325.69299</v>
      </c>
      <c r="CO16" s="7">
        <v>35.021757389264401</v>
      </c>
      <c r="CP16" s="7">
        <v>1.3013770579999999</v>
      </c>
      <c r="CQ16" s="7">
        <v>23685.406711042899</v>
      </c>
      <c r="CR16" s="7">
        <v>50428893</v>
      </c>
      <c r="CS16" s="7">
        <v>6.2153715070040496</v>
      </c>
      <c r="CT16" s="7">
        <v>54.019838743053803</v>
      </c>
      <c r="CU16" s="7">
        <v>100266</v>
      </c>
      <c r="CV16" s="7">
        <v>2.5104002854655301</v>
      </c>
      <c r="CW16" s="7">
        <v>-1.7057050003465399</v>
      </c>
      <c r="CX16" s="7">
        <v>26.090000152587901</v>
      </c>
      <c r="CY16" s="7">
        <v>32.217534876420103</v>
      </c>
      <c r="CZ16" s="7">
        <v>413563456291.01501</v>
      </c>
      <c r="DA16" s="7">
        <v>28.962077346730499</v>
      </c>
      <c r="DB16" s="7">
        <v>354912643669.46899</v>
      </c>
      <c r="DC16" s="7">
        <v>21.243393491034801</v>
      </c>
      <c r="DD16" s="7">
        <v>1.408546292</v>
      </c>
      <c r="DE16" s="7">
        <v>29008.020983897499</v>
      </c>
      <c r="DF16" s="7">
        <v>46620045</v>
      </c>
      <c r="DG16" s="7">
        <v>1.52397026519052</v>
      </c>
      <c r="DH16" s="7">
        <v>67.464143754515206</v>
      </c>
      <c r="DI16" s="7">
        <v>505940</v>
      </c>
      <c r="DJ16" s="21">
        <v>41.239505534092501</v>
      </c>
      <c r="DK16" s="21">
        <v>10.582270040227399</v>
      </c>
      <c r="DL16" s="21">
        <v>4.9800000190734899</v>
      </c>
      <c r="DM16" s="21">
        <v>12.484073558977</v>
      </c>
      <c r="DN16" s="21" t="s">
        <v>206</v>
      </c>
      <c r="DO16" s="21">
        <v>28.987713521785501</v>
      </c>
      <c r="DP16" s="21" t="s">
        <v>206</v>
      </c>
      <c r="DQ16" s="21">
        <v>10.944556991469501</v>
      </c>
      <c r="DR16" s="21">
        <v>8.078472326</v>
      </c>
      <c r="DS16" s="21">
        <v>421.38413574230702</v>
      </c>
      <c r="DT16" s="21">
        <v>94887724</v>
      </c>
      <c r="DU16" s="21">
        <v>-6.29312900889704</v>
      </c>
      <c r="DV16" s="21">
        <v>39.670097975919198</v>
      </c>
      <c r="DW16" s="21">
        <v>1104300</v>
      </c>
      <c r="DX16" s="7">
        <v>1.3803331177148199</v>
      </c>
      <c r="DY16" s="7">
        <v>1.6773315299245299</v>
      </c>
      <c r="DZ16" s="7">
        <v>7.3800001144409197</v>
      </c>
      <c r="EA16" s="7">
        <v>13.639311513746801</v>
      </c>
      <c r="EB16" s="7">
        <v>2118136928800</v>
      </c>
      <c r="EC16" s="7">
        <v>16.586946530983401</v>
      </c>
      <c r="ED16" s="7">
        <v>2577739068000</v>
      </c>
      <c r="EE16" s="7">
        <v>20.065627048757801</v>
      </c>
      <c r="EF16" s="7">
        <v>1.464832656</v>
      </c>
      <c r="EG16" s="7">
        <v>49971.951357110796</v>
      </c>
      <c r="EH16" s="7">
        <v>316234505</v>
      </c>
      <c r="EI16" s="7">
        <v>-2.094141593002</v>
      </c>
      <c r="EJ16" s="7">
        <v>75.325717027397801</v>
      </c>
      <c r="EK16" s="7">
        <v>9831510</v>
      </c>
      <c r="EL16" s="7">
        <v>1.4586321769100401</v>
      </c>
      <c r="EM16" s="7">
        <v>0.57624154577757702</v>
      </c>
      <c r="EN16" s="7">
        <v>9.9200000762939506</v>
      </c>
      <c r="EO16" s="7">
        <v>29.3647378670492</v>
      </c>
      <c r="EP16" s="7">
        <v>790632461586.25598</v>
      </c>
      <c r="EQ16" s="7">
        <v>30.399317207863799</v>
      </c>
      <c r="ER16" s="7">
        <v>810723195998.854</v>
      </c>
      <c r="ES16" s="7">
        <v>17.971801289351099</v>
      </c>
      <c r="ET16" s="7">
        <v>0.86360692999999999</v>
      </c>
      <c r="EU16" s="7">
        <v>41183.510959425999</v>
      </c>
      <c r="EV16" s="7">
        <v>65998660</v>
      </c>
      <c r="EW16" s="7">
        <v>-0.86733261388480998</v>
      </c>
      <c r="EX16" s="7">
        <v>70.3036904121455</v>
      </c>
      <c r="EY16" s="7">
        <v>549087</v>
      </c>
      <c r="EZ16" s="7">
        <v>17.148423543465999</v>
      </c>
      <c r="FA16" s="7">
        <v>6.38610640092348</v>
      </c>
      <c r="FB16" s="7">
        <v>3.46399998664856</v>
      </c>
      <c r="FC16" s="7">
        <v>25.430861300482</v>
      </c>
      <c r="FD16" s="7">
        <v>497959308589.19598</v>
      </c>
      <c r="FE16" s="7">
        <v>28.413270646128499</v>
      </c>
      <c r="FF16" s="7">
        <v>529246528368.06897</v>
      </c>
      <c r="FG16" s="7">
        <v>28.404899560147499</v>
      </c>
      <c r="FH16" s="7">
        <v>10.907643309999999</v>
      </c>
      <c r="FI16" s="7">
        <v>1550.1422296431699</v>
      </c>
      <c r="FJ16" s="7">
        <v>1278562207</v>
      </c>
      <c r="FK16" s="7">
        <v>-2.6456662427661501</v>
      </c>
      <c r="FL16" s="7">
        <v>46.698714769370198</v>
      </c>
      <c r="FM16" s="7">
        <v>3287260</v>
      </c>
      <c r="FN16" s="7">
        <v>1.1240040670382401</v>
      </c>
      <c r="FO16" s="7">
        <v>1.6388450031269199</v>
      </c>
      <c r="FP16" s="7">
        <v>13.039999961853001</v>
      </c>
      <c r="FQ16" s="7">
        <v>106.03798327970701</v>
      </c>
      <c r="FR16" s="7">
        <v>247115170438.901</v>
      </c>
      <c r="FS16" s="7">
        <v>87.252673735989006</v>
      </c>
      <c r="FT16" s="7">
        <v>203774430375.996</v>
      </c>
      <c r="FU16" s="7">
        <v>25.185553628132201</v>
      </c>
      <c r="FV16" s="7">
        <v>0.50267820399999996</v>
      </c>
      <c r="FW16" s="7">
        <v>50263.403565953602</v>
      </c>
      <c r="FX16" s="7">
        <v>4623816</v>
      </c>
      <c r="FY16" s="7">
        <v>6.03107316137128</v>
      </c>
      <c r="FZ16" s="7">
        <v>65.6012414538841</v>
      </c>
      <c r="GA16" s="7">
        <v>70280</v>
      </c>
      <c r="GB16" s="7">
        <v>2.0948659387880699</v>
      </c>
      <c r="GC16" s="7">
        <v>-1.7281608024923101</v>
      </c>
      <c r="GD16" s="7">
        <v>12.1499996185303</v>
      </c>
      <c r="GE16" s="7">
        <v>28.862586299593499</v>
      </c>
      <c r="GF16" s="7">
        <v>580144399145.51904</v>
      </c>
      <c r="GG16" s="7">
        <v>26.604003454819299</v>
      </c>
      <c r="GH16" s="7">
        <v>520818924705.948</v>
      </c>
      <c r="GI16" s="7">
        <v>21.327944157515699</v>
      </c>
      <c r="GJ16" s="7">
        <v>1.219992129</v>
      </c>
      <c r="GK16" s="7">
        <v>33887.298167456502</v>
      </c>
      <c r="GL16" s="7">
        <v>60233948</v>
      </c>
      <c r="GM16" s="7">
        <v>1.0110701276981999</v>
      </c>
      <c r="GN16" s="7">
        <v>66.575127706353598</v>
      </c>
      <c r="GO16" s="7">
        <v>301340</v>
      </c>
      <c r="GP16" s="7">
        <v>1.10418708697322</v>
      </c>
      <c r="GQ16" s="7">
        <v>2.0002678411019601</v>
      </c>
      <c r="GR16" s="7">
        <v>4.0300002098083496</v>
      </c>
      <c r="GS16" s="7">
        <v>15.915398123438401</v>
      </c>
      <c r="GT16" s="7">
        <v>860747077545.96399</v>
      </c>
      <c r="GU16" s="7">
        <v>18.2321241332052</v>
      </c>
      <c r="GV16" s="7">
        <v>891319224406.505</v>
      </c>
      <c r="GW16" s="7">
        <v>26.9376337008392</v>
      </c>
      <c r="GX16" s="7">
        <v>0.34644032600000002</v>
      </c>
      <c r="GY16" s="7">
        <v>46249.209588649697</v>
      </c>
      <c r="GZ16" s="7">
        <v>127445000</v>
      </c>
      <c r="HA16" s="7">
        <v>0.89955549293967796</v>
      </c>
      <c r="HB16" s="7">
        <v>71.347100296596295</v>
      </c>
      <c r="HC16" s="7">
        <v>377962</v>
      </c>
      <c r="HD16" s="7">
        <v>3.1387837099862499</v>
      </c>
      <c r="HE16" s="7">
        <v>1.3540919615167899</v>
      </c>
      <c r="HF16" s="7">
        <v>4.9400000572204599</v>
      </c>
      <c r="HG16" s="7">
        <v>31.305653095955702</v>
      </c>
      <c r="HH16" s="7">
        <v>365390940713.80499</v>
      </c>
      <c r="HI16" s="7">
        <v>32.459223820430402</v>
      </c>
      <c r="HJ16" s="7">
        <v>373588229875.39697</v>
      </c>
      <c r="HK16" s="7">
        <v>31.856317716322899</v>
      </c>
      <c r="HL16" s="7">
        <v>3.806389823</v>
      </c>
      <c r="HM16" s="7">
        <v>9400.3220000151796</v>
      </c>
      <c r="HN16" s="7">
        <v>122535969</v>
      </c>
      <c r="HO16" s="7">
        <v>-2.43341528771467</v>
      </c>
      <c r="HP16" s="7">
        <v>61.106392308449898</v>
      </c>
      <c r="HQ16" s="7">
        <v>1964380</v>
      </c>
      <c r="HR16" s="7">
        <v>8.5757269659782107</v>
      </c>
      <c r="HS16" s="7">
        <v>2.0180099910859202</v>
      </c>
      <c r="HT16" s="7">
        <v>5.7600002288818404</v>
      </c>
      <c r="HU16" s="7">
        <v>28.800103161469199</v>
      </c>
      <c r="HV16" s="7">
        <v>46763787930.174202</v>
      </c>
      <c r="HW16" s="7">
        <v>27.220443164478102</v>
      </c>
      <c r="HX16" s="7">
        <v>47864530951.082199</v>
      </c>
      <c r="HY16" s="7">
        <v>18.808485030840998</v>
      </c>
      <c r="HZ16" s="7">
        <v>1.302862025</v>
      </c>
      <c r="IA16" s="7">
        <v>35436.323323245997</v>
      </c>
      <c r="IB16" s="7">
        <v>4442100</v>
      </c>
      <c r="IC16" s="7">
        <v>-3.0672159757497499</v>
      </c>
      <c r="ID16" s="7">
        <v>64.322465559113695</v>
      </c>
      <c r="IE16" s="7">
        <v>267710</v>
      </c>
      <c r="IF16" s="7">
        <v>1.71551655462751</v>
      </c>
      <c r="IG16" s="7">
        <v>-0.190339199696552</v>
      </c>
      <c r="IH16" s="7">
        <v>7.2399997711181596</v>
      </c>
      <c r="II16" s="7">
        <v>82.010209146561905</v>
      </c>
      <c r="IJ16" s="7">
        <v>666026119868.38403</v>
      </c>
      <c r="IK16" s="7">
        <v>71.314197822130396</v>
      </c>
      <c r="IL16" s="7">
        <v>570806824764.78894</v>
      </c>
      <c r="IM16" s="7">
        <v>19.320472831781899</v>
      </c>
      <c r="IN16" s="7">
        <v>2.5068985270000002</v>
      </c>
      <c r="IO16" s="7">
        <v>49969.850270252398</v>
      </c>
      <c r="IP16" s="7">
        <v>16804432</v>
      </c>
      <c r="IQ16" s="7">
        <v>9.86476410937534</v>
      </c>
      <c r="IR16" s="7">
        <v>69.126676757339695</v>
      </c>
      <c r="IS16" s="7">
        <v>41540</v>
      </c>
      <c r="IT16" s="7">
        <v>23.8321164648607</v>
      </c>
      <c r="IU16" s="7">
        <v>4.3964566334977198</v>
      </c>
      <c r="IV16" s="7">
        <v>2.9500000476837198</v>
      </c>
      <c r="IW16" s="7">
        <v>13.2771534315669</v>
      </c>
      <c r="IX16" s="7">
        <v>23698938218.956299</v>
      </c>
      <c r="IY16" s="7">
        <v>20.056445250246099</v>
      </c>
      <c r="IZ16" s="7">
        <v>33831958000.030399</v>
      </c>
      <c r="JA16" s="7">
        <v>20.216936409031302</v>
      </c>
      <c r="JB16" s="7">
        <v>7.6895036550000002</v>
      </c>
      <c r="JC16" s="7">
        <v>1083.96700718836</v>
      </c>
      <c r="JD16" s="7">
        <v>181712595</v>
      </c>
      <c r="JE16" s="7">
        <v>-1.90988122358778</v>
      </c>
      <c r="JF16" s="7">
        <v>52.009512626853102</v>
      </c>
      <c r="JG16" s="7">
        <v>796100</v>
      </c>
      <c r="JH16" s="7">
        <v>0.65373163965275805</v>
      </c>
      <c r="JI16" s="7">
        <v>2.0523885084233102</v>
      </c>
      <c r="JJ16" s="7">
        <v>7.5300002098083496</v>
      </c>
      <c r="JK16" s="7">
        <v>29.666018850203798</v>
      </c>
      <c r="JL16" s="7">
        <v>739515910980.97998</v>
      </c>
      <c r="JM16" s="7">
        <v>31.6840451135885</v>
      </c>
      <c r="JN16" s="7">
        <v>804222660180.08105</v>
      </c>
      <c r="JO16" s="7">
        <v>18.1540197905457</v>
      </c>
      <c r="JP16" s="7">
        <v>2.5545466870000002</v>
      </c>
      <c r="JQ16" s="7">
        <v>39996.501901985801</v>
      </c>
      <c r="JR16" s="7">
        <v>64128226</v>
      </c>
      <c r="JS16" s="7">
        <v>-5.5439801167167904</v>
      </c>
      <c r="JT16" s="7">
        <v>70.457971623128302</v>
      </c>
      <c r="JU16" s="7">
        <v>243610</v>
      </c>
      <c r="JV16" s="7">
        <v>2.40363404949772</v>
      </c>
      <c r="JW16" s="7">
        <v>-0.48367104070260297</v>
      </c>
      <c r="JX16" s="7">
        <v>6.9499998092651403</v>
      </c>
      <c r="JY16" s="7">
        <v>76.870951810192395</v>
      </c>
      <c r="JZ16" s="7">
        <v>156244577382.745</v>
      </c>
      <c r="KA16" s="7">
        <v>71.107222614813395</v>
      </c>
      <c r="KB16" s="7">
        <v>143133637898.76001</v>
      </c>
      <c r="KC16" s="7">
        <v>32.850413652282199</v>
      </c>
      <c r="KD16" s="7">
        <v>1.434726602</v>
      </c>
      <c r="KE16" s="7">
        <v>19826.7919430607</v>
      </c>
      <c r="KF16" s="7">
        <v>10514272</v>
      </c>
      <c r="KG16" s="7">
        <v>-0.52811722765166103</v>
      </c>
      <c r="KH16" s="7">
        <v>54.258334537134999</v>
      </c>
      <c r="KI16" s="7">
        <v>78870</v>
      </c>
      <c r="KJ16" s="7">
        <v>3.3966490770643003E-2</v>
      </c>
      <c r="KK16" s="7">
        <v>5.1110872592460099</v>
      </c>
      <c r="KL16" s="7">
        <v>2.78999996185303</v>
      </c>
      <c r="KM16" s="7">
        <v>194.082454575068</v>
      </c>
      <c r="KN16" s="7">
        <v>542786578657.86603</v>
      </c>
      <c r="KO16" s="7">
        <v>171.61070726686</v>
      </c>
      <c r="KP16" s="7">
        <v>470374037403.74103</v>
      </c>
      <c r="KQ16" s="7">
        <v>23.152914569025899</v>
      </c>
      <c r="KR16" s="7">
        <v>2.3784901760000001</v>
      </c>
      <c r="KS16" s="7">
        <v>50948.446177040503</v>
      </c>
      <c r="KT16" s="7">
        <v>5399162</v>
      </c>
      <c r="KU16" s="7">
        <v>16.5211803644284</v>
      </c>
      <c r="KV16" s="7">
        <v>70.993430607693099</v>
      </c>
      <c r="KW16" s="7">
        <v>717</v>
      </c>
      <c r="KX16" s="7">
        <v>11.3248676245795</v>
      </c>
      <c r="KY16" s="7">
        <v>2.6873799188685399</v>
      </c>
      <c r="KZ16" s="7">
        <v>0.490000009536743</v>
      </c>
      <c r="LA16" s="7">
        <v>68.117705376053394</v>
      </c>
      <c r="LB16" s="7">
        <v>267556153075.59201</v>
      </c>
      <c r="LC16" s="7">
        <v>65.288944885089293</v>
      </c>
      <c r="LD16" s="7">
        <v>250214600388.57599</v>
      </c>
      <c r="LE16" s="7">
        <v>36.979056089269299</v>
      </c>
      <c r="LF16" s="7">
        <v>2.1849606600000002</v>
      </c>
      <c r="LG16" s="7">
        <v>5558.8410938802799</v>
      </c>
      <c r="LH16" s="7">
        <v>68143065</v>
      </c>
      <c r="LI16" s="7">
        <v>-1.15650075742106</v>
      </c>
      <c r="LJ16" s="7">
        <v>51.696076286151097</v>
      </c>
      <c r="LK16" s="7">
        <v>513120</v>
      </c>
    </row>
    <row r="17" spans="1:323" x14ac:dyDescent="0.25">
      <c r="A17">
        <v>2014</v>
      </c>
      <c r="B17" s="7">
        <v>0.68972572609438498</v>
      </c>
      <c r="C17" s="7">
        <v>1.92969040980758</v>
      </c>
      <c r="D17" s="7">
        <v>4.9800000190734899</v>
      </c>
      <c r="E17" s="7">
        <v>45.7043038803466</v>
      </c>
      <c r="F17" s="30">
        <v>1710826258219.1101</v>
      </c>
      <c r="G17" s="7">
        <v>38.781368607351503</v>
      </c>
      <c r="H17" s="30">
        <v>1444396478813.47</v>
      </c>
      <c r="I17" s="7">
        <v>27.402326366510099</v>
      </c>
      <c r="J17" s="7">
        <v>0.90679703499999997</v>
      </c>
      <c r="K17" s="7">
        <v>45022.565348642303</v>
      </c>
      <c r="L17" s="7">
        <v>80982500</v>
      </c>
      <c r="M17" s="7">
        <v>7.4323339500485002</v>
      </c>
      <c r="N17" s="7">
        <v>61.928169768147697</v>
      </c>
      <c r="O17" s="7">
        <v>357380</v>
      </c>
      <c r="P17" s="7">
        <v>6.7127035142855904</v>
      </c>
      <c r="Q17" s="7">
        <v>-2.5126153208139601</v>
      </c>
      <c r="R17" s="7">
        <v>7.0199999809265101</v>
      </c>
      <c r="S17" s="7">
        <v>14.405478589375599</v>
      </c>
      <c r="T17" s="7">
        <v>71890933183.046097</v>
      </c>
      <c r="U17" s="7">
        <v>14.001315055851901</v>
      </c>
      <c r="V17" s="7">
        <v>72631250477.272995</v>
      </c>
      <c r="W17" s="7">
        <v>24.2773944936602</v>
      </c>
      <c r="X17" s="7" t="s">
        <v>206</v>
      </c>
      <c r="Y17" s="7">
        <v>10323.206939760001</v>
      </c>
      <c r="Z17" s="7">
        <v>42981515</v>
      </c>
      <c r="AA17" s="7">
        <v>-1.74400211981355</v>
      </c>
      <c r="AB17" s="7">
        <v>52.9405434663365</v>
      </c>
      <c r="AC17" s="7">
        <v>2780400</v>
      </c>
      <c r="AD17" s="7">
        <v>4.3256105387948303</v>
      </c>
      <c r="AE17" s="7">
        <v>0.50821025424974697</v>
      </c>
      <c r="AF17" s="7">
        <v>6.6700000762939498</v>
      </c>
      <c r="AG17" s="7">
        <v>11.0119428207843</v>
      </c>
      <c r="AH17" s="7">
        <v>252299882982.92001</v>
      </c>
      <c r="AI17" s="7">
        <v>13.6734629958056</v>
      </c>
      <c r="AJ17" s="7">
        <v>301644408389.06702</v>
      </c>
      <c r="AK17" s="7">
        <v>20.472462745414301</v>
      </c>
      <c r="AL17" s="7">
        <v>6.3320923420000002</v>
      </c>
      <c r="AM17" s="7">
        <v>11870.1484076345</v>
      </c>
      <c r="AN17" s="7">
        <v>204213133</v>
      </c>
      <c r="AO17" s="7">
        <v>-4.2419215169670696</v>
      </c>
      <c r="AP17" s="7">
        <v>61.250974008613703</v>
      </c>
      <c r="AQ17" s="7">
        <v>8515770</v>
      </c>
      <c r="AR17" s="7">
        <v>1.4247957471183501</v>
      </c>
      <c r="AS17" s="7">
        <v>2.8557392043642</v>
      </c>
      <c r="AT17" s="7">
        <v>6.9099998474121103</v>
      </c>
      <c r="AU17" s="7">
        <v>31.536896160146298</v>
      </c>
      <c r="AV17" s="7">
        <v>548564906101.21899</v>
      </c>
      <c r="AW17" s="7">
        <v>32.520726768433001</v>
      </c>
      <c r="AX17" s="7">
        <v>568439528674.26099</v>
      </c>
      <c r="AY17" s="7">
        <v>27.533238199559801</v>
      </c>
      <c r="AZ17" s="7">
        <v>1.9066359070000001</v>
      </c>
      <c r="BA17" s="7">
        <v>50221.841982173901</v>
      </c>
      <c r="BB17" s="7">
        <v>35535348</v>
      </c>
      <c r="BC17" s="7">
        <v>-2.4002111844645699</v>
      </c>
      <c r="BD17" s="7">
        <v>64.6536494186456</v>
      </c>
      <c r="BE17" s="7">
        <v>9984670</v>
      </c>
      <c r="BF17" s="7">
        <v>3.9281284270641601</v>
      </c>
      <c r="BG17" s="7">
        <v>1.7667397837483501</v>
      </c>
      <c r="BH17" s="7">
        <v>6.6599998474121103</v>
      </c>
      <c r="BI17" s="7">
        <v>33.1053554599618</v>
      </c>
      <c r="BJ17" s="7">
        <v>90439654753.154297</v>
      </c>
      <c r="BK17" s="7">
        <v>32.156598447631403</v>
      </c>
      <c r="BL17" s="7">
        <v>79045823136.890198</v>
      </c>
      <c r="BM17" s="7">
        <v>30.848025012672299</v>
      </c>
      <c r="BN17" s="7">
        <v>4.3949999999999996</v>
      </c>
      <c r="BO17" s="7">
        <v>14681.330757722901</v>
      </c>
      <c r="BP17" s="7">
        <v>17613798</v>
      </c>
      <c r="BQ17" s="7">
        <v>-1.6455213964283799</v>
      </c>
      <c r="BR17" s="7">
        <v>56.688514466886403</v>
      </c>
      <c r="BS17" s="7">
        <v>756096</v>
      </c>
      <c r="BT17" s="7">
        <v>9.0599224163257208</v>
      </c>
      <c r="BU17" s="7">
        <v>7.2976659593815496</v>
      </c>
      <c r="BV17" s="7">
        <v>4.59299993515015</v>
      </c>
      <c r="BW17" s="7">
        <v>23.495058267970901</v>
      </c>
      <c r="BX17" s="7" t="s">
        <v>206</v>
      </c>
      <c r="BY17" s="7">
        <v>21.381502007129001</v>
      </c>
      <c r="BZ17" s="7" t="s">
        <v>206</v>
      </c>
      <c r="CA17" s="7">
        <v>43.102955769861801</v>
      </c>
      <c r="CB17" s="7">
        <v>2.0003448869999998</v>
      </c>
      <c r="CC17" s="7">
        <v>6108.2387749486297</v>
      </c>
      <c r="CD17" s="7">
        <v>1364270000</v>
      </c>
      <c r="CE17" s="7">
        <v>2.2518431457828401</v>
      </c>
      <c r="CF17" s="7">
        <v>47.837121813812502</v>
      </c>
      <c r="CG17" s="7">
        <v>9562911</v>
      </c>
      <c r="CH17" s="7">
        <v>2.1237291980313602</v>
      </c>
      <c r="CI17" s="7">
        <v>3.34144776129996</v>
      </c>
      <c r="CJ17" s="7">
        <v>3.5299999713897701</v>
      </c>
      <c r="CK17" s="7">
        <v>50.275533748434597</v>
      </c>
      <c r="CL17" s="7">
        <v>696154528178.01196</v>
      </c>
      <c r="CM17" s="7">
        <v>45.021688950246499</v>
      </c>
      <c r="CN17" s="7">
        <v>611506140246.92505</v>
      </c>
      <c r="CO17" s="7">
        <v>34.7000930569452</v>
      </c>
      <c r="CP17" s="7">
        <v>1.2747996939999999</v>
      </c>
      <c r="CQ17" s="7">
        <v>24323.572837579501</v>
      </c>
      <c r="CR17" s="7">
        <v>50746659</v>
      </c>
      <c r="CS17" s="7">
        <v>5.9782450087555903</v>
      </c>
      <c r="CT17" s="7">
        <v>54.345962560678998</v>
      </c>
      <c r="CU17" s="7">
        <v>100280</v>
      </c>
      <c r="CV17" s="7">
        <v>2.4339480834826901</v>
      </c>
      <c r="CW17" s="7">
        <v>1.3799972382426899</v>
      </c>
      <c r="CX17" s="7">
        <v>24.440000534057599</v>
      </c>
      <c r="CY17" s="7">
        <v>32.712994546260397</v>
      </c>
      <c r="CZ17" s="7">
        <v>431300148609.409</v>
      </c>
      <c r="DA17" s="7">
        <v>30.2834788306257</v>
      </c>
      <c r="DB17" s="7">
        <v>378305952840.60101</v>
      </c>
      <c r="DC17" s="7">
        <v>21.100190784529101</v>
      </c>
      <c r="DD17" s="7">
        <v>-0.15087031300000001</v>
      </c>
      <c r="DE17" s="7">
        <v>29496.378933677999</v>
      </c>
      <c r="DF17" s="7">
        <v>46480882</v>
      </c>
      <c r="DG17" s="7">
        <v>1.0264878494524501</v>
      </c>
      <c r="DH17" s="7">
        <v>67.471045075253897</v>
      </c>
      <c r="DI17" s="7">
        <v>505940</v>
      </c>
      <c r="DJ17" s="21">
        <v>38.520449688928402</v>
      </c>
      <c r="DK17" s="21">
        <v>10.2574929647496</v>
      </c>
      <c r="DL17" s="21">
        <v>4.9780001640319798</v>
      </c>
      <c r="DM17" s="21">
        <v>11.6416199095703</v>
      </c>
      <c r="DN17" s="21" t="s">
        <v>206</v>
      </c>
      <c r="DO17" s="21">
        <v>29.099464240292299</v>
      </c>
      <c r="DP17" s="21" t="s">
        <v>206</v>
      </c>
      <c r="DQ17" s="21">
        <v>13.4713245062584</v>
      </c>
      <c r="DR17" s="21">
        <v>7.3918144799999999</v>
      </c>
      <c r="DS17" s="21">
        <v>452.77823605288802</v>
      </c>
      <c r="DT17" s="21">
        <v>97366774</v>
      </c>
      <c r="DU17" s="21">
        <v>-10.2981248434323</v>
      </c>
      <c r="DV17" s="21">
        <v>39.892008495933098</v>
      </c>
      <c r="DW17" s="21">
        <v>1104300</v>
      </c>
      <c r="DX17" s="7">
        <v>1.2176169375845001</v>
      </c>
      <c r="DY17" s="7">
        <v>2.5691935941892701</v>
      </c>
      <c r="DZ17" s="7">
        <v>6.1700000762939498</v>
      </c>
      <c r="EA17" s="7">
        <v>13.620043919966299</v>
      </c>
      <c r="EB17" s="7">
        <v>2208678084400</v>
      </c>
      <c r="EC17" s="7">
        <v>16.543617658624299</v>
      </c>
      <c r="ED17" s="7">
        <v>2693714499800</v>
      </c>
      <c r="EE17" s="7">
        <v>20.2282668494571</v>
      </c>
      <c r="EF17" s="7">
        <v>1.6222229770000001</v>
      </c>
      <c r="EG17" s="7">
        <v>50871.674083306003</v>
      </c>
      <c r="EH17" s="7">
        <v>318622525</v>
      </c>
      <c r="EI17" s="7">
        <v>-2.1448495889482002</v>
      </c>
      <c r="EJ17" s="7">
        <v>75.354751641490196</v>
      </c>
      <c r="EK17" s="7">
        <v>9831510</v>
      </c>
      <c r="EL17" s="7">
        <v>1.5563561598593301</v>
      </c>
      <c r="EM17" s="7">
        <v>0.94758647208604396</v>
      </c>
      <c r="EN17" s="7">
        <v>10.300000190734901</v>
      </c>
      <c r="EO17" s="7">
        <v>29.666684498073</v>
      </c>
      <c r="EP17" s="7">
        <v>816819217153.448</v>
      </c>
      <c r="EQ17" s="7">
        <v>30.812112021546501</v>
      </c>
      <c r="ER17" s="7">
        <v>849708825692.05896</v>
      </c>
      <c r="ES17" s="7">
        <v>17.745939672475799</v>
      </c>
      <c r="ET17" s="7">
        <v>0.50770067299999999</v>
      </c>
      <c r="EU17" s="7">
        <v>41374.761249044197</v>
      </c>
      <c r="EV17" s="7">
        <v>66316092</v>
      </c>
      <c r="EW17" s="7">
        <v>-1.30972901687468</v>
      </c>
      <c r="EX17" s="7">
        <v>70.346107597807205</v>
      </c>
      <c r="EY17" s="7">
        <v>549087</v>
      </c>
      <c r="EZ17" s="7">
        <v>16.791934514580699</v>
      </c>
      <c r="FA17" s="7">
        <v>7.4102276051640503</v>
      </c>
      <c r="FB17" s="7">
        <v>3.4140000343322798</v>
      </c>
      <c r="FC17" s="7">
        <v>22.9679630080796</v>
      </c>
      <c r="FD17" s="7">
        <v>506817267462.57098</v>
      </c>
      <c r="FE17" s="7">
        <v>25.9542227389076</v>
      </c>
      <c r="FF17" s="7">
        <v>533857486940.745</v>
      </c>
      <c r="FG17" s="7">
        <v>27.656401202969398</v>
      </c>
      <c r="FH17" s="7">
        <v>6.6495001509999998</v>
      </c>
      <c r="FI17" s="7">
        <v>1645.3261405822</v>
      </c>
      <c r="FJ17" s="7">
        <v>1293859294</v>
      </c>
      <c r="FK17" s="7">
        <v>-1.3395083295142001</v>
      </c>
      <c r="FL17" s="7">
        <v>47.822413755865497</v>
      </c>
      <c r="FM17" s="7">
        <v>3287259</v>
      </c>
      <c r="FN17" s="7">
        <v>1.2874198430778001</v>
      </c>
      <c r="FO17" s="7">
        <v>8.3283793085711206</v>
      </c>
      <c r="FP17" s="7">
        <v>11.2600002288818</v>
      </c>
      <c r="FQ17" s="7">
        <v>112.979031872368</v>
      </c>
      <c r="FR17" s="7">
        <v>282774985300.31097</v>
      </c>
      <c r="FS17" s="7">
        <v>95.191849207627001</v>
      </c>
      <c r="FT17" s="7">
        <v>234059090037.30301</v>
      </c>
      <c r="FU17" s="7">
        <v>25.287862740465599</v>
      </c>
      <c r="FV17" s="7">
        <v>0.19678583099999999</v>
      </c>
      <c r="FW17" s="7">
        <v>54052.954903434802</v>
      </c>
      <c r="FX17" s="7">
        <v>4657740</v>
      </c>
      <c r="FY17" s="7">
        <v>3.4538478394542098</v>
      </c>
      <c r="FZ17" s="7">
        <v>65.223410272875398</v>
      </c>
      <c r="GA17" s="7">
        <v>70280</v>
      </c>
      <c r="GB17" s="7">
        <v>1.9408171228106199</v>
      </c>
      <c r="GC17" s="7">
        <v>0.11367323787827401</v>
      </c>
      <c r="GD17" s="7">
        <v>12.680000305175801</v>
      </c>
      <c r="GE17" s="7">
        <v>29.3065130489857</v>
      </c>
      <c r="GF17" s="7">
        <v>595916042898.14197</v>
      </c>
      <c r="GG17" s="7">
        <v>26.453255932567899</v>
      </c>
      <c r="GH17" s="7">
        <v>537682821307.659</v>
      </c>
      <c r="GI17" s="7">
        <v>21.017547368794901</v>
      </c>
      <c r="GJ17" s="7">
        <v>0.24105754300000001</v>
      </c>
      <c r="GK17" s="7">
        <v>33615.971781867898</v>
      </c>
      <c r="GL17" s="7">
        <v>60789140</v>
      </c>
      <c r="GM17" s="7">
        <v>1.8747293754093199</v>
      </c>
      <c r="GN17" s="7">
        <v>66.931557196722295</v>
      </c>
      <c r="GO17" s="7">
        <v>301340</v>
      </c>
      <c r="GP17" s="7">
        <v>1.05626649230554</v>
      </c>
      <c r="GQ17" s="7">
        <v>0.37471947633763097</v>
      </c>
      <c r="GR17" s="7">
        <v>3.5799999237060498</v>
      </c>
      <c r="GS17" s="7">
        <v>17.540301551347</v>
      </c>
      <c r="GT17" s="7">
        <v>940713660780.44604</v>
      </c>
      <c r="GU17" s="7">
        <v>20.0054682452576</v>
      </c>
      <c r="GV17" s="7">
        <v>965013163825.99097</v>
      </c>
      <c r="GW17" s="7">
        <v>27.6880609329877</v>
      </c>
      <c r="GX17" s="7">
        <v>2.761954083</v>
      </c>
      <c r="GY17" s="7">
        <v>46484.155266894297</v>
      </c>
      <c r="GZ17" s="7">
        <v>127276000</v>
      </c>
      <c r="HA17" s="7">
        <v>0.74945092763500198</v>
      </c>
      <c r="HB17" s="7">
        <v>70.487218706458407</v>
      </c>
      <c r="HC17" s="7">
        <v>377962</v>
      </c>
      <c r="HD17" s="7">
        <v>3.1352600442767602</v>
      </c>
      <c r="HE17" s="7">
        <v>2.8452837445479999</v>
      </c>
      <c r="HF17" s="7">
        <v>4.8299999237060502</v>
      </c>
      <c r="HG17" s="7">
        <v>31.896855232591498</v>
      </c>
      <c r="HH17" s="7">
        <v>390903925830.35602</v>
      </c>
      <c r="HI17" s="7">
        <v>33.0756428924944</v>
      </c>
      <c r="HJ17" s="7">
        <v>395700586829.67102</v>
      </c>
      <c r="HK17" s="7">
        <v>31.494772345104199</v>
      </c>
      <c r="HL17" s="7">
        <v>4.0186172019999997</v>
      </c>
      <c r="HM17" s="7">
        <v>9536.60031993751</v>
      </c>
      <c r="HN17" s="7">
        <v>124221600</v>
      </c>
      <c r="HO17" s="7">
        <v>-1.8258588892610299</v>
      </c>
      <c r="HP17" s="7">
        <v>60.193840477161999</v>
      </c>
      <c r="HQ17" s="7">
        <v>1964380</v>
      </c>
      <c r="HR17" s="7">
        <v>6.2653258365739504</v>
      </c>
      <c r="HS17" s="7">
        <v>3.5449914173070902</v>
      </c>
      <c r="HT17" s="7">
        <v>5.3800001144409197</v>
      </c>
      <c r="HU17" s="7">
        <v>27.880844458755401</v>
      </c>
      <c r="HV17" s="7">
        <v>48771162332.234299</v>
      </c>
      <c r="HW17" s="7">
        <v>27.152635011847899</v>
      </c>
      <c r="HX17" s="7">
        <v>51410794705.3125</v>
      </c>
      <c r="HY17" s="7">
        <v>19.9704422922911</v>
      </c>
      <c r="HZ17" s="7">
        <v>0.90659919899999997</v>
      </c>
      <c r="IA17" s="7">
        <v>36142.5200788414</v>
      </c>
      <c r="IB17" s="7">
        <v>4509700</v>
      </c>
      <c r="IC17" s="7">
        <v>-3.16828648480285</v>
      </c>
      <c r="ID17" s="7">
        <v>65.396428306046104</v>
      </c>
      <c r="IE17" s="7">
        <v>267710</v>
      </c>
      <c r="IF17" s="7">
        <v>1.6585018581977899</v>
      </c>
      <c r="IG17" s="7">
        <v>1.4196902958408799</v>
      </c>
      <c r="IH17" s="7">
        <v>7.4200000762939498</v>
      </c>
      <c r="II17" s="7">
        <v>82.565368743665204</v>
      </c>
      <c r="IJ17" s="7">
        <v>695670826506.06396</v>
      </c>
      <c r="IK17" s="7">
        <v>71.723116463149793</v>
      </c>
      <c r="IL17" s="7">
        <v>594824752243.422</v>
      </c>
      <c r="IM17" s="7">
        <v>18.476398474829899</v>
      </c>
      <c r="IN17" s="7">
        <v>0.97603508000000005</v>
      </c>
      <c r="IO17" s="7">
        <v>50497.236798673701</v>
      </c>
      <c r="IP17" s="7">
        <v>16865008</v>
      </c>
      <c r="IQ17" s="7">
        <v>8.6323772849522697</v>
      </c>
      <c r="IR17" s="7">
        <v>69.971704715478495</v>
      </c>
      <c r="IS17" s="7">
        <v>41540</v>
      </c>
      <c r="IT17" s="7">
        <v>23.744540116227199</v>
      </c>
      <c r="IU17" s="7">
        <v>4.6747079814372503</v>
      </c>
      <c r="IV17" s="7">
        <v>1.83000004291534</v>
      </c>
      <c r="IW17" s="7">
        <v>12.2425836268349</v>
      </c>
      <c r="IX17" s="7">
        <v>23348152162.996799</v>
      </c>
      <c r="IY17" s="7">
        <v>18.658660989268299</v>
      </c>
      <c r="IZ17" s="7">
        <v>33918014017.75</v>
      </c>
      <c r="JA17" s="7">
        <v>20.025162100465199</v>
      </c>
      <c r="JB17" s="7">
        <v>7.1916711649999998</v>
      </c>
      <c r="JC17" s="7">
        <v>1111.19596166823</v>
      </c>
      <c r="JD17" s="7">
        <v>185546257</v>
      </c>
      <c r="JE17" s="7">
        <v>-1.4904185439078299</v>
      </c>
      <c r="JF17" s="7">
        <v>51.701246841079701</v>
      </c>
      <c r="JG17" s="7">
        <v>796100</v>
      </c>
      <c r="JH17" s="7">
        <v>0.63922720082392404</v>
      </c>
      <c r="JI17" s="7">
        <v>3.0542510117523798</v>
      </c>
      <c r="JJ17" s="7">
        <v>6.1100001335143999</v>
      </c>
      <c r="JK17" s="7">
        <v>28.247549619991101</v>
      </c>
      <c r="JL17" s="7">
        <v>759148749369.854</v>
      </c>
      <c r="JM17" s="7">
        <v>30.252435682628001</v>
      </c>
      <c r="JN17" s="7">
        <v>840132660181.52502</v>
      </c>
      <c r="JO17" s="7">
        <v>17.8297738454119</v>
      </c>
      <c r="JP17" s="7">
        <v>1.460191609</v>
      </c>
      <c r="JQ17" s="7">
        <v>40908.7458550667</v>
      </c>
      <c r="JR17" s="7">
        <v>64613160</v>
      </c>
      <c r="JS17" s="7">
        <v>-5.3314972018021098</v>
      </c>
      <c r="JT17" s="7">
        <v>70.734411794484899</v>
      </c>
      <c r="JU17" s="7">
        <v>243610</v>
      </c>
      <c r="JV17" s="7">
        <v>2.4739272134079799</v>
      </c>
      <c r="JW17" s="7">
        <v>2.7151161315780099</v>
      </c>
      <c r="JX17" s="7">
        <v>6.1100001335143999</v>
      </c>
      <c r="JY17" s="7">
        <v>82.545692429555501</v>
      </c>
      <c r="JZ17" s="7">
        <v>169760318353.776</v>
      </c>
      <c r="KA17" s="7">
        <v>76.181264313113104</v>
      </c>
      <c r="KB17" s="7">
        <v>157524904114.25101</v>
      </c>
      <c r="KC17" s="7">
        <v>34.245856716682198</v>
      </c>
      <c r="KD17" s="7">
        <v>0.33718689800000001</v>
      </c>
      <c r="KE17" s="7">
        <v>20343.6837534468</v>
      </c>
      <c r="KF17" s="7">
        <v>10525347</v>
      </c>
      <c r="KG17" s="7">
        <v>0.22024999793847799</v>
      </c>
      <c r="KH17" s="7">
        <v>53.655498681089902</v>
      </c>
      <c r="KI17" s="7">
        <v>78870</v>
      </c>
      <c r="KJ17" s="7">
        <v>3.4984016534951E-2</v>
      </c>
      <c r="KK17" s="7">
        <v>3.8838873053330598</v>
      </c>
      <c r="KL17" s="7">
        <v>2.7999999523162802</v>
      </c>
      <c r="KM17" s="7">
        <v>191.27345113396601</v>
      </c>
      <c r="KN17" s="7">
        <v>561001100110.01099</v>
      </c>
      <c r="KO17" s="7">
        <v>167.98040388426401</v>
      </c>
      <c r="KP17" s="7">
        <v>484226182618.26202</v>
      </c>
      <c r="KQ17" s="7">
        <v>24.022695785730601</v>
      </c>
      <c r="KR17" s="7">
        <v>1.0101010100000001</v>
      </c>
      <c r="KS17" s="7">
        <v>52244.440414231802</v>
      </c>
      <c r="KT17" s="7">
        <v>5469724</v>
      </c>
      <c r="KU17" s="7">
        <v>18.680200695827001</v>
      </c>
      <c r="KV17" s="7">
        <v>70.432806242506402</v>
      </c>
      <c r="KW17" s="7">
        <v>719</v>
      </c>
      <c r="KX17" s="7">
        <v>10.0916298125039</v>
      </c>
      <c r="KY17" s="7">
        <v>0.98441406383311403</v>
      </c>
      <c r="KZ17" s="7">
        <v>0.57999998331069902</v>
      </c>
      <c r="LA17" s="7">
        <v>69.289255021484394</v>
      </c>
      <c r="LB17" s="7">
        <v>267973073402.22601</v>
      </c>
      <c r="LC17" s="7">
        <v>62.511329107327199</v>
      </c>
      <c r="LD17" s="7">
        <v>236965140461.92001</v>
      </c>
      <c r="LE17" s="7">
        <v>36.835798369213201</v>
      </c>
      <c r="LF17" s="7">
        <v>1.8958901340000001</v>
      </c>
      <c r="LG17" s="7">
        <v>5591.1055802046703</v>
      </c>
      <c r="LH17" s="7">
        <v>68416772</v>
      </c>
      <c r="LI17" s="7">
        <v>3.73742281291003</v>
      </c>
      <c r="LJ17" s="7">
        <v>53.072571818282903</v>
      </c>
      <c r="LK17" s="7">
        <v>513120</v>
      </c>
    </row>
    <row r="18" spans="1:323" x14ac:dyDescent="0.25">
      <c r="A18">
        <v>2015</v>
      </c>
      <c r="B18" s="7">
        <v>0.55522152678527403</v>
      </c>
      <c r="C18" s="7">
        <v>1.7432053936599301</v>
      </c>
      <c r="D18" s="7">
        <v>4.6199998855590803</v>
      </c>
      <c r="E18" s="7">
        <v>46.874837777011201</v>
      </c>
      <c r="F18" s="30">
        <v>1800337842690.8601</v>
      </c>
      <c r="G18" s="7">
        <v>38.880948860742897</v>
      </c>
      <c r="H18" s="30">
        <v>1525175311701.8401</v>
      </c>
      <c r="I18" s="7">
        <v>27.486110426625899</v>
      </c>
      <c r="J18" s="7">
        <v>0.234429945</v>
      </c>
      <c r="K18" s="7">
        <v>45412.556808231297</v>
      </c>
      <c r="L18" s="7">
        <v>81686611</v>
      </c>
      <c r="M18" s="7">
        <v>8.9111029865835292</v>
      </c>
      <c r="N18" s="7">
        <v>61.989584873425002</v>
      </c>
      <c r="O18" s="7">
        <v>357380</v>
      </c>
      <c r="P18" s="7">
        <v>5.1566859021407998</v>
      </c>
      <c r="Q18" s="7">
        <v>2.73115982828946</v>
      </c>
      <c r="R18" s="7">
        <v>6.8829998970031703</v>
      </c>
      <c r="S18" s="7">
        <v>10.7056520504538</v>
      </c>
      <c r="T18" s="7">
        <v>69894253858.458603</v>
      </c>
      <c r="U18" s="7">
        <v>11.780574038525399</v>
      </c>
      <c r="V18" s="7">
        <v>76053140241.091202</v>
      </c>
      <c r="W18" s="7">
        <v>23.153056135905</v>
      </c>
      <c r="X18" s="7" t="s">
        <v>206</v>
      </c>
      <c r="Y18" s="7">
        <v>10498.5925297592</v>
      </c>
      <c r="Z18" s="7">
        <v>43417765</v>
      </c>
      <c r="AA18" s="7">
        <v>-2.9629266651353499</v>
      </c>
      <c r="AB18" s="7">
        <v>55.814901284336202</v>
      </c>
      <c r="AC18" s="7">
        <v>2780400</v>
      </c>
      <c r="AD18" s="7">
        <v>4.3191494294243604</v>
      </c>
      <c r="AE18" s="7">
        <v>-3.5497672466011201</v>
      </c>
      <c r="AF18" s="7">
        <v>8.4399995803833008</v>
      </c>
      <c r="AG18" s="7">
        <v>12.900191417740499</v>
      </c>
      <c r="AH18" s="7">
        <v>269505634777.595</v>
      </c>
      <c r="AI18" s="7">
        <v>14.053434519938801</v>
      </c>
      <c r="AJ18" s="7">
        <v>258839145742.134</v>
      </c>
      <c r="AK18" s="7">
        <v>19.359793801881199</v>
      </c>
      <c r="AL18" s="7">
        <v>9.0276012879999996</v>
      </c>
      <c r="AM18" s="7">
        <v>11351.5657481703</v>
      </c>
      <c r="AN18" s="7">
        <v>205962108</v>
      </c>
      <c r="AO18" s="7">
        <v>-3.2978472359210498</v>
      </c>
      <c r="AP18" s="7">
        <v>62.308117349732399</v>
      </c>
      <c r="AQ18" s="7">
        <v>8515770</v>
      </c>
      <c r="AR18" s="7" t="s">
        <v>206</v>
      </c>
      <c r="AS18" s="7">
        <v>1.0008824940799199</v>
      </c>
      <c r="AT18" s="7">
        <v>6.9099998474121103</v>
      </c>
      <c r="AU18" s="7">
        <v>31.527972927113002</v>
      </c>
      <c r="AV18" s="7">
        <v>567616535149.32605</v>
      </c>
      <c r="AW18" s="7">
        <v>33.999762395415097</v>
      </c>
      <c r="AX18" s="7">
        <v>572584672694.85498</v>
      </c>
      <c r="AY18" s="7" t="s">
        <v>206</v>
      </c>
      <c r="AZ18" s="7">
        <v>1.1252413610000001</v>
      </c>
      <c r="BA18" s="7">
        <v>50303.836847672697</v>
      </c>
      <c r="BB18" s="7">
        <v>35832513</v>
      </c>
      <c r="BC18" s="7">
        <v>-3.6026733986667798</v>
      </c>
      <c r="BD18" s="7" t="s">
        <v>206</v>
      </c>
      <c r="BE18" s="7">
        <v>9984670</v>
      </c>
      <c r="BF18" s="7">
        <v>3.7608760242511301</v>
      </c>
      <c r="BG18" s="7">
        <v>2.3052571383925198</v>
      </c>
      <c r="BH18" s="7">
        <v>6.5100002288818404</v>
      </c>
      <c r="BI18" s="7">
        <v>29.366669037760602</v>
      </c>
      <c r="BJ18" s="7">
        <v>88894587984.807693</v>
      </c>
      <c r="BK18" s="7">
        <v>29.586174780521301</v>
      </c>
      <c r="BL18" s="7">
        <v>78176872210.735901</v>
      </c>
      <c r="BM18" s="7">
        <v>29.6737379911837</v>
      </c>
      <c r="BN18" s="7">
        <v>4.3488672829999997</v>
      </c>
      <c r="BO18" s="7">
        <v>14893.8806507667</v>
      </c>
      <c r="BP18" s="7">
        <v>17762681</v>
      </c>
      <c r="BQ18" s="7">
        <v>-2.2584212973097602</v>
      </c>
      <c r="BR18" s="7">
        <v>57.875866441133901</v>
      </c>
      <c r="BS18" s="7">
        <v>756096</v>
      </c>
      <c r="BT18" s="7">
        <v>8.8327240074775695</v>
      </c>
      <c r="BU18" s="7">
        <v>6.9002048167243704</v>
      </c>
      <c r="BV18" s="7">
        <v>4.6050000190734899</v>
      </c>
      <c r="BW18" s="7">
        <v>21.348071605852201</v>
      </c>
      <c r="BX18" s="7" t="s">
        <v>206</v>
      </c>
      <c r="BY18" s="7">
        <v>18.104993918677799</v>
      </c>
      <c r="BZ18" s="7" t="s">
        <v>206</v>
      </c>
      <c r="CA18" s="7">
        <v>40.931636047541097</v>
      </c>
      <c r="CB18" s="7">
        <v>1.437024514</v>
      </c>
      <c r="CC18" s="7">
        <v>6496.6240125551703</v>
      </c>
      <c r="CD18" s="7">
        <v>1371220000</v>
      </c>
      <c r="CE18" s="7">
        <v>2.7489708037614999</v>
      </c>
      <c r="CF18" s="7">
        <v>50.235639944995803</v>
      </c>
      <c r="CG18" s="7">
        <v>9562911</v>
      </c>
      <c r="CH18" s="7">
        <v>2.0850138534421698</v>
      </c>
      <c r="CI18" s="7">
        <v>2.7902361671465701</v>
      </c>
      <c r="CJ18" s="7">
        <v>3.6300001144409202</v>
      </c>
      <c r="CK18" s="7">
        <v>45.336689759679501</v>
      </c>
      <c r="CL18" s="7">
        <v>695245406600.51697</v>
      </c>
      <c r="CM18" s="7">
        <v>38.375431767266001</v>
      </c>
      <c r="CN18" s="7">
        <v>624309962882.58105</v>
      </c>
      <c r="CO18" s="7">
        <v>34.891085034887602</v>
      </c>
      <c r="CP18" s="7">
        <v>0.70696287899999999</v>
      </c>
      <c r="CQ18" s="7">
        <v>24870.770896438698</v>
      </c>
      <c r="CR18" s="7">
        <v>51014947</v>
      </c>
      <c r="CS18" s="7">
        <v>7.66143737634851</v>
      </c>
      <c r="CT18" s="7">
        <v>54.042694443835302</v>
      </c>
      <c r="CU18" s="7">
        <v>100280</v>
      </c>
      <c r="CV18" s="7">
        <v>2.5246343048783402</v>
      </c>
      <c r="CW18" s="7">
        <v>3.4322533279236498</v>
      </c>
      <c r="CX18" s="7">
        <v>22.059999465942401</v>
      </c>
      <c r="CY18" s="7">
        <v>32.940061000112998</v>
      </c>
      <c r="CZ18" s="7">
        <v>449385164559.802</v>
      </c>
      <c r="DA18" s="7">
        <v>30.670334574693701</v>
      </c>
      <c r="DB18" s="7">
        <v>400801302230.37903</v>
      </c>
      <c r="DC18" s="7">
        <v>21.426984124044701</v>
      </c>
      <c r="DD18" s="7">
        <v>-0.50046132099999996</v>
      </c>
      <c r="DE18" s="7">
        <v>30532.4499736572</v>
      </c>
      <c r="DF18" s="7">
        <v>46444832</v>
      </c>
      <c r="DG18" s="7">
        <v>1.1170182995947</v>
      </c>
      <c r="DH18" s="7">
        <v>66.777623662265995</v>
      </c>
      <c r="DI18" s="7">
        <v>505940</v>
      </c>
      <c r="DJ18" s="21">
        <v>36.0569753905786</v>
      </c>
      <c r="DK18" s="21">
        <v>10.3924630218107</v>
      </c>
      <c r="DL18" s="21">
        <v>4.9720001220703098</v>
      </c>
      <c r="DM18" s="21">
        <v>9.3633135973592605</v>
      </c>
      <c r="DN18" s="21" t="s">
        <v>206</v>
      </c>
      <c r="DO18" s="21">
        <v>30.2928105475922</v>
      </c>
      <c r="DP18" s="21" t="s">
        <v>206</v>
      </c>
      <c r="DQ18" s="21">
        <v>16.2977936386153</v>
      </c>
      <c r="DR18" s="21">
        <v>10.134114650000001</v>
      </c>
      <c r="DS18" s="21">
        <v>487.29001056813502</v>
      </c>
      <c r="DT18" s="21">
        <v>99873033</v>
      </c>
      <c r="DU18" s="21">
        <v>-11.651461602306799</v>
      </c>
      <c r="DV18" s="21">
        <v>39.545709154503101</v>
      </c>
      <c r="DW18" s="21">
        <v>1104300</v>
      </c>
      <c r="DX18" s="7">
        <v>1.06993627844907</v>
      </c>
      <c r="DY18" s="7">
        <v>2.8615870252723701</v>
      </c>
      <c r="DZ18" s="7">
        <v>5.2800002098083496</v>
      </c>
      <c r="EA18" s="7">
        <v>12.4990439118459</v>
      </c>
      <c r="EB18" s="7">
        <v>2217733346800</v>
      </c>
      <c r="EC18" s="7">
        <v>15.3909939751822</v>
      </c>
      <c r="ED18" s="7">
        <v>2827336250900</v>
      </c>
      <c r="EE18" s="7">
        <v>19.441855905898599</v>
      </c>
      <c r="EF18" s="7">
        <v>0.11862713599999999</v>
      </c>
      <c r="EG18" s="7">
        <v>51933.404806498198</v>
      </c>
      <c r="EH18" s="7">
        <v>321039839</v>
      </c>
      <c r="EI18" s="7">
        <v>-2.3983767968524901</v>
      </c>
      <c r="EJ18" s="7">
        <v>76.340074337026707</v>
      </c>
      <c r="EK18" s="7">
        <v>9831510</v>
      </c>
      <c r="EL18" s="7">
        <v>1.60564438654459</v>
      </c>
      <c r="EM18" s="7">
        <v>1.06746164702885</v>
      </c>
      <c r="EN18" s="7">
        <v>10.3599996566772</v>
      </c>
      <c r="EO18" s="7">
        <v>30.592622378131299</v>
      </c>
      <c r="EP18" s="7">
        <v>851663257274.06104</v>
      </c>
      <c r="EQ18" s="7">
        <v>31.159071556454801</v>
      </c>
      <c r="ER18" s="7">
        <v>898524296218.50305</v>
      </c>
      <c r="ES18" s="7">
        <v>17.679691707544301</v>
      </c>
      <c r="ET18" s="7">
        <v>3.7803732999999999E-2</v>
      </c>
      <c r="EU18" s="7">
        <v>41642.310426091499</v>
      </c>
      <c r="EV18" s="7">
        <v>66593366</v>
      </c>
      <c r="EW18" s="7">
        <v>-0.441899678870666</v>
      </c>
      <c r="EX18" s="7">
        <v>70.208721488770195</v>
      </c>
      <c r="EY18" s="7">
        <v>549087</v>
      </c>
      <c r="EZ18" s="7">
        <v>16.1679868554202</v>
      </c>
      <c r="FA18" s="7">
        <v>8.1544250277990802</v>
      </c>
      <c r="FB18" s="7">
        <v>3.4900000095367401</v>
      </c>
      <c r="FC18" s="7">
        <v>19.8244262849093</v>
      </c>
      <c r="FD18" s="7">
        <v>478464567068.24799</v>
      </c>
      <c r="FE18" s="7">
        <v>22.1222536263503</v>
      </c>
      <c r="FF18" s="7">
        <v>502488248316</v>
      </c>
      <c r="FG18" s="7">
        <v>27.2203884148954</v>
      </c>
      <c r="FH18" s="7">
        <v>4.9069734409999999</v>
      </c>
      <c r="FI18" s="7">
        <v>1758.8377767457901</v>
      </c>
      <c r="FJ18" s="7">
        <v>1309053980</v>
      </c>
      <c r="FK18" s="7">
        <v>-1.06815716247987</v>
      </c>
      <c r="FL18" s="7">
        <v>47.912205650776301</v>
      </c>
      <c r="FM18" s="7">
        <v>3287259</v>
      </c>
      <c r="FN18" s="7">
        <v>0.89311668184198001</v>
      </c>
      <c r="FO18" s="7">
        <v>25.5572688460555</v>
      </c>
      <c r="FP18" s="7">
        <v>9.3999996185302699</v>
      </c>
      <c r="FQ18" s="7">
        <v>124.642555836393</v>
      </c>
      <c r="FR18" s="7">
        <v>391337235778.21899</v>
      </c>
      <c r="FS18" s="7">
        <v>91.544150772658696</v>
      </c>
      <c r="FT18" s="7">
        <v>294955346583.12402</v>
      </c>
      <c r="FU18" s="7">
        <v>38.404234845380699</v>
      </c>
      <c r="FV18" s="7">
        <v>-0.29459901799999999</v>
      </c>
      <c r="FW18" s="7">
        <v>67229.191686097198</v>
      </c>
      <c r="FX18" s="7">
        <v>4701957</v>
      </c>
      <c r="FY18" s="7">
        <v>10.897428901208499</v>
      </c>
      <c r="FZ18" s="7">
        <v>53.552669937268099</v>
      </c>
      <c r="GA18" s="7">
        <v>70280</v>
      </c>
      <c r="GB18" s="7">
        <v>2.01887025244667</v>
      </c>
      <c r="GC18" s="7">
        <v>0.95195887185096195</v>
      </c>
      <c r="GD18" s="7">
        <v>11.8999996185303</v>
      </c>
      <c r="GE18" s="7">
        <v>29.92600910686</v>
      </c>
      <c r="GF18" s="7">
        <v>622278446815.34302</v>
      </c>
      <c r="GG18" s="7">
        <v>26.9960534842111</v>
      </c>
      <c r="GH18" s="7">
        <v>574080256887.58704</v>
      </c>
      <c r="GI18" s="7">
        <v>21.176550746047699</v>
      </c>
      <c r="GJ18" s="7">
        <v>3.8786750000000002E-2</v>
      </c>
      <c r="GK18" s="7">
        <v>33968.703960349601</v>
      </c>
      <c r="GL18" s="7">
        <v>60730582</v>
      </c>
      <c r="GM18" s="7">
        <v>1.50139628305949</v>
      </c>
      <c r="GN18" s="7">
        <v>66.675464805237098</v>
      </c>
      <c r="GO18" s="7">
        <v>301340</v>
      </c>
      <c r="GP18" s="7">
        <v>1.11029279352945</v>
      </c>
      <c r="GQ18" s="7">
        <v>1.3538231139799799</v>
      </c>
      <c r="GR18" s="7">
        <v>3.3299999237060498</v>
      </c>
      <c r="GS18" s="7">
        <v>17.5889281255252</v>
      </c>
      <c r="GT18" s="7">
        <v>968383012537.896</v>
      </c>
      <c r="GU18" s="7">
        <v>18.0074731318016</v>
      </c>
      <c r="GV18" s="7">
        <v>972263637504.60999</v>
      </c>
      <c r="GW18" s="7">
        <v>28.8978202049754</v>
      </c>
      <c r="GX18" s="7">
        <v>0.78951789000000006</v>
      </c>
      <c r="GY18" s="7">
        <v>47163.494210934303</v>
      </c>
      <c r="GZ18" s="7">
        <v>127141000</v>
      </c>
      <c r="HA18" s="7">
        <v>3.1051761656279999</v>
      </c>
      <c r="HB18" s="7">
        <v>69.148950968240101</v>
      </c>
      <c r="HC18" s="7">
        <v>377962</v>
      </c>
      <c r="HD18" s="7">
        <v>3.2003445520631701</v>
      </c>
      <c r="HE18" s="7">
        <v>3.2704721294838399</v>
      </c>
      <c r="HF18" s="7">
        <v>4.3400001525878897</v>
      </c>
      <c r="HG18" s="7">
        <v>34.591163993953302</v>
      </c>
      <c r="HH18" s="7">
        <v>423796339133.18701</v>
      </c>
      <c r="HI18" s="7">
        <v>36.632517934450597</v>
      </c>
      <c r="HJ18" s="7">
        <v>419122542126.46002</v>
      </c>
      <c r="HK18" s="7">
        <v>29.984616166854501</v>
      </c>
      <c r="HL18" s="7">
        <v>2.7206412630000001</v>
      </c>
      <c r="HM18" s="7">
        <v>9717.8984299201402</v>
      </c>
      <c r="HN18" s="7">
        <v>125890949</v>
      </c>
      <c r="HO18" s="7">
        <v>-2.5456720114637199</v>
      </c>
      <c r="HP18" s="7">
        <v>61.025958006921599</v>
      </c>
      <c r="HQ18" s="7">
        <v>1964380</v>
      </c>
      <c r="HR18" s="7">
        <v>5.4867611030843602</v>
      </c>
      <c r="HS18" s="7">
        <v>4.4342949440239199</v>
      </c>
      <c r="HT18" s="7">
        <v>5.3699998855590803</v>
      </c>
      <c r="HU18" s="7">
        <v>27.5747534392864</v>
      </c>
      <c r="HV18" s="7">
        <v>51493248596.922203</v>
      </c>
      <c r="HW18" s="7">
        <v>26.815440668383701</v>
      </c>
      <c r="HX18" s="7">
        <v>52463927559.439598</v>
      </c>
      <c r="HY18" s="7">
        <v>20.4401972485709</v>
      </c>
      <c r="HZ18" s="7">
        <v>0.33430839899999998</v>
      </c>
      <c r="IA18" s="7">
        <v>37038.854884221997</v>
      </c>
      <c r="IB18" s="7">
        <v>4595700</v>
      </c>
      <c r="IC18" s="7">
        <v>-2.9356830693548699</v>
      </c>
      <c r="ID18" s="7">
        <v>65.605565676235898</v>
      </c>
      <c r="IE18" s="7">
        <v>267710</v>
      </c>
      <c r="IF18" s="7">
        <v>1.62438895204819</v>
      </c>
      <c r="IG18" s="7">
        <v>2.2607570294760002</v>
      </c>
      <c r="IH18" s="7">
        <v>6.8699998855590803</v>
      </c>
      <c r="II18" s="7">
        <v>83.425584930727197</v>
      </c>
      <c r="IJ18" s="7">
        <v>740698837633.61597</v>
      </c>
      <c r="IK18" s="7">
        <v>72.871153561965102</v>
      </c>
      <c r="IL18" s="7">
        <v>644724335838.68701</v>
      </c>
      <c r="IM18" s="7">
        <v>18.247819540951401</v>
      </c>
      <c r="IN18" s="7">
        <v>0.60024814699999995</v>
      </c>
      <c r="IO18" s="7">
        <v>51410.4893017426</v>
      </c>
      <c r="IP18" s="7">
        <v>16939923</v>
      </c>
      <c r="IQ18" s="7">
        <v>8.6844036451948394</v>
      </c>
      <c r="IR18" s="7">
        <v>70.109458239508896</v>
      </c>
      <c r="IS18" s="7">
        <v>41540</v>
      </c>
      <c r="IT18" s="7">
        <v>23.817063587239002</v>
      </c>
      <c r="IU18" s="7">
        <v>4.7311474753290099</v>
      </c>
      <c r="IV18" s="7">
        <v>3.5699999332428001</v>
      </c>
      <c r="IW18" s="7">
        <v>10.604411569542201</v>
      </c>
      <c r="IX18" s="7">
        <v>21867055482.2789</v>
      </c>
      <c r="IY18" s="7">
        <v>17.050261447154</v>
      </c>
      <c r="IZ18" s="7">
        <v>33372821377.066799</v>
      </c>
      <c r="JA18" s="7">
        <v>19.090995153522101</v>
      </c>
      <c r="JB18" s="7">
        <v>2.5395159089999999</v>
      </c>
      <c r="JC18" s="7">
        <v>1140.20627149045</v>
      </c>
      <c r="JD18" s="7">
        <v>189380513</v>
      </c>
      <c r="JE18" s="7">
        <v>-1.0260347945645301</v>
      </c>
      <c r="JF18" s="7">
        <v>52.160518782265299</v>
      </c>
      <c r="JG18" s="7">
        <v>796100</v>
      </c>
      <c r="JH18" s="7">
        <v>0.59277707801562596</v>
      </c>
      <c r="JI18" s="7">
        <v>2.3459395171450401</v>
      </c>
      <c r="JJ18" s="7">
        <v>5.3000001907348597</v>
      </c>
      <c r="JK18" s="7">
        <v>27.381313544447998</v>
      </c>
      <c r="JL18" s="7">
        <v>796902785662.30005</v>
      </c>
      <c r="JM18" s="7">
        <v>29.095157239996901</v>
      </c>
      <c r="JN18" s="7">
        <v>883095779123.35999</v>
      </c>
      <c r="JO18" s="7">
        <v>17.848223442438002</v>
      </c>
      <c r="JP18" s="7">
        <v>5.0020842000000003E-2</v>
      </c>
      <c r="JQ18" s="7">
        <v>41536.919115035504</v>
      </c>
      <c r="JR18" s="7">
        <v>65128861</v>
      </c>
      <c r="JS18" s="7">
        <v>-5.1915178400439999</v>
      </c>
      <c r="JT18" s="7">
        <v>70.768720049429902</v>
      </c>
      <c r="JU18" s="7">
        <v>243610</v>
      </c>
      <c r="JV18" s="7">
        <v>2.22791197930799</v>
      </c>
      <c r="JW18" s="7">
        <v>5.3092385190981402</v>
      </c>
      <c r="JX18" s="7">
        <v>5.0500001907348597</v>
      </c>
      <c r="JY18" s="7">
        <v>81.049301065781407</v>
      </c>
      <c r="JZ18" s="7">
        <v>179975180972.07901</v>
      </c>
      <c r="KA18" s="7">
        <v>75.050562657114099</v>
      </c>
      <c r="KB18" s="7">
        <v>168208972026.233</v>
      </c>
      <c r="KC18" s="7">
        <v>33.991857317893398</v>
      </c>
      <c r="KD18" s="7">
        <v>0.34478243800000002</v>
      </c>
      <c r="KE18" s="7">
        <v>21381.703080832001</v>
      </c>
      <c r="KF18" s="7">
        <v>10546059</v>
      </c>
      <c r="KG18" s="7">
        <v>0.24674398659121399</v>
      </c>
      <c r="KH18" s="7">
        <v>53.7666160477986</v>
      </c>
      <c r="KI18" s="7">
        <v>78870</v>
      </c>
      <c r="KJ18" s="7">
        <v>3.1095003367828101E-2</v>
      </c>
      <c r="KK18" s="7">
        <v>2.2410579682545801</v>
      </c>
      <c r="KL18" s="7">
        <v>1.6900000572204601</v>
      </c>
      <c r="KM18" s="7">
        <v>177.39170806288701</v>
      </c>
      <c r="KN18" s="7">
        <v>587587018701.87</v>
      </c>
      <c r="KO18" s="7">
        <v>151.656191637071</v>
      </c>
      <c r="KP18" s="7">
        <v>504105610561.05603</v>
      </c>
      <c r="KQ18" s="7">
        <v>24.2487925571</v>
      </c>
      <c r="KR18" s="7">
        <v>-0.5</v>
      </c>
      <c r="KS18" s="7">
        <v>52785.306433072197</v>
      </c>
      <c r="KT18" s="7">
        <v>5535002</v>
      </c>
      <c r="KU18" s="7">
        <v>18.5771805921853</v>
      </c>
      <c r="KV18" s="7">
        <v>69.918095761129095</v>
      </c>
      <c r="KW18" s="7">
        <v>719</v>
      </c>
      <c r="KX18" s="7">
        <v>8.9927720266673301</v>
      </c>
      <c r="KY18" s="7">
        <v>3.0201739932175702</v>
      </c>
      <c r="KZ18" s="7">
        <v>0.60000002384185802</v>
      </c>
      <c r="LA18" s="7">
        <v>68.714200843863694</v>
      </c>
      <c r="LB18" s="7">
        <v>269752384416.15399</v>
      </c>
      <c r="LC18" s="7">
        <v>57.188295604999702</v>
      </c>
      <c r="LD18" s="7">
        <v>236974578832.27701</v>
      </c>
      <c r="LE18" s="7">
        <v>36.220473300115401</v>
      </c>
      <c r="LF18" s="7">
        <v>-0.90016434199999995</v>
      </c>
      <c r="LG18" s="7">
        <v>5739.7626515846696</v>
      </c>
      <c r="LH18" s="7">
        <v>68657600</v>
      </c>
      <c r="LI18" s="7">
        <v>8.0001898022860605</v>
      </c>
      <c r="LJ18" s="7">
        <v>54.786754673217203</v>
      </c>
      <c r="LK18" s="7">
        <v>513120</v>
      </c>
    </row>
    <row r="19" spans="1:323" x14ac:dyDescent="0.25">
      <c r="A19">
        <v>2016</v>
      </c>
      <c r="B19" s="7">
        <v>0.55317186431513499</v>
      </c>
      <c r="C19" s="7">
        <v>1.9436254278131699</v>
      </c>
      <c r="D19" s="7">
        <v>4.1199998855590803</v>
      </c>
      <c r="E19" s="7">
        <v>46.119241106216499</v>
      </c>
      <c r="F19" s="30">
        <v>1847692347751.48</v>
      </c>
      <c r="G19" s="7">
        <v>38.148025635724601</v>
      </c>
      <c r="H19" s="30">
        <v>1584936455566.3101</v>
      </c>
      <c r="I19" s="7">
        <v>27.465943607767102</v>
      </c>
      <c r="J19" s="7">
        <v>0.48335542199999998</v>
      </c>
      <c r="K19" s="7">
        <v>45923.007569615198</v>
      </c>
      <c r="L19" s="7">
        <v>82348669</v>
      </c>
      <c r="M19" s="7">
        <v>8.5490533268143594</v>
      </c>
      <c r="N19" s="7">
        <v>62.053943162481502</v>
      </c>
      <c r="O19" s="7">
        <v>357380</v>
      </c>
      <c r="P19" s="7">
        <v>6.3539041395750298</v>
      </c>
      <c r="Q19" s="7">
        <v>-1.8225421702890301</v>
      </c>
      <c r="R19" s="7">
        <v>8.3959999084472692</v>
      </c>
      <c r="S19" s="7">
        <v>12.5838323891873</v>
      </c>
      <c r="T19" s="7">
        <v>73593525608.390503</v>
      </c>
      <c r="U19" s="7">
        <v>13.538081416980299</v>
      </c>
      <c r="V19" s="7">
        <v>80408849889.921402</v>
      </c>
      <c r="W19" s="7">
        <v>22.187497857895401</v>
      </c>
      <c r="X19" s="7" t="s">
        <v>206</v>
      </c>
      <c r="Y19" s="7">
        <v>10206.2495504416</v>
      </c>
      <c r="Z19" s="7">
        <v>43847430</v>
      </c>
      <c r="AA19" s="7">
        <v>-2.6480583459284501</v>
      </c>
      <c r="AB19" s="7">
        <v>55.874810617299303</v>
      </c>
      <c r="AC19" s="7">
        <v>2780400</v>
      </c>
      <c r="AD19" s="7">
        <v>4.8913860859007201</v>
      </c>
      <c r="AE19" s="7">
        <v>-3.4681628556261601</v>
      </c>
      <c r="AF19" s="7">
        <v>11.6099996566772</v>
      </c>
      <c r="AG19" s="7">
        <v>12.494618845186601</v>
      </c>
      <c r="AH19" s="7">
        <v>274668806630.77499</v>
      </c>
      <c r="AI19" s="7">
        <v>12.0796638879327</v>
      </c>
      <c r="AJ19" s="7">
        <v>232537729615.11301</v>
      </c>
      <c r="AK19" s="7">
        <v>18.278791432485601</v>
      </c>
      <c r="AL19" s="7">
        <v>8.7394785230000007</v>
      </c>
      <c r="AM19" s="7">
        <v>10868.6534435352</v>
      </c>
      <c r="AN19" s="7">
        <v>207652865</v>
      </c>
      <c r="AO19" s="7">
        <v>-1.3124854873248999</v>
      </c>
      <c r="AP19" s="7">
        <v>63.230415708568302</v>
      </c>
      <c r="AQ19" s="7">
        <v>8515770</v>
      </c>
      <c r="AR19" s="7" t="s">
        <v>206</v>
      </c>
      <c r="AS19" s="7">
        <v>1.41410274557691</v>
      </c>
      <c r="AT19" s="7">
        <v>7</v>
      </c>
      <c r="AU19" s="7">
        <v>30.9678772747415</v>
      </c>
      <c r="AV19" s="7">
        <v>573284421911.12305</v>
      </c>
      <c r="AW19" s="7">
        <v>33.384229768912498</v>
      </c>
      <c r="AX19" s="7">
        <v>566936062498.20703</v>
      </c>
      <c r="AY19" s="7" t="s">
        <v>206</v>
      </c>
      <c r="AZ19" s="7">
        <v>1.4287595470000001</v>
      </c>
      <c r="BA19" s="7">
        <v>50407.341330124204</v>
      </c>
      <c r="BB19" s="7">
        <v>36264604</v>
      </c>
      <c r="BC19" s="7">
        <v>-3.2181332585590501</v>
      </c>
      <c r="BD19" s="7" t="s">
        <v>206</v>
      </c>
      <c r="BE19" s="7">
        <v>9984670</v>
      </c>
      <c r="BF19" s="7">
        <v>4.0257733433702603</v>
      </c>
      <c r="BG19" s="7">
        <v>1.26586760300135</v>
      </c>
      <c r="BH19" s="7">
        <v>6.7399997711181596</v>
      </c>
      <c r="BI19" s="7">
        <v>28.183556384189401</v>
      </c>
      <c r="BJ19" s="7">
        <v>88794393888.278</v>
      </c>
      <c r="BK19" s="7">
        <v>27.329146809846002</v>
      </c>
      <c r="BL19" s="7">
        <v>78311608935.549194</v>
      </c>
      <c r="BM19" s="7">
        <v>28.929537701690201</v>
      </c>
      <c r="BN19" s="7">
        <v>3.7866617709999999</v>
      </c>
      <c r="BO19" s="7">
        <v>14958.562248493799</v>
      </c>
      <c r="BP19" s="7">
        <v>17909754</v>
      </c>
      <c r="BQ19" s="7">
        <v>-1.39956414959858</v>
      </c>
      <c r="BR19" s="7">
        <v>58.526775366117398</v>
      </c>
      <c r="BS19" s="7">
        <v>756096</v>
      </c>
      <c r="BT19" s="7">
        <v>8.5629426609313892</v>
      </c>
      <c r="BU19" s="7">
        <v>6.69999999999993</v>
      </c>
      <c r="BV19" s="7">
        <v>4.6490001678466797</v>
      </c>
      <c r="BW19" s="7">
        <v>19.658377570702999</v>
      </c>
      <c r="BX19" s="7" t="s">
        <v>206</v>
      </c>
      <c r="BY19" s="7">
        <v>17.375439107137002</v>
      </c>
      <c r="BZ19" s="7" t="s">
        <v>206</v>
      </c>
      <c r="CA19" s="7">
        <v>39.880780354108602</v>
      </c>
      <c r="CB19" s="7">
        <v>2</v>
      </c>
      <c r="CC19" s="7">
        <v>6894.4645223133402</v>
      </c>
      <c r="CD19" s="7">
        <v>1378665000</v>
      </c>
      <c r="CE19" s="7">
        <v>1.8068408407036001</v>
      </c>
      <c r="CF19" s="7">
        <v>51.55627698496</v>
      </c>
      <c r="CG19" s="7">
        <v>9562911</v>
      </c>
      <c r="CH19" s="7">
        <v>1.92759592297656</v>
      </c>
      <c r="CI19" s="7">
        <v>2.9293047947001001</v>
      </c>
      <c r="CJ19" s="7">
        <v>3.71000003814697</v>
      </c>
      <c r="CK19" s="7">
        <v>42.284201473273598</v>
      </c>
      <c r="CL19" s="7">
        <v>713050608921.15601</v>
      </c>
      <c r="CM19" s="7">
        <v>35.428630771610898</v>
      </c>
      <c r="CN19" s="7">
        <v>653824495420.224</v>
      </c>
      <c r="CO19" s="7">
        <v>35.129797671560098</v>
      </c>
      <c r="CP19" s="7">
        <v>0.97</v>
      </c>
      <c r="CQ19" s="7">
        <v>25484.0375903163</v>
      </c>
      <c r="CR19" s="7">
        <v>51245707</v>
      </c>
      <c r="CS19" s="7">
        <v>7.0146104252442196</v>
      </c>
      <c r="CT19" s="7">
        <v>53.749928431598299</v>
      </c>
      <c r="CU19" s="7">
        <v>100280</v>
      </c>
      <c r="CV19" s="7">
        <v>2.5113497991099001</v>
      </c>
      <c r="CW19" s="7">
        <v>3.27446273967742</v>
      </c>
      <c r="CX19" s="7">
        <v>19.629999160766602</v>
      </c>
      <c r="CY19" s="7">
        <v>32.946602748984802</v>
      </c>
      <c r="CZ19" s="7">
        <v>470748131039.46802</v>
      </c>
      <c r="DA19" s="7">
        <v>29.929406842243601</v>
      </c>
      <c r="DB19" s="7">
        <v>411564899786.50098</v>
      </c>
      <c r="DC19" s="7">
        <v>21.297301260055701</v>
      </c>
      <c r="DD19" s="7">
        <v>-0.20267174099999999</v>
      </c>
      <c r="DE19" s="7">
        <v>31505.612203421599</v>
      </c>
      <c r="DF19" s="7">
        <v>46484062</v>
      </c>
      <c r="DG19" s="7">
        <v>1.92108306943616</v>
      </c>
      <c r="DH19" s="7">
        <v>66.928142673992994</v>
      </c>
      <c r="DI19" s="7">
        <v>505940</v>
      </c>
      <c r="DJ19" s="21">
        <v>34.844910162157802</v>
      </c>
      <c r="DK19" s="21">
        <v>7.5617666902314902</v>
      </c>
      <c r="DL19" s="21">
        <v>5.09299993515015</v>
      </c>
      <c r="DM19" s="21">
        <v>7.9480197264995196</v>
      </c>
      <c r="DN19" s="21" t="s">
        <v>206</v>
      </c>
      <c r="DO19" s="21">
        <v>27.558316902153202</v>
      </c>
      <c r="DP19" s="21" t="s">
        <v>206</v>
      </c>
      <c r="DQ19" s="21">
        <v>22.1014773463823</v>
      </c>
      <c r="DR19" s="21">
        <v>7.2660761440000003</v>
      </c>
      <c r="DS19" s="21">
        <v>511.18742651580101</v>
      </c>
      <c r="DT19" s="21">
        <v>102403196</v>
      </c>
      <c r="DU19" s="21">
        <v>-11.327733741901801</v>
      </c>
      <c r="DV19" s="21">
        <v>36.481447397190799</v>
      </c>
      <c r="DW19" s="21">
        <v>1104300</v>
      </c>
      <c r="DX19" s="7">
        <v>1.01445991363515</v>
      </c>
      <c r="DY19" s="7">
        <v>1.48527919319146</v>
      </c>
      <c r="DZ19" s="7">
        <v>4.8699998855590803</v>
      </c>
      <c r="EA19" s="7">
        <v>11.890622420229301</v>
      </c>
      <c r="EB19" s="7">
        <v>2210442218400</v>
      </c>
      <c r="EC19" s="7">
        <v>14.6892999668447</v>
      </c>
      <c r="ED19" s="7">
        <v>2863264745200</v>
      </c>
      <c r="EE19" s="7">
        <v>18.880433977333599</v>
      </c>
      <c r="EF19" s="7">
        <v>1.2615832060000001</v>
      </c>
      <c r="EG19" s="7">
        <v>52319.163350542702</v>
      </c>
      <c r="EH19" s="7">
        <v>323405935</v>
      </c>
      <c r="EI19" s="7">
        <v>-2.4252603093510001</v>
      </c>
      <c r="EJ19" s="7">
        <v>77.021527226941998</v>
      </c>
      <c r="EK19" s="7">
        <v>9831510</v>
      </c>
      <c r="EL19" s="7">
        <v>1.45039325701527</v>
      </c>
      <c r="EM19" s="7">
        <v>1.18765038087423</v>
      </c>
      <c r="EN19" s="7">
        <v>10.060000419616699</v>
      </c>
      <c r="EO19" s="7">
        <v>30.155463059686799</v>
      </c>
      <c r="EP19" s="7">
        <v>867401425271.45496</v>
      </c>
      <c r="EQ19" s="7">
        <v>30.9734322668189</v>
      </c>
      <c r="ER19" s="7">
        <v>936369116615.87805</v>
      </c>
      <c r="ES19" s="7">
        <v>17.563879585455801</v>
      </c>
      <c r="ET19" s="7">
        <v>0.18333486099999999</v>
      </c>
      <c r="EU19" s="7">
        <v>41968.981573999197</v>
      </c>
      <c r="EV19" s="7">
        <v>66859768</v>
      </c>
      <c r="EW19" s="7">
        <v>-0.85689547681134803</v>
      </c>
      <c r="EX19" s="7">
        <v>70.337992827681305</v>
      </c>
      <c r="EY19" s="7">
        <v>549087</v>
      </c>
      <c r="EZ19" s="7">
        <v>16.2845948141203</v>
      </c>
      <c r="FA19" s="7">
        <v>7.1126860972615704</v>
      </c>
      <c r="FB19" s="7">
        <v>3.5050001144409202</v>
      </c>
      <c r="FC19" s="7">
        <v>19.314922394212399</v>
      </c>
      <c r="FD19" s="7">
        <v>504175068793.95099</v>
      </c>
      <c r="FE19" s="7">
        <v>21.0342569113491</v>
      </c>
      <c r="FF19" s="7">
        <v>522657030865.29401</v>
      </c>
      <c r="FG19" s="7">
        <v>26.577865924119799</v>
      </c>
      <c r="FH19" s="7">
        <v>4.941447235</v>
      </c>
      <c r="FI19" s="7">
        <v>1862.43044438379</v>
      </c>
      <c r="FJ19" s="7">
        <v>1324171354</v>
      </c>
      <c r="FK19" s="7">
        <v>-0.53265127193898099</v>
      </c>
      <c r="FL19" s="7">
        <v>47.879975529021102</v>
      </c>
      <c r="FM19" s="7">
        <v>3287259</v>
      </c>
      <c r="FN19" s="7">
        <v>0.92481286771896898</v>
      </c>
      <c r="FO19" s="7">
        <v>5.1414601544868201</v>
      </c>
      <c r="FP19" s="7">
        <v>7.8899998664856001</v>
      </c>
      <c r="FQ19" s="7">
        <v>121.582355077947</v>
      </c>
      <c r="FR19" s="7">
        <v>409388572541.78601</v>
      </c>
      <c r="FS19" s="7">
        <v>99.575660519706503</v>
      </c>
      <c r="FT19" s="7">
        <v>343239160287.09399</v>
      </c>
      <c r="FU19" s="7">
        <v>36.418908498147999</v>
      </c>
      <c r="FV19" s="7">
        <v>0</v>
      </c>
      <c r="FW19" s="7">
        <v>69892.315647083902</v>
      </c>
      <c r="FX19" s="7">
        <v>4755335</v>
      </c>
      <c r="FY19" s="7">
        <v>4.7072244152550304</v>
      </c>
      <c r="FZ19" s="7">
        <v>55.290490047614497</v>
      </c>
      <c r="GA19" s="7">
        <v>70280</v>
      </c>
      <c r="GB19" s="7">
        <v>1.8927056700917799</v>
      </c>
      <c r="GC19" s="7">
        <v>0.85826263000832603</v>
      </c>
      <c r="GD19" s="7">
        <v>11.689999580383301</v>
      </c>
      <c r="GE19" s="7">
        <v>29.8015328373315</v>
      </c>
      <c r="GF19" s="7">
        <v>637265104192.73401</v>
      </c>
      <c r="GG19" s="7">
        <v>26.549505008512799</v>
      </c>
      <c r="GH19" s="7">
        <v>594414410449.62097</v>
      </c>
      <c r="GI19" s="7">
        <v>21.438038449848602</v>
      </c>
      <c r="GJ19" s="7">
        <v>-0.123335389</v>
      </c>
      <c r="GK19" s="7">
        <v>34318.496818043903</v>
      </c>
      <c r="GL19" s="7">
        <v>60627498</v>
      </c>
      <c r="GM19" s="7">
        <v>2.5630194895162299</v>
      </c>
      <c r="GN19" s="7">
        <v>66.392674467462697</v>
      </c>
      <c r="GO19" s="7">
        <v>301340</v>
      </c>
      <c r="GP19" s="7">
        <v>1.1503293367689</v>
      </c>
      <c r="GQ19" s="7">
        <v>0.93819388644962498</v>
      </c>
      <c r="GR19" s="7">
        <v>3.1300001144409202</v>
      </c>
      <c r="GS19" s="7">
        <v>16.1191525683736</v>
      </c>
      <c r="GT19" s="7">
        <v>981345115852.57996</v>
      </c>
      <c r="GU19" s="7">
        <v>15.1474298805934</v>
      </c>
      <c r="GV19" s="7">
        <v>953764211720.51099</v>
      </c>
      <c r="GW19" s="7">
        <v>29.300460696322599</v>
      </c>
      <c r="GX19" s="7">
        <v>-0.116666667</v>
      </c>
      <c r="GY19" s="7">
        <v>47660.893039023897</v>
      </c>
      <c r="GZ19" s="7">
        <v>126994511</v>
      </c>
      <c r="HA19" s="7">
        <v>3.9196860109098002</v>
      </c>
      <c r="HB19" s="7">
        <v>68.777785990716197</v>
      </c>
      <c r="HC19" s="7">
        <v>377962</v>
      </c>
      <c r="HD19" s="7">
        <v>3.3531764273447502</v>
      </c>
      <c r="HE19" s="7">
        <v>2.9133282765102599</v>
      </c>
      <c r="HF19" s="7">
        <v>3.8800001144409202</v>
      </c>
      <c r="HG19" s="7">
        <v>37.122413357205097</v>
      </c>
      <c r="HH19" s="7">
        <v>438466380350.24799</v>
      </c>
      <c r="HI19" s="7">
        <v>39.100808748674197</v>
      </c>
      <c r="HJ19" s="7">
        <v>431287697037.59998</v>
      </c>
      <c r="HK19" s="7">
        <v>29.332440297052798</v>
      </c>
      <c r="HL19" s="7">
        <v>2.821707752</v>
      </c>
      <c r="HM19" s="7">
        <v>9871.670108626</v>
      </c>
      <c r="HN19" s="7">
        <v>127540423</v>
      </c>
      <c r="HO19" s="7">
        <v>-2.1655565014804599</v>
      </c>
      <c r="HP19" s="7">
        <v>61.053720503011199</v>
      </c>
      <c r="HQ19" s="7">
        <v>1964380</v>
      </c>
      <c r="HR19" s="7" t="s">
        <v>206</v>
      </c>
      <c r="HS19" s="7">
        <v>3.4714568346146999</v>
      </c>
      <c r="HT19" s="7">
        <v>5.1100001335143999</v>
      </c>
      <c r="HU19" s="7">
        <v>25.817721779680301</v>
      </c>
      <c r="HV19" s="7">
        <v>51844809490.069801</v>
      </c>
      <c r="HW19" s="7">
        <v>25.505122943283499</v>
      </c>
      <c r="HX19" s="7">
        <v>55128282128.587402</v>
      </c>
      <c r="HY19" s="7" t="s">
        <v>206</v>
      </c>
      <c r="HZ19" s="7">
        <v>1.0828821319999999</v>
      </c>
      <c r="IA19" s="7">
        <v>37528.458334738301</v>
      </c>
      <c r="IB19" s="7">
        <v>4693200</v>
      </c>
      <c r="IC19" s="7">
        <v>-2.3121695348961802</v>
      </c>
      <c r="ID19" s="7" t="s">
        <v>206</v>
      </c>
      <c r="IE19" s="7">
        <v>267710</v>
      </c>
      <c r="IF19" s="7">
        <v>1.6428019429552201</v>
      </c>
      <c r="IG19" s="7">
        <v>2.2099415159184201</v>
      </c>
      <c r="IH19" s="7">
        <v>6.0100002288818404</v>
      </c>
      <c r="II19" s="7">
        <v>82.448504997573494</v>
      </c>
      <c r="IJ19" s="7">
        <v>772662355880.30798</v>
      </c>
      <c r="IK19" s="7">
        <v>71.440323009901206</v>
      </c>
      <c r="IL19" s="7">
        <v>671151867931.19897</v>
      </c>
      <c r="IM19" s="7">
        <v>17.9578191423501</v>
      </c>
      <c r="IN19" s="7">
        <v>0.31666666700000001</v>
      </c>
      <c r="IO19" s="7">
        <v>52267.731755774097</v>
      </c>
      <c r="IP19" s="7">
        <v>17030314</v>
      </c>
      <c r="IQ19" s="7">
        <v>8.4367256428227897</v>
      </c>
      <c r="IR19" s="7">
        <v>70.207972492353804</v>
      </c>
      <c r="IS19" s="7">
        <v>41540</v>
      </c>
      <c r="IT19" s="7">
        <v>23.2151987886214</v>
      </c>
      <c r="IU19" s="7">
        <v>5.5267358447444801</v>
      </c>
      <c r="IV19" s="7">
        <v>3.8440001010894802</v>
      </c>
      <c r="IW19" s="7">
        <v>9.1457269391177096</v>
      </c>
      <c r="IX19" s="7">
        <v>21516460019.123501</v>
      </c>
      <c r="IY19" s="7">
        <v>16.1605045709581</v>
      </c>
      <c r="IZ19" s="7">
        <v>38719767450.7304</v>
      </c>
      <c r="JA19" s="7">
        <v>18.257102089574499</v>
      </c>
      <c r="JB19" s="7">
        <v>3.752595854</v>
      </c>
      <c r="JC19" s="7">
        <v>1179.41401202313</v>
      </c>
      <c r="JD19" s="7">
        <v>193203476</v>
      </c>
      <c r="JE19" s="7">
        <v>-2.5458036720988999</v>
      </c>
      <c r="JF19" s="7">
        <v>52.772577642591699</v>
      </c>
      <c r="JG19" s="7">
        <v>796100</v>
      </c>
      <c r="JH19" s="7">
        <v>0.537102883852838</v>
      </c>
      <c r="JI19" s="7">
        <v>1.9357909496915799</v>
      </c>
      <c r="JJ19" s="7">
        <v>4.8099999427795401</v>
      </c>
      <c r="JK19" s="7">
        <v>28.255228030607501</v>
      </c>
      <c r="JL19" s="7">
        <v>815410753943.69299</v>
      </c>
      <c r="JM19" s="7">
        <v>30.3270852147215</v>
      </c>
      <c r="JN19" s="7">
        <v>925766424114.50598</v>
      </c>
      <c r="JO19" s="7">
        <v>17.985179118336301</v>
      </c>
      <c r="JP19" s="7">
        <v>0.64161319900000002</v>
      </c>
      <c r="JQ19" s="7">
        <v>42039.7363643926</v>
      </c>
      <c r="JR19" s="7">
        <v>65595565</v>
      </c>
      <c r="JS19" s="7">
        <v>-5.8423824668105198</v>
      </c>
      <c r="JT19" s="7">
        <v>70.603994986021107</v>
      </c>
      <c r="JU19" s="7">
        <v>243610</v>
      </c>
      <c r="JV19" s="7">
        <v>2.2062163226655298</v>
      </c>
      <c r="JW19" s="7">
        <v>2.5933260203840001</v>
      </c>
      <c r="JX19" s="7">
        <v>3.9500000476837198</v>
      </c>
      <c r="JY19" s="7">
        <v>79.5411083456939</v>
      </c>
      <c r="JZ19" s="7">
        <v>188135876323.74701</v>
      </c>
      <c r="KA19" s="7">
        <v>72.057658948638704</v>
      </c>
      <c r="KB19" s="7">
        <v>173849593549.147</v>
      </c>
      <c r="KC19" s="7">
        <v>33.815689133586403</v>
      </c>
      <c r="KD19" s="7">
        <v>0.63935281799999999</v>
      </c>
      <c r="KE19" s="7">
        <v>21894.112652473799</v>
      </c>
      <c r="KF19" s="7">
        <v>10566332</v>
      </c>
      <c r="KG19" s="7">
        <v>1.5442034573569201</v>
      </c>
      <c r="KH19" s="7">
        <v>53.9043710351878</v>
      </c>
      <c r="KI19" s="7">
        <v>78870</v>
      </c>
      <c r="KJ19" s="7">
        <v>2.9934186851017001E-2</v>
      </c>
      <c r="KK19" s="7">
        <v>2.3970214579734201</v>
      </c>
      <c r="KL19" s="7">
        <v>1.79999995231628</v>
      </c>
      <c r="KM19" s="7">
        <v>168.19197044063301</v>
      </c>
      <c r="KN19" s="7">
        <v>594078767876.78796</v>
      </c>
      <c r="KO19" s="7">
        <v>142.06414562082199</v>
      </c>
      <c r="KP19" s="7">
        <v>504669453612.02802</v>
      </c>
      <c r="KQ19" s="7">
        <v>23.7241867295043</v>
      </c>
      <c r="KR19" s="7">
        <v>-0.50251256300000002</v>
      </c>
      <c r="KS19" s="7">
        <v>53353.839463372999</v>
      </c>
      <c r="KT19" s="7">
        <v>5607283</v>
      </c>
      <c r="KU19" s="7">
        <v>18.996611606252099</v>
      </c>
      <c r="KV19" s="7">
        <v>70.049268727210503</v>
      </c>
      <c r="KW19" s="7">
        <v>719</v>
      </c>
      <c r="KX19" s="7">
        <v>8.5047657218937704</v>
      </c>
      <c r="KY19" s="7">
        <v>3.2826830747723501</v>
      </c>
      <c r="KZ19" s="7">
        <v>0.93699997663497903</v>
      </c>
      <c r="LA19" s="7">
        <v>68.110833782010104</v>
      </c>
      <c r="LB19" s="7">
        <v>275332150680.74701</v>
      </c>
      <c r="LC19" s="7">
        <v>53.547943626696302</v>
      </c>
      <c r="LD19" s="7">
        <v>233754960472.51099</v>
      </c>
      <c r="LE19" s="7">
        <v>35.778366839314103</v>
      </c>
      <c r="LF19" s="7">
        <v>0.188334903</v>
      </c>
      <c r="LG19" s="7">
        <v>5910.4545668335804</v>
      </c>
      <c r="LH19" s="7">
        <v>68863514</v>
      </c>
      <c r="LI19" s="7">
        <v>11.7150307578592</v>
      </c>
      <c r="LJ19" s="7">
        <v>55.7168674387922</v>
      </c>
      <c r="LK19" s="7">
        <v>513120</v>
      </c>
    </row>
    <row r="20" spans="1:323" s="21" customFormat="1" x14ac:dyDescent="0.25">
      <c r="A20" s="21">
        <v>2017</v>
      </c>
      <c r="B20" s="7">
        <v>0.63431749582484298</v>
      </c>
      <c r="C20" s="7">
        <v>2.2228247553611999</v>
      </c>
      <c r="D20" s="7">
        <v>3.7360000610351598</v>
      </c>
      <c r="E20" s="7">
        <v>47.235846599353401</v>
      </c>
      <c r="F20" s="30">
        <v>1933017108655.0701</v>
      </c>
      <c r="G20" s="7">
        <v>39.661881195703799</v>
      </c>
      <c r="H20" s="30">
        <v>1666728181790.3501</v>
      </c>
      <c r="I20" s="7">
        <v>27.5994606769118</v>
      </c>
      <c r="J20" s="7" t="s">
        <v>206</v>
      </c>
      <c r="K20" s="7">
        <v>46747.192470809598</v>
      </c>
      <c r="L20" s="7">
        <v>82695000</v>
      </c>
      <c r="M20" s="7">
        <v>8.0794685548152199</v>
      </c>
      <c r="N20" s="7">
        <v>61.896977032803697</v>
      </c>
      <c r="O20" s="7">
        <v>357380</v>
      </c>
      <c r="P20" s="7">
        <v>5.60797453992779</v>
      </c>
      <c r="Q20" s="7">
        <v>2.8639228972573698</v>
      </c>
      <c r="R20" s="7">
        <v>8.7379999160766602</v>
      </c>
      <c r="S20" s="7">
        <v>11.178762400043</v>
      </c>
      <c r="T20" s="7">
        <v>73903176250.891098</v>
      </c>
      <c r="U20" s="7">
        <v>13.8358164711257</v>
      </c>
      <c r="V20" s="7">
        <v>92234696464.455002</v>
      </c>
      <c r="W20" s="7">
        <v>21.7366476026044</v>
      </c>
      <c r="X20" s="7" t="s">
        <v>206</v>
      </c>
      <c r="Y20" s="7">
        <v>10398.0924648569</v>
      </c>
      <c r="Z20" s="7">
        <v>44271041</v>
      </c>
      <c r="AA20" s="7">
        <v>-4.8294068285857596</v>
      </c>
      <c r="AB20" s="7">
        <v>56.920229867060598</v>
      </c>
      <c r="AC20" s="7">
        <v>2780400</v>
      </c>
      <c r="AD20" s="7">
        <v>4.5651126037713396</v>
      </c>
      <c r="AE20" s="7">
        <v>0.97608568137594898</v>
      </c>
      <c r="AF20" s="7">
        <v>12.881999969482401</v>
      </c>
      <c r="AG20" s="7">
        <v>12.567574373385099</v>
      </c>
      <c r="AH20" s="7">
        <v>288894567557.57397</v>
      </c>
      <c r="AI20" s="7">
        <v>11.552182580746599</v>
      </c>
      <c r="AJ20" s="7">
        <v>244149316944.88101</v>
      </c>
      <c r="AK20" s="7">
        <v>18.4755694594839</v>
      </c>
      <c r="AL20" s="7" t="s">
        <v>206</v>
      </c>
      <c r="AM20" s="7">
        <v>10888.982385183101</v>
      </c>
      <c r="AN20" s="7">
        <v>209288278</v>
      </c>
      <c r="AO20" s="7">
        <v>-0.47489956199897099</v>
      </c>
      <c r="AP20" s="7">
        <v>63.066148717124598</v>
      </c>
      <c r="AQ20" s="7">
        <v>8515770</v>
      </c>
      <c r="AR20" s="7" t="s">
        <v>206</v>
      </c>
      <c r="AS20" s="7">
        <v>3.0473506807596502</v>
      </c>
      <c r="AT20" s="7">
        <v>6.4289999008178702</v>
      </c>
      <c r="AU20" s="7">
        <v>30.894027355778999</v>
      </c>
      <c r="AV20" s="7">
        <v>579435227206.02197</v>
      </c>
      <c r="AW20" s="7">
        <v>33.168625600989003</v>
      </c>
      <c r="AX20" s="7">
        <v>587568988431.578</v>
      </c>
      <c r="AY20" s="7" t="s">
        <v>206</v>
      </c>
      <c r="AZ20" s="7" t="s">
        <v>206</v>
      </c>
      <c r="BA20" s="7">
        <v>51315.888974937399</v>
      </c>
      <c r="BB20" s="7">
        <v>36708083</v>
      </c>
      <c r="BC20" s="7">
        <v>-2.9521085627245598</v>
      </c>
      <c r="BD20" s="7" t="s">
        <v>206</v>
      </c>
      <c r="BE20" s="7">
        <v>9984670</v>
      </c>
      <c r="BF20" s="7">
        <v>3.83474346383325</v>
      </c>
      <c r="BG20" s="7">
        <v>1.4899060044616601</v>
      </c>
      <c r="BH20" s="7">
        <v>6.9930000305175799</v>
      </c>
      <c r="BI20" s="7">
        <v>28.7036119449042</v>
      </c>
      <c r="BJ20" s="7">
        <v>87952091182.986893</v>
      </c>
      <c r="BK20" s="7">
        <v>26.991468780912001</v>
      </c>
      <c r="BL20" s="7">
        <v>82002325343.627502</v>
      </c>
      <c r="BM20" s="7">
        <v>29.955279199625402</v>
      </c>
      <c r="BN20" s="7" t="s">
        <v>206</v>
      </c>
      <c r="BO20" s="7">
        <v>15059.530140762099</v>
      </c>
      <c r="BP20" s="7">
        <v>18054726</v>
      </c>
      <c r="BQ20" s="7">
        <v>-1.49645668469142</v>
      </c>
      <c r="BR20" s="7">
        <v>57.590579722848403</v>
      </c>
      <c r="BS20" s="7">
        <v>756096</v>
      </c>
      <c r="BT20" s="7">
        <v>7.9151109201946896</v>
      </c>
      <c r="BU20" s="7">
        <v>6.90000000000013</v>
      </c>
      <c r="BV20" s="7">
        <v>4.6750001907348597</v>
      </c>
      <c r="BW20" s="7">
        <v>19.757380101743198</v>
      </c>
      <c r="BX20" s="7" t="s">
        <v>206</v>
      </c>
      <c r="BY20" s="7">
        <v>18.046019493987401</v>
      </c>
      <c r="BZ20" s="7" t="s">
        <v>206</v>
      </c>
      <c r="CA20" s="7">
        <v>40.456271428980799</v>
      </c>
      <c r="CB20" s="7" t="s">
        <v>206</v>
      </c>
      <c r="CC20" s="7">
        <v>7329.0892991321598</v>
      </c>
      <c r="CD20" s="7">
        <v>1386395000</v>
      </c>
      <c r="CE20" s="7">
        <v>1.3473662614399999</v>
      </c>
      <c r="CF20" s="7">
        <v>51.628617650824502</v>
      </c>
      <c r="CG20" s="7">
        <v>9562911</v>
      </c>
      <c r="CH20" s="7">
        <v>1.96113207449036</v>
      </c>
      <c r="CI20" s="7">
        <v>3.0627684624326301</v>
      </c>
      <c r="CJ20" s="7">
        <v>3.7550001144409202</v>
      </c>
      <c r="CK20" s="7">
        <v>43.090975864808001</v>
      </c>
      <c r="CL20" s="7">
        <v>726622470613.57495</v>
      </c>
      <c r="CM20" s="7">
        <v>37.688243488421897</v>
      </c>
      <c r="CN20" s="7">
        <v>699777520390.35999</v>
      </c>
      <c r="CO20" s="7">
        <v>35.869263640716298</v>
      </c>
      <c r="CP20" s="7" t="s">
        <v>206</v>
      </c>
      <c r="CQ20" s="7">
        <v>26152.030774856299</v>
      </c>
      <c r="CR20" s="7">
        <v>51466201</v>
      </c>
      <c r="CS20" s="7">
        <v>5.1256020044469501</v>
      </c>
      <c r="CT20" s="7">
        <v>52.844763792848902</v>
      </c>
      <c r="CU20" s="7">
        <v>100280</v>
      </c>
      <c r="CV20" s="7">
        <v>2.59224757704557</v>
      </c>
      <c r="CW20" s="7">
        <v>3.0517196161950602</v>
      </c>
      <c r="CX20" s="7">
        <v>17.350999832153299</v>
      </c>
      <c r="CY20" s="7">
        <v>34.092803580421098</v>
      </c>
      <c r="CZ20" s="7">
        <v>494416920497.50403</v>
      </c>
      <c r="DA20" s="7">
        <v>31.426049832339601</v>
      </c>
      <c r="DB20" s="7">
        <v>430757134582.33801</v>
      </c>
      <c r="DC20" s="7">
        <v>21.614180062595501</v>
      </c>
      <c r="DD20" s="7" t="s">
        <v>206</v>
      </c>
      <c r="DE20" s="7">
        <v>32405.750814388099</v>
      </c>
      <c r="DF20" s="7">
        <v>46572028</v>
      </c>
      <c r="DG20" s="7">
        <v>1.9538715501897099</v>
      </c>
      <c r="DH20" s="7">
        <v>66.443864283615</v>
      </c>
      <c r="DI20" s="7">
        <v>505940</v>
      </c>
      <c r="DJ20" s="21">
        <v>34.122135647295302</v>
      </c>
      <c r="DK20" s="21">
        <v>10.245810850259</v>
      </c>
      <c r="DL20" s="21">
        <v>5.2039999961853001</v>
      </c>
      <c r="DM20" s="21">
        <v>7.7383298203974604</v>
      </c>
      <c r="DN20" s="21" t="s">
        <v>206</v>
      </c>
      <c r="DO20" s="21">
        <v>23.712317120691502</v>
      </c>
      <c r="DP20" s="21" t="s">
        <v>206</v>
      </c>
      <c r="DQ20" s="21">
        <v>22.9024178925042</v>
      </c>
      <c r="DR20" s="21" t="s">
        <v>206</v>
      </c>
      <c r="DS20" s="21">
        <v>549.847872764768</v>
      </c>
      <c r="DT20" s="21">
        <v>104957438</v>
      </c>
      <c r="DU20" s="21" t="s">
        <v>206</v>
      </c>
      <c r="DV20" s="21">
        <v>36.922070997467102</v>
      </c>
      <c r="DW20" s="21">
        <v>1104300</v>
      </c>
      <c r="DX20" s="7" t="s">
        <v>206</v>
      </c>
      <c r="DY20" s="7">
        <v>2.2733385483016701</v>
      </c>
      <c r="DZ20" s="7">
        <v>4.4380002021789604</v>
      </c>
      <c r="EA20" s="7" t="s">
        <v>206</v>
      </c>
      <c r="EB20" s="7" t="s">
        <v>206</v>
      </c>
      <c r="EC20" s="7" t="s">
        <v>206</v>
      </c>
      <c r="ED20" s="7" t="s">
        <v>206</v>
      </c>
      <c r="EE20" s="7" t="s">
        <v>206</v>
      </c>
      <c r="EF20" s="7" t="s">
        <v>206</v>
      </c>
      <c r="EG20" s="7">
        <v>53128.539699925197</v>
      </c>
      <c r="EH20" s="7">
        <v>325719178</v>
      </c>
      <c r="EI20" s="7">
        <v>-2.4045047797376502</v>
      </c>
      <c r="EJ20" s="7" t="s">
        <v>206</v>
      </c>
      <c r="EK20" s="7">
        <v>9831510</v>
      </c>
      <c r="EL20" s="7">
        <v>1.5096183845652</v>
      </c>
      <c r="EM20" s="7">
        <v>1.8194001808926601</v>
      </c>
      <c r="EN20" s="7">
        <v>9.6809997558593803</v>
      </c>
      <c r="EO20" s="7">
        <v>30.881854339890999</v>
      </c>
      <c r="EP20" s="7">
        <v>894468190827.78601</v>
      </c>
      <c r="EQ20" s="7">
        <v>31.9841777192091</v>
      </c>
      <c r="ER20" s="7">
        <v>973876214869.25598</v>
      </c>
      <c r="ES20" s="7">
        <v>17.361615042075702</v>
      </c>
      <c r="ET20" s="7" t="s">
        <v>206</v>
      </c>
      <c r="EU20" s="7">
        <v>42567.743647756499</v>
      </c>
      <c r="EV20" s="7">
        <v>67118648</v>
      </c>
      <c r="EW20" s="7">
        <v>-0.71688272296586897</v>
      </c>
      <c r="EX20" s="7">
        <v>70.236308774471397</v>
      </c>
      <c r="EY20" s="7">
        <v>549087</v>
      </c>
      <c r="EZ20" s="7">
        <v>15.450262586215599</v>
      </c>
      <c r="FA20" s="7">
        <v>6.6242271160448203</v>
      </c>
      <c r="FB20" s="7">
        <v>3.52300000190735</v>
      </c>
      <c r="FC20" s="7">
        <v>18.867414706495602</v>
      </c>
      <c r="FD20" s="7">
        <v>530168617842.896</v>
      </c>
      <c r="FE20" s="7">
        <v>21.774659332589501</v>
      </c>
      <c r="FF20" s="7">
        <v>574641474707.68701</v>
      </c>
      <c r="FG20" s="7">
        <v>26.1553950231147</v>
      </c>
      <c r="FH20" s="7" t="s">
        <v>206</v>
      </c>
      <c r="FI20" s="7">
        <v>1963.54632112944</v>
      </c>
      <c r="FJ20" s="7">
        <v>1339180127</v>
      </c>
      <c r="FK20" s="7">
        <v>-1.5042427248954799</v>
      </c>
      <c r="FL20" s="7">
        <v>48.9307673325536</v>
      </c>
      <c r="FM20" s="7">
        <v>3287259</v>
      </c>
      <c r="FN20" s="7" t="s">
        <v>206</v>
      </c>
      <c r="FO20" s="7">
        <v>7.8023816080941204</v>
      </c>
      <c r="FP20" s="7">
        <v>6.3990001678466797</v>
      </c>
      <c r="FQ20" s="7">
        <v>120.012529384422</v>
      </c>
      <c r="FR20" s="7">
        <v>437580261187.479</v>
      </c>
      <c r="FS20" s="7">
        <v>87.878318627249996</v>
      </c>
      <c r="FT20" s="7">
        <v>322076330235.86401</v>
      </c>
      <c r="FU20" s="7" t="s">
        <v>206</v>
      </c>
      <c r="FV20" s="7" t="s">
        <v>206</v>
      </c>
      <c r="FW20" s="7">
        <v>74433.455655214304</v>
      </c>
      <c r="FX20" s="7">
        <v>4813608</v>
      </c>
      <c r="FY20" s="7">
        <v>12.8005372999319</v>
      </c>
      <c r="FZ20" s="7" t="s">
        <v>206</v>
      </c>
      <c r="GA20" s="7">
        <v>70280</v>
      </c>
      <c r="GB20" s="7">
        <v>1.9248140304928301</v>
      </c>
      <c r="GC20" s="7">
        <v>1.50229137197273</v>
      </c>
      <c r="GD20" s="7">
        <v>11.335000038146999</v>
      </c>
      <c r="GE20" s="7">
        <v>31.2965309630005</v>
      </c>
      <c r="GF20" s="7">
        <v>671989924126.83606</v>
      </c>
      <c r="GG20" s="7">
        <v>28.218067932344798</v>
      </c>
      <c r="GH20" s="7">
        <v>626100735796.14404</v>
      </c>
      <c r="GI20" s="7">
        <v>21.361662735338701</v>
      </c>
      <c r="GJ20" s="7" t="s">
        <v>206</v>
      </c>
      <c r="GK20" s="7">
        <v>34877.8291405126</v>
      </c>
      <c r="GL20" s="7">
        <v>60551416</v>
      </c>
      <c r="GM20" s="7">
        <v>2.8082176196318098</v>
      </c>
      <c r="GN20" s="7">
        <v>66.284122512055902</v>
      </c>
      <c r="GO20" s="7">
        <v>301340</v>
      </c>
      <c r="GP20" s="7" t="s">
        <v>206</v>
      </c>
      <c r="GQ20" s="7">
        <v>1.7125811310874799</v>
      </c>
      <c r="GR20" s="7">
        <v>2.8310000896453902</v>
      </c>
      <c r="GS20" s="7" t="s">
        <v>206</v>
      </c>
      <c r="GT20" s="7" t="s">
        <v>206</v>
      </c>
      <c r="GU20" s="7" t="s">
        <v>206</v>
      </c>
      <c r="GV20" s="7" t="s">
        <v>206</v>
      </c>
      <c r="GW20" s="7" t="s">
        <v>206</v>
      </c>
      <c r="GX20" s="7" t="s">
        <v>206</v>
      </c>
      <c r="GY20" s="7">
        <v>48556.927244607803</v>
      </c>
      <c r="GZ20" s="7">
        <v>126785797</v>
      </c>
      <c r="HA20" s="7">
        <v>4.0187851827936498</v>
      </c>
      <c r="HB20" s="7" t="s">
        <v>206</v>
      </c>
      <c r="HC20" s="7">
        <v>377962</v>
      </c>
      <c r="HD20" s="7">
        <v>3.4212614479093801</v>
      </c>
      <c r="HE20" s="7">
        <v>2.0365858341696099</v>
      </c>
      <c r="HF20" s="7">
        <v>3.5009999275207502</v>
      </c>
      <c r="HG20" s="7">
        <v>37.880055765286102</v>
      </c>
      <c r="HH20" s="7">
        <v>455285567365.81897</v>
      </c>
      <c r="HI20" s="7">
        <v>39.685430012693203</v>
      </c>
      <c r="HJ20" s="7">
        <v>459080930269.40997</v>
      </c>
      <c r="HK20" s="7">
        <v>29.9315905969959</v>
      </c>
      <c r="HL20" s="7" t="s">
        <v>206</v>
      </c>
      <c r="HM20" s="7">
        <v>9946.1579944764399</v>
      </c>
      <c r="HN20" s="7">
        <v>129163276</v>
      </c>
      <c r="HO20" s="7">
        <v>-1.6830862664567201</v>
      </c>
      <c r="HP20" s="7">
        <v>60.945434129439498</v>
      </c>
      <c r="HQ20" s="7">
        <v>1964380</v>
      </c>
      <c r="HR20" s="7" t="s">
        <v>206</v>
      </c>
      <c r="HS20" s="7">
        <v>3.0286570425072501</v>
      </c>
      <c r="HT20" s="7">
        <v>4.8810000419616699</v>
      </c>
      <c r="HU20" s="7" t="s">
        <v>206</v>
      </c>
      <c r="HV20" s="7" t="s">
        <v>206</v>
      </c>
      <c r="HW20" s="7" t="s">
        <v>206</v>
      </c>
      <c r="HX20" s="7" t="s">
        <v>206</v>
      </c>
      <c r="HY20" s="7" t="s">
        <v>206</v>
      </c>
      <c r="HZ20" s="7" t="s">
        <v>206</v>
      </c>
      <c r="IA20" s="7">
        <v>37852.873592020398</v>
      </c>
      <c r="IB20" s="7">
        <v>4793900</v>
      </c>
      <c r="IC20" s="7">
        <v>-2.69109582307274</v>
      </c>
      <c r="ID20" s="7" t="s">
        <v>206</v>
      </c>
      <c r="IE20" s="7">
        <v>267710</v>
      </c>
      <c r="IF20" s="7">
        <v>1.8605558344063</v>
      </c>
      <c r="IG20" s="7">
        <v>3.1622122933289201</v>
      </c>
      <c r="IH20" s="7">
        <v>4.8600001335143999</v>
      </c>
      <c r="II20" s="7">
        <v>86.463811841215104</v>
      </c>
      <c r="IJ20" s="7">
        <v>819534229543.89905</v>
      </c>
      <c r="IK20" s="7">
        <v>74.782723741352598</v>
      </c>
      <c r="IL20" s="7">
        <v>707544718221.21704</v>
      </c>
      <c r="IM20" s="7">
        <v>17.5284518691487</v>
      </c>
      <c r="IN20" s="7" t="s">
        <v>206</v>
      </c>
      <c r="IO20" s="7">
        <v>53597.8343255379</v>
      </c>
      <c r="IP20" s="7">
        <v>17132854</v>
      </c>
      <c r="IQ20" s="7">
        <v>10.267507724379501</v>
      </c>
      <c r="IR20" s="7">
        <v>70.384004757436202</v>
      </c>
      <c r="IS20" s="7">
        <v>41540</v>
      </c>
      <c r="IT20" s="7">
        <v>22.880888012587199</v>
      </c>
      <c r="IU20" s="7">
        <v>5.7006212410121</v>
      </c>
      <c r="IV20" s="7">
        <v>4.0440001487731898</v>
      </c>
      <c r="IW20" s="7">
        <v>8.2354413485006397</v>
      </c>
      <c r="IX20" s="7">
        <v>21348509640.1441</v>
      </c>
      <c r="IY20" s="7">
        <v>17.552690471773101</v>
      </c>
      <c r="IZ20" s="7">
        <v>46859268730.192299</v>
      </c>
      <c r="JA20" s="7">
        <v>17.942273800543799</v>
      </c>
      <c r="JB20" s="7" t="s">
        <v>206</v>
      </c>
      <c r="JC20" s="7">
        <v>1222.52390632114</v>
      </c>
      <c r="JD20" s="7">
        <v>197015955</v>
      </c>
      <c r="JE20" s="7">
        <v>-5.18704891746951</v>
      </c>
      <c r="JF20" s="7">
        <v>53.092403905688599</v>
      </c>
      <c r="JG20" s="7">
        <v>796100</v>
      </c>
      <c r="JH20" s="7">
        <v>0.51667666189970896</v>
      </c>
      <c r="JI20" s="7">
        <v>1.7871509848739999</v>
      </c>
      <c r="JJ20" s="7">
        <v>4.32200002670288</v>
      </c>
      <c r="JK20" s="7">
        <v>30.528631680406399</v>
      </c>
      <c r="JL20" s="7">
        <v>861585908025.80298</v>
      </c>
      <c r="JM20" s="7">
        <v>31.933199125654301</v>
      </c>
      <c r="JN20" s="7">
        <v>955563399917.72595</v>
      </c>
      <c r="JO20" s="7">
        <v>18.573907632268298</v>
      </c>
      <c r="JP20" s="7" t="s">
        <v>206</v>
      </c>
      <c r="JQ20" s="7">
        <v>42514.487450259003</v>
      </c>
      <c r="JR20" s="7">
        <v>66022273</v>
      </c>
      <c r="JS20" s="7">
        <v>-4.0612958200031501</v>
      </c>
      <c r="JT20" s="7">
        <v>70.068186792747298</v>
      </c>
      <c r="JU20" s="7">
        <v>243610</v>
      </c>
      <c r="JV20" s="7">
        <v>2.1920048734134001</v>
      </c>
      <c r="JW20" s="7">
        <v>4.2890789412335097</v>
      </c>
      <c r="JX20" s="7">
        <v>3.06299996376038</v>
      </c>
      <c r="JY20" s="7">
        <v>79.454386310023295</v>
      </c>
      <c r="JZ20" s="7">
        <v>200324794156.53299</v>
      </c>
      <c r="KA20" s="7">
        <v>72.241710675979903</v>
      </c>
      <c r="KB20" s="7">
        <v>183921825298.129</v>
      </c>
      <c r="KC20" s="7">
        <v>33.457422675015302</v>
      </c>
      <c r="KD20" s="7" t="s">
        <v>206</v>
      </c>
      <c r="KE20" s="7">
        <v>22779.291899431399</v>
      </c>
      <c r="KF20" s="7">
        <v>10591323</v>
      </c>
      <c r="KG20" s="7">
        <v>0.88914910551564796</v>
      </c>
      <c r="KH20" s="7">
        <v>54.234749563344103</v>
      </c>
      <c r="KI20" s="7">
        <v>78870</v>
      </c>
      <c r="KJ20" s="7">
        <v>2.6470907153963899E-2</v>
      </c>
      <c r="KK20" s="7">
        <v>3.6185423359181601</v>
      </c>
      <c r="KL20" s="7">
        <v>2.0239999294281001</v>
      </c>
      <c r="KM20" s="7">
        <v>173.34520499861901</v>
      </c>
      <c r="KN20" s="7">
        <v>618413788045.47095</v>
      </c>
      <c r="KO20" s="7">
        <v>149.08291944594399</v>
      </c>
      <c r="KP20" s="7">
        <v>531145361202.78699</v>
      </c>
      <c r="KQ20" s="7">
        <v>23.212526283665699</v>
      </c>
      <c r="KR20" s="7" t="s">
        <v>206</v>
      </c>
      <c r="KS20" s="7">
        <v>55235.512885934302</v>
      </c>
      <c r="KT20" s="7">
        <v>5612253</v>
      </c>
      <c r="KU20" s="7">
        <v>18.829014548154099</v>
      </c>
      <c r="KV20" s="7">
        <v>70.4357527161185</v>
      </c>
      <c r="KW20" s="7">
        <v>719</v>
      </c>
      <c r="KX20" s="7">
        <v>8.6556811548295407</v>
      </c>
      <c r="KY20" s="7">
        <v>3.90297504194695</v>
      </c>
      <c r="KZ20" s="7">
        <v>1.0829999446868901</v>
      </c>
      <c r="LA20" s="7" t="s">
        <v>206</v>
      </c>
      <c r="LB20" s="7" t="s">
        <v>206</v>
      </c>
      <c r="LC20" s="7" t="s">
        <v>206</v>
      </c>
      <c r="LD20" s="7" t="s">
        <v>206</v>
      </c>
      <c r="LE20" s="7">
        <v>35.032605275808102</v>
      </c>
      <c r="LF20" s="7" t="s">
        <v>206</v>
      </c>
      <c r="LG20" s="7">
        <v>6125.6602888963498</v>
      </c>
      <c r="LH20" s="7">
        <v>69037513</v>
      </c>
      <c r="LI20" s="7">
        <v>10.5721071313883</v>
      </c>
      <c r="LJ20" s="7">
        <v>56.311713569362297</v>
      </c>
      <c r="LK20" s="7">
        <v>513120</v>
      </c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DM13" sqref="DM3:DO13"/>
    </sheetView>
  </sheetViews>
  <sheetFormatPr baseColWidth="10" defaultRowHeight="15" x14ac:dyDescent="0.25"/>
  <cols>
    <col min="1" max="1" width="6.140625" bestFit="1" customWidth="1"/>
    <col min="2" max="2" width="20.42578125" customWidth="1"/>
    <col min="3" max="3" width="24.42578125" customWidth="1"/>
    <col min="4" max="4" width="20.140625" style="21" customWidth="1"/>
    <col min="5" max="5" width="24.140625" customWidth="1"/>
    <col min="6" max="6" width="14.85546875" bestFit="1" customWidth="1"/>
    <col min="7" max="7" width="31.28515625" bestFit="1" customWidth="1"/>
  </cols>
  <sheetData>
    <row r="1" spans="1:10" ht="64.5" customHeight="1" x14ac:dyDescent="0.25">
      <c r="A1" s="21" t="s">
        <v>36</v>
      </c>
      <c r="B1" s="59" t="s">
        <v>21</v>
      </c>
      <c r="C1" s="59" t="s">
        <v>28</v>
      </c>
      <c r="D1" s="59" t="s">
        <v>33</v>
      </c>
      <c r="E1" s="59" t="s">
        <v>468</v>
      </c>
      <c r="F1" s="59" t="s">
        <v>467</v>
      </c>
      <c r="G1" s="59" t="s">
        <v>34</v>
      </c>
      <c r="H1" s="60" t="s">
        <v>22</v>
      </c>
    </row>
    <row r="2" spans="1:10" x14ac:dyDescent="0.25">
      <c r="A2" s="21">
        <v>2000</v>
      </c>
      <c r="B2" s="58" t="s">
        <v>206</v>
      </c>
      <c r="C2" s="58" t="s">
        <v>206</v>
      </c>
      <c r="D2" s="58" t="s">
        <v>206</v>
      </c>
      <c r="E2" s="58" t="s">
        <v>206</v>
      </c>
      <c r="F2" s="58" t="s">
        <v>206</v>
      </c>
      <c r="G2" s="60">
        <v>80137</v>
      </c>
      <c r="H2" s="60"/>
      <c r="J2" s="7"/>
    </row>
    <row r="3" spans="1:10" x14ac:dyDescent="0.25">
      <c r="A3" s="21">
        <v>2001</v>
      </c>
      <c r="B3" s="58" t="s">
        <v>206</v>
      </c>
      <c r="C3" s="58" t="s">
        <v>206</v>
      </c>
      <c r="D3" s="58" t="s">
        <v>206</v>
      </c>
      <c r="E3" s="63">
        <v>5730</v>
      </c>
      <c r="F3" s="58" t="s">
        <v>206</v>
      </c>
      <c r="G3" s="60">
        <v>80137</v>
      </c>
      <c r="H3" s="60"/>
      <c r="J3" s="7"/>
    </row>
    <row r="4" spans="1:10" x14ac:dyDescent="0.25">
      <c r="A4" s="21">
        <v>2002</v>
      </c>
      <c r="B4" s="58" t="s">
        <v>206</v>
      </c>
      <c r="C4" s="58" t="s">
        <v>206</v>
      </c>
      <c r="D4" s="58" t="s">
        <v>206</v>
      </c>
      <c r="E4" s="64">
        <v>5824.7657991861624</v>
      </c>
      <c r="F4" s="58" t="s">
        <v>206</v>
      </c>
      <c r="G4" s="60">
        <v>80137</v>
      </c>
      <c r="H4" s="60"/>
      <c r="J4" s="7"/>
    </row>
    <row r="5" spans="1:10" x14ac:dyDescent="0.25">
      <c r="A5" s="21">
        <v>2003</v>
      </c>
      <c r="B5" s="57">
        <v>5.6942582635900001</v>
      </c>
      <c r="C5" s="56">
        <v>32.238169761771999</v>
      </c>
      <c r="D5" s="56">
        <v>62.067571974636998</v>
      </c>
      <c r="E5" s="64">
        <v>5507.2317631766373</v>
      </c>
      <c r="F5" s="58" t="s">
        <v>206</v>
      </c>
      <c r="G5" s="60">
        <v>80137</v>
      </c>
      <c r="H5" s="60"/>
      <c r="J5" s="7"/>
    </row>
    <row r="6" spans="1:10" x14ac:dyDescent="0.25">
      <c r="A6" s="21">
        <v>2004</v>
      </c>
      <c r="B6" s="57">
        <v>5.9483576884970004</v>
      </c>
      <c r="C6" s="56">
        <v>31.445840588191999</v>
      </c>
      <c r="D6" s="56">
        <v>62.605801723310996</v>
      </c>
      <c r="E6" s="65">
        <v>7157.3744561834028</v>
      </c>
      <c r="F6" s="58" t="s">
        <v>206</v>
      </c>
      <c r="G6" s="60">
        <v>80137</v>
      </c>
      <c r="H6" s="60"/>
      <c r="J6" s="7"/>
    </row>
    <row r="7" spans="1:10" x14ac:dyDescent="0.25">
      <c r="A7" s="21">
        <v>2005</v>
      </c>
      <c r="B7" s="57">
        <v>5.5447297704559997</v>
      </c>
      <c r="C7" s="56">
        <v>32.113812141944003</v>
      </c>
      <c r="D7" s="56">
        <v>62.341458087600003</v>
      </c>
      <c r="E7" s="65">
        <v>8046.4400667926939</v>
      </c>
      <c r="F7" s="61">
        <v>6939097</v>
      </c>
      <c r="G7" s="60">
        <v>80137</v>
      </c>
      <c r="H7" s="60"/>
      <c r="J7" s="7"/>
    </row>
    <row r="8" spans="1:10" x14ac:dyDescent="0.25">
      <c r="A8" s="21">
        <v>2006</v>
      </c>
      <c r="B8" s="57">
        <v>5.652163687422</v>
      </c>
      <c r="C8" s="56">
        <v>32.652633431700998</v>
      </c>
      <c r="D8" s="56">
        <v>61.695202880876998</v>
      </c>
      <c r="E8" s="65">
        <v>8488.1520237752538</v>
      </c>
      <c r="F8" s="61">
        <v>7038517</v>
      </c>
      <c r="G8" s="60">
        <v>80137</v>
      </c>
      <c r="H8" s="60"/>
      <c r="J8" s="7"/>
    </row>
    <row r="9" spans="1:10" x14ac:dyDescent="0.25">
      <c r="A9" s="21">
        <v>2007</v>
      </c>
      <c r="B9" s="57">
        <v>5.8123120932649996</v>
      </c>
      <c r="C9" s="56">
        <v>32.586507993692997</v>
      </c>
      <c r="D9" s="56">
        <v>61.601179913042998</v>
      </c>
      <c r="E9" s="65">
        <v>9052.4984698627213</v>
      </c>
      <c r="F9" s="61">
        <v>7142397</v>
      </c>
      <c r="G9" s="60">
        <v>80137</v>
      </c>
      <c r="H9" s="60"/>
      <c r="J9" s="7"/>
    </row>
    <row r="10" spans="1:10" x14ac:dyDescent="0.25">
      <c r="A10" s="21">
        <v>2008</v>
      </c>
      <c r="B10" s="57">
        <v>5.7853269820589999</v>
      </c>
      <c r="C10" s="56">
        <v>31.278457168917001</v>
      </c>
      <c r="D10" s="56">
        <v>62.936215849024002</v>
      </c>
      <c r="E10" s="65">
        <v>9294.0352973366171</v>
      </c>
      <c r="F10" s="61">
        <v>7258451</v>
      </c>
      <c r="G10" s="60">
        <v>80137</v>
      </c>
      <c r="H10" s="60"/>
      <c r="I10" s="7"/>
      <c r="J10" s="7"/>
    </row>
    <row r="11" spans="1:10" x14ac:dyDescent="0.25">
      <c r="A11" s="21">
        <v>2009</v>
      </c>
      <c r="B11" s="57">
        <v>5.841428620836</v>
      </c>
      <c r="C11" s="56">
        <v>30.347457386607001</v>
      </c>
      <c r="D11" s="56">
        <v>63.811113992556997</v>
      </c>
      <c r="E11" s="65">
        <v>7461.1782274532816</v>
      </c>
      <c r="F11" s="61">
        <v>7374759</v>
      </c>
      <c r="G11" s="60">
        <v>80137</v>
      </c>
      <c r="H11" s="60"/>
      <c r="I11" s="7"/>
      <c r="J11" s="7"/>
    </row>
    <row r="12" spans="1:10" x14ac:dyDescent="0.25">
      <c r="A12" s="21">
        <v>2010</v>
      </c>
      <c r="B12" s="57">
        <v>6.0302285815080001</v>
      </c>
      <c r="C12" s="56">
        <v>30.608791803980999</v>
      </c>
      <c r="D12" s="56">
        <v>63.360979614511002</v>
      </c>
      <c r="E12" s="66">
        <v>8688.6259327555035</v>
      </c>
      <c r="F12" s="61">
        <v>7480583</v>
      </c>
      <c r="G12" s="60">
        <v>80137</v>
      </c>
      <c r="H12" s="60"/>
      <c r="I12" s="7"/>
      <c r="J12" s="7"/>
    </row>
    <row r="13" spans="1:10" x14ac:dyDescent="0.25">
      <c r="A13" s="21">
        <v>2011</v>
      </c>
      <c r="B13" s="57">
        <v>5.5294203946840002</v>
      </c>
      <c r="C13" s="56">
        <v>30.372569106934002</v>
      </c>
      <c r="D13" s="56">
        <v>64.098010498381996</v>
      </c>
      <c r="E13" s="66">
        <v>9405.2714693819289</v>
      </c>
      <c r="F13" s="61">
        <v>7581268</v>
      </c>
      <c r="G13" s="60">
        <v>80137</v>
      </c>
      <c r="H13" s="60"/>
      <c r="I13" s="7"/>
      <c r="J13" s="7"/>
    </row>
    <row r="14" spans="1:10" x14ac:dyDescent="0.25">
      <c r="A14" s="21">
        <v>2012</v>
      </c>
      <c r="B14" s="57">
        <v>5.7786868355210004</v>
      </c>
      <c r="C14" s="56">
        <v>30.276045910699001</v>
      </c>
      <c r="D14" s="56">
        <v>63.945267253780003</v>
      </c>
      <c r="E14" s="66">
        <v>9591.9426795848249</v>
      </c>
      <c r="F14" s="61">
        <v>7681609</v>
      </c>
      <c r="G14" s="60">
        <v>80137</v>
      </c>
      <c r="H14" s="60"/>
      <c r="I14" s="7"/>
      <c r="J14" s="7"/>
    </row>
    <row r="15" spans="1:10" x14ac:dyDescent="0.25">
      <c r="A15" s="21">
        <v>2013</v>
      </c>
      <c r="B15" s="57">
        <v>5.6428490255929997</v>
      </c>
      <c r="C15" s="56">
        <v>30.498726840039001</v>
      </c>
      <c r="D15" s="56">
        <v>63.858424134368001</v>
      </c>
      <c r="E15" s="66">
        <v>10252.430244582143</v>
      </c>
      <c r="F15" s="61">
        <v>7778722</v>
      </c>
      <c r="G15" s="60">
        <v>80137</v>
      </c>
      <c r="H15" s="60"/>
      <c r="I15" s="7"/>
      <c r="J15" s="7"/>
    </row>
    <row r="16" spans="1:10" x14ac:dyDescent="0.25">
      <c r="A16" s="21">
        <v>2014</v>
      </c>
      <c r="B16" s="57">
        <v>5.7468512193079997</v>
      </c>
      <c r="C16" s="56">
        <v>31.398623531146999</v>
      </c>
      <c r="D16" s="56">
        <v>62.854525249544999</v>
      </c>
      <c r="E16" s="66">
        <v>10555.166380798275</v>
      </c>
      <c r="F16" s="61">
        <v>7873608</v>
      </c>
      <c r="G16" s="60">
        <v>80137</v>
      </c>
      <c r="H16" s="60"/>
      <c r="I16" s="7"/>
      <c r="J16" s="7"/>
    </row>
    <row r="17" spans="1:10" x14ac:dyDescent="0.25">
      <c r="A17" s="21">
        <v>2015</v>
      </c>
      <c r="B17" s="58">
        <v>5.6148090501550003</v>
      </c>
      <c r="C17" s="58">
        <v>32.048563151560003</v>
      </c>
      <c r="D17" s="58">
        <v>62.336627798285001</v>
      </c>
      <c r="E17" s="66">
        <v>8149.3550381733803</v>
      </c>
      <c r="F17" s="21">
        <v>7844830</v>
      </c>
      <c r="G17" s="60">
        <v>80137</v>
      </c>
      <c r="H17" s="62">
        <v>1.68772378120711</v>
      </c>
      <c r="I17" s="7"/>
      <c r="J17" s="7"/>
    </row>
    <row r="18" spans="1:10" x14ac:dyDescent="0.25">
      <c r="A18">
        <v>2016</v>
      </c>
      <c r="B18" s="58">
        <v>5.550659354015</v>
      </c>
      <c r="C18" s="58">
        <v>31.296951486524001</v>
      </c>
      <c r="D18" s="58">
        <v>63.152389159461002</v>
      </c>
      <c r="E18" s="66">
        <v>8942.7751195381952</v>
      </c>
      <c r="F18" s="21">
        <v>7844830</v>
      </c>
      <c r="G18" s="60">
        <v>80137</v>
      </c>
    </row>
    <row r="19" spans="1:10" x14ac:dyDescent="0.25">
      <c r="G19" s="21"/>
      <c r="H19" s="21"/>
      <c r="I19" s="21"/>
    </row>
    <row r="20" spans="1:10" x14ac:dyDescent="0.25">
      <c r="G20" s="21"/>
      <c r="H20" s="21"/>
      <c r="I20" s="21"/>
      <c r="J20" s="21"/>
    </row>
    <row r="21" spans="1:10" x14ac:dyDescent="0.25">
      <c r="G21" s="21"/>
      <c r="H21" s="21"/>
      <c r="I21" s="21"/>
      <c r="J21" s="21"/>
    </row>
    <row r="22" spans="1:10" x14ac:dyDescent="0.25">
      <c r="E22" t="s">
        <v>383</v>
      </c>
      <c r="F22" t="s">
        <v>382</v>
      </c>
      <c r="G22" s="21"/>
      <c r="H22" s="21"/>
      <c r="I22" s="21"/>
      <c r="J22" s="21"/>
    </row>
    <row r="23" spans="1:10" x14ac:dyDescent="0.25">
      <c r="B23" s="7"/>
      <c r="C23" s="7"/>
      <c r="D23" s="7"/>
      <c r="E23" s="21"/>
      <c r="F23" s="21"/>
      <c r="G23" s="21"/>
      <c r="H23" s="21"/>
      <c r="I23" s="21"/>
      <c r="J23" s="21"/>
    </row>
    <row r="24" spans="1:10" x14ac:dyDescent="0.25">
      <c r="A24" s="21"/>
      <c r="B24" s="7"/>
      <c r="C24" s="7"/>
      <c r="D24" s="7"/>
      <c r="E24" s="21"/>
      <c r="F24" s="21"/>
      <c r="G24" s="21"/>
      <c r="H24" s="21"/>
      <c r="I24" s="21"/>
      <c r="J24" s="21"/>
    </row>
    <row r="25" spans="1:10" x14ac:dyDescent="0.25">
      <c r="A25" s="21"/>
      <c r="B25" s="7"/>
      <c r="C25" s="7"/>
      <c r="D25" s="7"/>
      <c r="E25" s="21"/>
      <c r="F25" s="21"/>
      <c r="G25" s="21"/>
      <c r="H25" s="21"/>
      <c r="I25" s="21"/>
      <c r="J25" s="21"/>
    </row>
    <row r="26" spans="1:10" x14ac:dyDescent="0.25">
      <c r="A26" s="21"/>
      <c r="B26" s="7"/>
      <c r="C26" s="7"/>
      <c r="D26" s="7"/>
      <c r="E26" s="21"/>
      <c r="F26" s="21"/>
      <c r="G26" s="21"/>
      <c r="H26" s="21"/>
      <c r="I26" s="21"/>
      <c r="J26" s="21"/>
    </row>
    <row r="27" spans="1:10" x14ac:dyDescent="0.25">
      <c r="A27" s="21"/>
      <c r="B27" s="7"/>
      <c r="C27" s="7"/>
      <c r="D27" s="7"/>
      <c r="E27" s="21"/>
      <c r="F27" s="21"/>
      <c r="G27" s="21"/>
      <c r="H27" s="21"/>
      <c r="I27" s="21"/>
      <c r="J27" s="21"/>
    </row>
    <row r="28" spans="1:10" x14ac:dyDescent="0.25">
      <c r="A28" s="21"/>
      <c r="B28" s="7"/>
      <c r="C28" s="7"/>
      <c r="D28" s="7"/>
      <c r="E28" s="21"/>
      <c r="F28" s="21"/>
      <c r="G28" s="21"/>
      <c r="H28" s="21"/>
      <c r="I28" s="21"/>
      <c r="J28" s="21"/>
    </row>
    <row r="29" spans="1:10" x14ac:dyDescent="0.25">
      <c r="A29" s="21"/>
      <c r="B29" s="7"/>
      <c r="C29" s="7"/>
      <c r="D29" s="7"/>
      <c r="E29" s="21"/>
      <c r="F29" s="21"/>
      <c r="G29" s="21"/>
      <c r="H29" s="21"/>
      <c r="I29" s="21"/>
      <c r="J29" s="21"/>
    </row>
    <row r="30" spans="1:10" x14ac:dyDescent="0.25">
      <c r="A30" s="21"/>
      <c r="B30" s="7"/>
      <c r="C30" s="7"/>
      <c r="D30" s="7"/>
      <c r="E30" s="21"/>
      <c r="F30" s="21"/>
      <c r="G30" s="21"/>
      <c r="H30" s="21"/>
      <c r="I30" s="21"/>
      <c r="J30" s="21"/>
    </row>
    <row r="31" spans="1:10" x14ac:dyDescent="0.25">
      <c r="A31" s="21"/>
      <c r="B31" s="7"/>
      <c r="C31" s="7"/>
      <c r="D31" s="7"/>
      <c r="E31" s="21"/>
      <c r="F31" s="21"/>
      <c r="G31" s="21"/>
      <c r="H31" s="21"/>
      <c r="I31" s="21"/>
      <c r="J31" s="21"/>
    </row>
    <row r="32" spans="1:10" x14ac:dyDescent="0.25">
      <c r="A32" s="21"/>
      <c r="B32" s="7"/>
      <c r="C32" s="7"/>
      <c r="D32" s="7"/>
      <c r="E32" s="21"/>
      <c r="F32" s="21"/>
      <c r="G32" s="21"/>
      <c r="H32" s="21"/>
      <c r="I32" s="21"/>
      <c r="J32" s="21"/>
    </row>
    <row r="33" spans="1:10" x14ac:dyDescent="0.25">
      <c r="A33" s="21"/>
      <c r="B33" s="7"/>
      <c r="C33" s="7"/>
      <c r="D33" s="7"/>
      <c r="E33" s="21"/>
      <c r="F33" s="21"/>
      <c r="G33" s="21"/>
      <c r="H33" s="21"/>
      <c r="I33" s="21"/>
      <c r="J33" s="21"/>
    </row>
    <row r="34" spans="1:10" x14ac:dyDescent="0.25">
      <c r="A34" s="21"/>
      <c r="B34" s="7"/>
      <c r="C34" s="7"/>
      <c r="D34" s="7"/>
      <c r="E34" s="21"/>
      <c r="F34" s="21"/>
      <c r="G34" s="21"/>
      <c r="H34" s="21"/>
      <c r="I34" s="21"/>
      <c r="J34" s="21"/>
    </row>
    <row r="35" spans="1:10" x14ac:dyDescent="0.25">
      <c r="A35" s="21"/>
      <c r="B35" s="7"/>
      <c r="C35" s="7"/>
      <c r="D35" s="7"/>
      <c r="E35" s="21"/>
      <c r="F35" s="21"/>
      <c r="G35" s="21"/>
      <c r="H35" s="21"/>
      <c r="I35" s="21"/>
      <c r="J35" s="21"/>
    </row>
    <row r="36" spans="1:10" x14ac:dyDescent="0.25">
      <c r="H36" s="21"/>
      <c r="I36" s="21"/>
      <c r="J36" s="21"/>
    </row>
    <row r="37" spans="1:10" x14ac:dyDescent="0.25">
      <c r="H37" s="21"/>
      <c r="I37" s="21"/>
      <c r="J37" s="21"/>
    </row>
  </sheetData>
  <sheetProtection selectLockedCells="1" selectUnlockedCell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/>
  </sheetPr>
  <dimension ref="A1:FD41"/>
  <sheetViews>
    <sheetView topLeftCell="H1" workbookViewId="0">
      <selection activeCell="DM13" sqref="DM3:DO13"/>
    </sheetView>
  </sheetViews>
  <sheetFormatPr baseColWidth="10" defaultRowHeight="15" x14ac:dyDescent="0.25"/>
  <sheetData>
    <row r="1" spans="1:160" x14ac:dyDescent="0.25">
      <c r="A1" s="25" t="s">
        <v>36</v>
      </c>
      <c r="B1" s="25" t="s">
        <v>2</v>
      </c>
      <c r="C1" s="25" t="s">
        <v>3</v>
      </c>
      <c r="D1" s="25" t="s">
        <v>49</v>
      </c>
      <c r="E1" s="25" t="s">
        <v>50</v>
      </c>
      <c r="F1" s="25" t="s">
        <v>51</v>
      </c>
      <c r="G1" s="25" t="s">
        <v>52</v>
      </c>
      <c r="H1" s="25" t="s">
        <v>4</v>
      </c>
      <c r="I1" s="25" t="s">
        <v>5</v>
      </c>
      <c r="J1" s="25" t="s">
        <v>6</v>
      </c>
      <c r="K1" s="25" t="s">
        <v>53</v>
      </c>
      <c r="L1" s="25" t="s">
        <v>54</v>
      </c>
      <c r="M1" s="25" t="s">
        <v>87</v>
      </c>
      <c r="N1" s="25" t="s">
        <v>55</v>
      </c>
      <c r="O1" s="25" t="s">
        <v>56</v>
      </c>
      <c r="P1" s="25" t="s">
        <v>57</v>
      </c>
      <c r="Q1" s="25" t="s">
        <v>58</v>
      </c>
      <c r="R1" s="25" t="s">
        <v>8</v>
      </c>
      <c r="S1" s="25" t="s">
        <v>9</v>
      </c>
      <c r="T1" s="25" t="s">
        <v>60</v>
      </c>
      <c r="U1" s="25" t="s">
        <v>61</v>
      </c>
      <c r="V1" s="25" t="s">
        <v>62</v>
      </c>
      <c r="W1" s="25" t="s">
        <v>10</v>
      </c>
      <c r="X1" s="25" t="s">
        <v>63</v>
      </c>
      <c r="Y1" s="25" t="s">
        <v>64</v>
      </c>
      <c r="Z1" s="25" t="s">
        <v>11</v>
      </c>
      <c r="AA1" s="25" t="s">
        <v>65</v>
      </c>
      <c r="AB1" s="25" t="s">
        <v>12</v>
      </c>
      <c r="AC1" s="25" t="s">
        <v>66</v>
      </c>
      <c r="AD1" s="25" t="s">
        <v>13</v>
      </c>
      <c r="AE1" s="25" t="s">
        <v>1</v>
      </c>
      <c r="AF1" s="25" t="s">
        <v>67</v>
      </c>
      <c r="AG1" s="25" t="s">
        <v>68</v>
      </c>
      <c r="AH1" s="25" t="s">
        <v>69</v>
      </c>
      <c r="AI1" s="25" t="s">
        <v>70</v>
      </c>
      <c r="AJ1" s="25" t="s">
        <v>14</v>
      </c>
      <c r="AK1" s="25" t="s">
        <v>15</v>
      </c>
      <c r="AL1" s="25" t="s">
        <v>71</v>
      </c>
      <c r="AM1" s="25" t="s">
        <v>72</v>
      </c>
      <c r="AN1" s="25" t="s">
        <v>73</v>
      </c>
      <c r="AO1" s="25" t="s">
        <v>74</v>
      </c>
      <c r="AP1" s="25" t="s">
        <v>75</v>
      </c>
      <c r="AQ1" s="25" t="s">
        <v>76</v>
      </c>
      <c r="AR1" s="25" t="s">
        <v>18</v>
      </c>
      <c r="AS1" s="25" t="s">
        <v>19</v>
      </c>
      <c r="AT1" s="25" t="s">
        <v>77</v>
      </c>
      <c r="AU1" s="25" t="s">
        <v>78</v>
      </c>
      <c r="AV1" s="25" t="s">
        <v>79</v>
      </c>
      <c r="AW1" s="25" t="s">
        <v>80</v>
      </c>
      <c r="AX1" s="25" t="s">
        <v>81</v>
      </c>
      <c r="AY1" s="25" t="s">
        <v>82</v>
      </c>
      <c r="AZ1" s="25" t="s">
        <v>0</v>
      </c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</row>
    <row r="2" spans="1:160" x14ac:dyDescent="0.25">
      <c r="A2" s="27">
        <v>2000</v>
      </c>
      <c r="B2" s="26">
        <v>270.98024608999935</v>
      </c>
      <c r="C2" s="26">
        <v>23.127874999999968</v>
      </c>
      <c r="D2" s="26">
        <v>8.0430390000000003</v>
      </c>
      <c r="E2" s="26">
        <v>9.0868170000000017</v>
      </c>
      <c r="F2" s="26">
        <v>72.761854999999997</v>
      </c>
      <c r="G2" s="26">
        <v>0.26031599999999999</v>
      </c>
      <c r="H2" s="26">
        <v>21.926895999999989</v>
      </c>
      <c r="I2" s="26">
        <v>570.03594265999982</v>
      </c>
      <c r="J2" s="26">
        <v>4.528773000000001</v>
      </c>
      <c r="K2" s="26">
        <v>11.137640999999997</v>
      </c>
      <c r="L2" s="26">
        <v>11.970116999999977</v>
      </c>
      <c r="M2" s="26">
        <v>82.677985999999976</v>
      </c>
      <c r="N2" s="26">
        <v>0.43319499999999989</v>
      </c>
      <c r="O2" s="26">
        <v>141.32093299999997</v>
      </c>
      <c r="P2" s="26">
        <v>2.1210139999999993</v>
      </c>
      <c r="Q2" s="26">
        <v>1.4298E-2</v>
      </c>
      <c r="R2" s="26">
        <v>3620.6992779999969</v>
      </c>
      <c r="S2" s="26">
        <v>12031.936242469967</v>
      </c>
      <c r="T2" s="26">
        <v>0.13019</v>
      </c>
      <c r="U2" s="26">
        <v>0.118566</v>
      </c>
      <c r="V2" s="26">
        <v>460.16999599999986</v>
      </c>
      <c r="W2" s="26">
        <v>-2225.6771959999992</v>
      </c>
      <c r="X2" s="26">
        <v>0.44615700000000008</v>
      </c>
      <c r="Y2" s="26">
        <v>10.501727000000001</v>
      </c>
      <c r="Z2" s="26">
        <v>0.31490099999999899</v>
      </c>
      <c r="AA2" s="26">
        <v>0</v>
      </c>
      <c r="AB2" s="26">
        <v>54.814360999999984</v>
      </c>
      <c r="AC2" s="26">
        <v>1.1605660000000002</v>
      </c>
      <c r="AD2" s="26">
        <v>45.519567000000009</v>
      </c>
      <c r="AE2" s="26">
        <v>674.11264299999959</v>
      </c>
      <c r="AF2" s="26">
        <v>-0.39469399999999999</v>
      </c>
      <c r="AG2" s="26">
        <v>8.4209999999999993E-2</v>
      </c>
      <c r="AH2" s="26">
        <v>4.5263999999999999E-2</v>
      </c>
      <c r="AI2" s="26">
        <v>0.68854899999999997</v>
      </c>
      <c r="AJ2" s="26">
        <v>10.870629999999998</v>
      </c>
      <c r="AK2" s="26">
        <v>1094.7286379999975</v>
      </c>
      <c r="AL2" s="26">
        <v>3.0787269999999998</v>
      </c>
      <c r="AM2" s="26">
        <v>2.9588429999999999</v>
      </c>
      <c r="AN2" s="26">
        <v>2.7390999999999999E-2</v>
      </c>
      <c r="AO2" s="26">
        <v>-1.6578620000000002</v>
      </c>
      <c r="AP2" s="26">
        <v>-16.146675999999985</v>
      </c>
      <c r="AQ2" s="26">
        <v>985.56328599999858</v>
      </c>
      <c r="AR2" s="26">
        <v>1.5767999999999869E-2</v>
      </c>
      <c r="AS2" s="26">
        <v>0.89748400000000061</v>
      </c>
      <c r="AT2" s="26">
        <v>3.0499999999999999E-4</v>
      </c>
      <c r="AU2" s="26">
        <v>-196.71211500000007</v>
      </c>
      <c r="AV2" s="26">
        <v>67.025405999999975</v>
      </c>
      <c r="AW2" s="26">
        <v>20.634414000000003</v>
      </c>
      <c r="AX2" s="26">
        <v>47.575946000000002</v>
      </c>
      <c r="AY2" s="26">
        <v>3.1480209999999902</v>
      </c>
      <c r="AZ2" s="21" t="s">
        <v>83</v>
      </c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</row>
    <row r="3" spans="1:160" x14ac:dyDescent="0.25">
      <c r="A3" s="27">
        <v>2001</v>
      </c>
      <c r="B3" s="26">
        <v>622.17478536999829</v>
      </c>
      <c r="C3" s="26">
        <v>40.313673000000009</v>
      </c>
      <c r="D3" s="26">
        <v>1.1713529999999981</v>
      </c>
      <c r="E3" s="26">
        <v>75.704968999999878</v>
      </c>
      <c r="F3" s="26">
        <v>64.780042000000009</v>
      </c>
      <c r="G3" s="26">
        <v>0.25160399999999999</v>
      </c>
      <c r="H3" s="26">
        <v>25.98789699999999</v>
      </c>
      <c r="I3" s="26">
        <v>882.45299832999865</v>
      </c>
      <c r="J3" s="26">
        <v>11.039572999999999</v>
      </c>
      <c r="K3" s="26">
        <v>2.6929639999999981</v>
      </c>
      <c r="L3" s="26">
        <v>7.0350529999999951</v>
      </c>
      <c r="M3" s="26">
        <v>80.381951999999913</v>
      </c>
      <c r="N3" s="26">
        <v>12.255486999999999</v>
      </c>
      <c r="O3" s="26">
        <v>83.750035000000011</v>
      </c>
      <c r="P3" s="26">
        <v>1.8004970000000002</v>
      </c>
      <c r="Q3" s="26">
        <v>0.53189600000000004</v>
      </c>
      <c r="R3" s="26">
        <v>2825.7056269300015</v>
      </c>
      <c r="S3" s="26">
        <v>21586.813101199969</v>
      </c>
      <c r="T3" s="26">
        <v>0.17319200000000001</v>
      </c>
      <c r="U3" s="26">
        <v>9.4501000000000002E-2</v>
      </c>
      <c r="V3" s="26">
        <v>224.47991599999986</v>
      </c>
      <c r="W3" s="26">
        <v>-78.103494000000268</v>
      </c>
      <c r="X3" s="26">
        <v>0.98005999999999993</v>
      </c>
      <c r="Y3" s="26">
        <v>-42.040779999999998</v>
      </c>
      <c r="Z3" s="26">
        <v>1.2008899999999898</v>
      </c>
      <c r="AA3" s="26">
        <v>0</v>
      </c>
      <c r="AB3" s="26">
        <v>39.635910999999894</v>
      </c>
      <c r="AC3" s="26">
        <v>1.6092660000000001</v>
      </c>
      <c r="AD3" s="26">
        <v>42.948746299999954</v>
      </c>
      <c r="AE3" s="26">
        <v>447.83652399999926</v>
      </c>
      <c r="AF3" s="26">
        <v>3.8347510000000002</v>
      </c>
      <c r="AG3" s="26">
        <v>4.0446999999999997</v>
      </c>
      <c r="AH3" s="26">
        <v>8.8369999999999893E-2</v>
      </c>
      <c r="AI3" s="26">
        <v>3.4949123600000003</v>
      </c>
      <c r="AJ3" s="26">
        <v>4.7537680000000018</v>
      </c>
      <c r="AK3" s="26">
        <v>1216.0571199999983</v>
      </c>
      <c r="AL3" s="26">
        <v>27.84091699999999</v>
      </c>
      <c r="AM3" s="26">
        <v>1.122163</v>
      </c>
      <c r="AN3" s="26">
        <v>0.18540299999999998</v>
      </c>
      <c r="AO3" s="26">
        <v>0.24284199999999989</v>
      </c>
      <c r="AP3" s="26">
        <v>6.1240859999999975</v>
      </c>
      <c r="AQ3" s="26">
        <v>1107.332591529999</v>
      </c>
      <c r="AR3" s="26">
        <v>0</v>
      </c>
      <c r="AS3" s="26">
        <v>10.464389999999987</v>
      </c>
      <c r="AT3" s="26">
        <v>7.5159999999999992E-3</v>
      </c>
      <c r="AU3" s="26">
        <v>102.08338699999993</v>
      </c>
      <c r="AV3" s="26">
        <v>107.88109229999992</v>
      </c>
      <c r="AW3" s="26">
        <v>41.304213000000011</v>
      </c>
      <c r="AX3" s="26">
        <v>-6.6717240000000011</v>
      </c>
      <c r="AY3" s="26">
        <v>5.320392</v>
      </c>
      <c r="AZ3" s="21" t="s">
        <v>83</v>
      </c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</row>
    <row r="4" spans="1:160" x14ac:dyDescent="0.25">
      <c r="A4" s="27">
        <v>2002</v>
      </c>
      <c r="B4" s="26">
        <v>683.50424299999929</v>
      </c>
      <c r="C4" s="26">
        <v>66.031134999999963</v>
      </c>
      <c r="D4" s="26">
        <v>8.396703999999982</v>
      </c>
      <c r="E4" s="26">
        <v>49.181550000000016</v>
      </c>
      <c r="F4" s="26">
        <v>145.84887799999996</v>
      </c>
      <c r="G4" s="26">
        <v>1.191252</v>
      </c>
      <c r="H4" s="26">
        <v>14.513656999999998</v>
      </c>
      <c r="I4" s="26">
        <v>339.54518554999953</v>
      </c>
      <c r="J4" s="26">
        <v>35.155501999999998</v>
      </c>
      <c r="K4" s="26">
        <v>-1.9231430000000118</v>
      </c>
      <c r="L4" s="26">
        <v>22.520150999999991</v>
      </c>
      <c r="M4" s="26">
        <v>38.658219999999972</v>
      </c>
      <c r="N4" s="26">
        <v>-1.1285810000000001</v>
      </c>
      <c r="O4" s="26">
        <v>97.480188000000027</v>
      </c>
      <c r="P4" s="26">
        <v>0.21490100000000001</v>
      </c>
      <c r="Q4" s="26">
        <v>1.4181219999999999</v>
      </c>
      <c r="R4" s="26">
        <v>5399.6889749999909</v>
      </c>
      <c r="S4" s="26">
        <v>13382.291472389985</v>
      </c>
      <c r="T4" s="26">
        <v>0</v>
      </c>
      <c r="U4" s="26">
        <v>2.5157000000000002E-2</v>
      </c>
      <c r="V4" s="26">
        <v>-4.6724990000000126</v>
      </c>
      <c r="W4" s="26">
        <v>314.71736013000066</v>
      </c>
      <c r="X4" s="26">
        <v>6.9210590000000005</v>
      </c>
      <c r="Y4" s="26">
        <v>-4.8608070000000003</v>
      </c>
      <c r="Z4" s="26">
        <v>0.34925900000000004</v>
      </c>
      <c r="AA4" s="26">
        <v>0.55000000000000004</v>
      </c>
      <c r="AB4" s="26">
        <v>111.40319499999994</v>
      </c>
      <c r="AC4" s="26">
        <v>2.9852700000000012</v>
      </c>
      <c r="AD4" s="26">
        <v>44.209393799999958</v>
      </c>
      <c r="AE4" s="26">
        <v>401.38990999999976</v>
      </c>
      <c r="AF4" s="26">
        <v>3.3561480000000001</v>
      </c>
      <c r="AG4" s="26">
        <v>0.43120799999999998</v>
      </c>
      <c r="AH4" s="26">
        <v>0.11954300000000001</v>
      </c>
      <c r="AI4" s="26">
        <v>8.1267490000000002</v>
      </c>
      <c r="AJ4" s="26">
        <v>98.139899</v>
      </c>
      <c r="AK4" s="26">
        <v>451.60989399999977</v>
      </c>
      <c r="AL4" s="26">
        <v>4.0847710000000088</v>
      </c>
      <c r="AM4" s="26">
        <v>1.2174659999999977</v>
      </c>
      <c r="AN4" s="26">
        <v>0.51600499999999994</v>
      </c>
      <c r="AO4" s="26">
        <v>11.471033000000006</v>
      </c>
      <c r="AP4" s="26">
        <v>99.664992999999953</v>
      </c>
      <c r="AQ4" s="26">
        <v>1542.7404099999994</v>
      </c>
      <c r="AR4" s="26">
        <v>6.9329999999999999E-3</v>
      </c>
      <c r="AS4" s="26">
        <v>10.936525999999999</v>
      </c>
      <c r="AT4" s="26">
        <v>3.4095470000000003</v>
      </c>
      <c r="AU4" s="26">
        <v>-35.700024999999982</v>
      </c>
      <c r="AV4" s="26">
        <v>398.17239499999965</v>
      </c>
      <c r="AW4" s="26">
        <v>9.5077589999999983</v>
      </c>
      <c r="AX4" s="26">
        <v>-13.048661999999998</v>
      </c>
      <c r="AY4" s="26">
        <v>7.9329250000000089</v>
      </c>
      <c r="AZ4" s="21" t="s">
        <v>83</v>
      </c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</row>
    <row r="5" spans="1:160" x14ac:dyDescent="0.25">
      <c r="A5" s="27">
        <v>2003</v>
      </c>
      <c r="B5" s="26">
        <v>372.99520999999976</v>
      </c>
      <c r="C5" s="26">
        <v>10.626759000000002</v>
      </c>
      <c r="D5" s="26">
        <v>190.53696299999999</v>
      </c>
      <c r="E5" s="26">
        <v>33.988765999999984</v>
      </c>
      <c r="F5" s="26">
        <v>216.92937099999995</v>
      </c>
      <c r="G5" s="26">
        <v>9.0814000000000006E-2</v>
      </c>
      <c r="H5" s="26">
        <v>30.114881999999998</v>
      </c>
      <c r="I5" s="26">
        <v>369.87905399999954</v>
      </c>
      <c r="J5" s="26">
        <v>16.544268000000002</v>
      </c>
      <c r="K5" s="26">
        <v>25.635331000000001</v>
      </c>
      <c r="L5" s="26">
        <v>9.2906506899999801</v>
      </c>
      <c r="M5" s="26">
        <v>259.567993</v>
      </c>
      <c r="N5" s="26">
        <v>13.468489000000002</v>
      </c>
      <c r="O5" s="26">
        <v>86.688998000000083</v>
      </c>
      <c r="P5" s="26">
        <v>0.70682400000000001</v>
      </c>
      <c r="Q5" s="26">
        <v>0.76459700000000008</v>
      </c>
      <c r="R5" s="26">
        <v>1813.4720169999989</v>
      </c>
      <c r="S5" s="26">
        <v>11069.213860679978</v>
      </c>
      <c r="T5" s="26">
        <v>0.17335</v>
      </c>
      <c r="U5" s="26">
        <v>4.6449999999999998E-3</v>
      </c>
      <c r="V5" s="26">
        <v>148.54868199999981</v>
      </c>
      <c r="W5" s="26">
        <v>714.96059799999944</v>
      </c>
      <c r="X5" s="26">
        <v>5.1986730000000021</v>
      </c>
      <c r="Y5" s="26">
        <v>27.340996999999991</v>
      </c>
      <c r="Z5" s="26">
        <v>5.8758999999999999E-2</v>
      </c>
      <c r="AA5" s="26">
        <v>0</v>
      </c>
      <c r="AB5" s="26">
        <v>72.628019999999879</v>
      </c>
      <c r="AC5" s="26">
        <v>4.6444220000000005</v>
      </c>
      <c r="AD5" s="26">
        <v>27.507577999999985</v>
      </c>
      <c r="AE5" s="26">
        <v>388.01046199999962</v>
      </c>
      <c r="AF5" s="26">
        <v>6.0715850000000007</v>
      </c>
      <c r="AG5" s="26">
        <v>2.3E-3</v>
      </c>
      <c r="AH5" s="26">
        <v>2.124E-3</v>
      </c>
      <c r="AI5" s="26">
        <v>26.599102999999999</v>
      </c>
      <c r="AJ5" s="26">
        <v>40.555202999999985</v>
      </c>
      <c r="AK5" s="26">
        <v>477.01234899999787</v>
      </c>
      <c r="AL5" s="26">
        <v>2.4872249999999987</v>
      </c>
      <c r="AM5" s="26">
        <v>-0.74621900000000896</v>
      </c>
      <c r="AN5" s="26">
        <v>0.64788799999999991</v>
      </c>
      <c r="AO5" s="26">
        <v>0.54749999999999999</v>
      </c>
      <c r="AP5" s="26">
        <v>12.796380999999988</v>
      </c>
      <c r="AQ5" s="26">
        <v>1145.0407279999995</v>
      </c>
      <c r="AR5" s="26">
        <v>0.24822</v>
      </c>
      <c r="AS5" s="26">
        <v>21.408009999999997</v>
      </c>
      <c r="AT5" s="26">
        <v>3.35209</v>
      </c>
      <c r="AU5" s="26">
        <v>11.201926999999976</v>
      </c>
      <c r="AV5" s="26">
        <v>336.02231999999981</v>
      </c>
      <c r="AW5" s="26">
        <v>4.2339229999999981</v>
      </c>
      <c r="AX5" s="26">
        <v>6.8133139999999877</v>
      </c>
      <c r="AY5" s="26">
        <v>-2.2710043699999991</v>
      </c>
      <c r="AZ5" s="21" t="s">
        <v>83</v>
      </c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</row>
    <row r="6" spans="1:160" x14ac:dyDescent="0.25">
      <c r="A6" s="27">
        <v>2004</v>
      </c>
      <c r="B6" s="26">
        <v>418.95572299999947</v>
      </c>
      <c r="C6" s="26">
        <v>11.776124729999989</v>
      </c>
      <c r="D6" s="26">
        <v>7.2127099999999995</v>
      </c>
      <c r="E6" s="26">
        <v>33.255136999999991</v>
      </c>
      <c r="F6" s="26">
        <v>46.444616000000003</v>
      </c>
      <c r="G6" s="26">
        <v>0.19265599999999999</v>
      </c>
      <c r="H6" s="26">
        <v>68.416272999999961</v>
      </c>
      <c r="I6" s="26">
        <v>840.56540899999993</v>
      </c>
      <c r="J6" s="26">
        <v>37.722357000000002</v>
      </c>
      <c r="K6" s="26">
        <v>11.979873999999992</v>
      </c>
      <c r="L6" s="26">
        <v>34.663769000000016</v>
      </c>
      <c r="M6" s="26">
        <v>128.99523341999978</v>
      </c>
      <c r="N6" s="26">
        <v>2.2497370000000005</v>
      </c>
      <c r="O6" s="26">
        <v>33.003964999999894</v>
      </c>
      <c r="P6" s="26">
        <v>0.52006600000000003</v>
      </c>
      <c r="Q6" s="26">
        <v>0.13674900000000001</v>
      </c>
      <c r="R6" s="26">
        <v>6527.537876999997</v>
      </c>
      <c r="S6" s="26">
        <v>9975.6866652099852</v>
      </c>
      <c r="T6" s="26">
        <v>-7.5759999999999942E-3</v>
      </c>
      <c r="U6" s="26">
        <v>4.5869999999999999E-3</v>
      </c>
      <c r="V6" s="26">
        <v>-43.795460000000119</v>
      </c>
      <c r="W6" s="26">
        <v>370.76097399999946</v>
      </c>
      <c r="X6" s="26">
        <v>15.698942999999998</v>
      </c>
      <c r="Y6" s="26">
        <v>18.800806999999999</v>
      </c>
      <c r="Z6" s="26">
        <v>1.4465529999999993</v>
      </c>
      <c r="AA6" s="26">
        <v>0</v>
      </c>
      <c r="AB6" s="26">
        <v>1.3870630000000042</v>
      </c>
      <c r="AC6" s="26">
        <v>14.136150000000001</v>
      </c>
      <c r="AD6" s="26">
        <v>74.842665000000011</v>
      </c>
      <c r="AE6" s="26">
        <v>839.48001999999894</v>
      </c>
      <c r="AF6" s="26">
        <v>11.165493999999999</v>
      </c>
      <c r="AG6" s="26">
        <v>0.30150100000000002</v>
      </c>
      <c r="AH6" s="26">
        <v>-1.7970000000000002E-3</v>
      </c>
      <c r="AI6" s="26">
        <v>7.2560129999999994</v>
      </c>
      <c r="AJ6" s="26">
        <v>39.434285749999987</v>
      </c>
      <c r="AK6" s="26">
        <v>2921.196175999989</v>
      </c>
      <c r="AL6" s="26">
        <v>-10.485608000000004</v>
      </c>
      <c r="AM6" s="26">
        <v>13.157838999999997</v>
      </c>
      <c r="AN6" s="26">
        <v>0.95677099999999993</v>
      </c>
      <c r="AO6" s="26">
        <v>-0.32271499999999997</v>
      </c>
      <c r="AP6" s="26">
        <v>11.208717999999998</v>
      </c>
      <c r="AQ6" s="26">
        <v>429.55114299999832</v>
      </c>
      <c r="AR6" s="26">
        <v>4.7070000000000002E-3</v>
      </c>
      <c r="AS6" s="26">
        <v>0.70897999999999151</v>
      </c>
      <c r="AT6" s="26">
        <v>2.6380000000000001E-2</v>
      </c>
      <c r="AU6" s="26">
        <v>414.05732699999987</v>
      </c>
      <c r="AV6" s="26">
        <v>1613.3726189999988</v>
      </c>
      <c r="AW6" s="26">
        <v>7.4673189999999945</v>
      </c>
      <c r="AX6" s="26">
        <v>17.127638999999999</v>
      </c>
      <c r="AY6" s="26">
        <v>1.031813000000007</v>
      </c>
      <c r="AZ6" s="21" t="s">
        <v>83</v>
      </c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</row>
    <row r="7" spans="1:160" x14ac:dyDescent="0.25">
      <c r="A7" s="27">
        <v>2005</v>
      </c>
      <c r="B7" s="26">
        <v>454.23945699999973</v>
      </c>
      <c r="C7" s="26">
        <v>2612.7221365999908</v>
      </c>
      <c r="D7" s="26">
        <v>24.106487999999988</v>
      </c>
      <c r="E7" s="26">
        <v>56.683251999999989</v>
      </c>
      <c r="F7" s="26">
        <v>-131.96353999999994</v>
      </c>
      <c r="G7" s="26">
        <v>1.0630109999999999</v>
      </c>
      <c r="H7" s="26">
        <v>78.930830999999998</v>
      </c>
      <c r="I7" s="26">
        <v>596.15206242999966</v>
      </c>
      <c r="J7" s="26">
        <v>38.787663999999992</v>
      </c>
      <c r="K7" s="26">
        <v>16.721134999999968</v>
      </c>
      <c r="L7" s="26">
        <v>26.872266</v>
      </c>
      <c r="M7" s="26">
        <v>133.45585099999983</v>
      </c>
      <c r="N7" s="26">
        <v>1.8375589999999997</v>
      </c>
      <c r="O7" s="26">
        <v>31.690824000000084</v>
      </c>
      <c r="P7" s="26">
        <v>2.3457659999999989</v>
      </c>
      <c r="Q7" s="26">
        <v>15.476448999999999</v>
      </c>
      <c r="R7" s="26">
        <v>2671.7572766599956</v>
      </c>
      <c r="S7" s="26">
        <v>14676.368026739976</v>
      </c>
      <c r="T7" s="26">
        <v>0.13408899999999999</v>
      </c>
      <c r="U7" s="26">
        <v>2.5279000000000003E-2</v>
      </c>
      <c r="V7" s="26">
        <v>111.59004499999998</v>
      </c>
      <c r="W7" s="26">
        <v>793.57852699999819</v>
      </c>
      <c r="X7" s="26">
        <v>3.0473719999999904</v>
      </c>
      <c r="Y7" s="26">
        <v>120.24897800000001</v>
      </c>
      <c r="Z7" s="26">
        <v>2.4885060000000006</v>
      </c>
      <c r="AA7" s="26">
        <v>0</v>
      </c>
      <c r="AB7" s="26">
        <v>26.345263999999993</v>
      </c>
      <c r="AC7" s="26">
        <v>-8.0774999999999986E-2</v>
      </c>
      <c r="AD7" s="26">
        <v>114.60696894999981</v>
      </c>
      <c r="AE7" s="26">
        <v>312.63380999999924</v>
      </c>
      <c r="AF7" s="26">
        <v>9.4262110000000003</v>
      </c>
      <c r="AG7" s="26">
        <v>0.33374500000000001</v>
      </c>
      <c r="AH7" s="26">
        <v>6.1858029999999999</v>
      </c>
      <c r="AI7" s="26">
        <v>9.4661789999999915</v>
      </c>
      <c r="AJ7" s="26">
        <v>27.831629</v>
      </c>
      <c r="AK7" s="26">
        <v>1796.8591239999996</v>
      </c>
      <c r="AL7" s="26">
        <v>3.3338349999999899</v>
      </c>
      <c r="AM7" s="26">
        <v>0.48153299999999988</v>
      </c>
      <c r="AN7" s="26">
        <v>1.510019</v>
      </c>
      <c r="AO7" s="26">
        <v>0.46909200000000001</v>
      </c>
      <c r="AP7" s="26">
        <v>31.478392999999894</v>
      </c>
      <c r="AQ7" s="26">
        <v>514.16534399999978</v>
      </c>
      <c r="AR7" s="26">
        <v>0.16218300000000002</v>
      </c>
      <c r="AS7" s="26">
        <v>22.652462999999987</v>
      </c>
      <c r="AT7" s="26">
        <v>-0.50384899999999988</v>
      </c>
      <c r="AU7" s="26">
        <v>151.22963899999991</v>
      </c>
      <c r="AV7" s="26">
        <v>285.15788499999996</v>
      </c>
      <c r="AW7" s="26">
        <v>222.58610800000002</v>
      </c>
      <c r="AX7" s="26">
        <v>9.5083859999999962</v>
      </c>
      <c r="AY7" s="26">
        <v>-3.038936000000001</v>
      </c>
      <c r="AZ7" s="21" t="s">
        <v>83</v>
      </c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</row>
    <row r="8" spans="1:160" x14ac:dyDescent="0.25">
      <c r="A8" s="27">
        <v>2006</v>
      </c>
      <c r="B8" s="26">
        <v>410.87318970999974</v>
      </c>
      <c r="C8" s="26">
        <v>274.2326673299998</v>
      </c>
      <c r="D8" s="26">
        <v>32.150113999999895</v>
      </c>
      <c r="E8" s="26">
        <v>140.89170399999995</v>
      </c>
      <c r="F8" s="26">
        <v>31.291063999999992</v>
      </c>
      <c r="G8" s="26">
        <v>0.59459699999999982</v>
      </c>
      <c r="H8" s="26">
        <v>32.225293000000001</v>
      </c>
      <c r="I8" s="26">
        <v>972.38629252999908</v>
      </c>
      <c r="J8" s="26">
        <v>60.822275000000005</v>
      </c>
      <c r="K8" s="26">
        <v>23.589743999999992</v>
      </c>
      <c r="L8" s="26">
        <v>21.306234000000011</v>
      </c>
      <c r="M8" s="26">
        <v>126.89588399999995</v>
      </c>
      <c r="N8" s="26">
        <v>1.74474</v>
      </c>
      <c r="O8" s="26">
        <v>152.80084252</v>
      </c>
      <c r="P8" s="26">
        <v>-2.8460880000000004</v>
      </c>
      <c r="Q8" s="26">
        <v>0.31990499999999999</v>
      </c>
      <c r="R8" s="26">
        <v>1798.8482999799985</v>
      </c>
      <c r="S8" s="26">
        <v>14440.982263439977</v>
      </c>
      <c r="T8" s="26">
        <v>0.35257799999999995</v>
      </c>
      <c r="U8" s="26">
        <v>1.6118E-2</v>
      </c>
      <c r="V8" s="26">
        <v>-23.077949000000004</v>
      </c>
      <c r="W8" s="26">
        <v>-282.06085350999984</v>
      </c>
      <c r="X8" s="26">
        <v>1.3643729999999998</v>
      </c>
      <c r="Y8" s="26">
        <v>61.123078</v>
      </c>
      <c r="Z8" s="26">
        <v>0.44096800000000003</v>
      </c>
      <c r="AA8" s="26">
        <v>2.2989999999999998E-3</v>
      </c>
      <c r="AB8" s="26">
        <v>24.206086999999979</v>
      </c>
      <c r="AC8" s="26">
        <v>20.620922999999983</v>
      </c>
      <c r="AD8" s="26">
        <v>100.22856215999992</v>
      </c>
      <c r="AE8" s="26">
        <v>461.1916899999996</v>
      </c>
      <c r="AF8" s="26">
        <v>41.695450000000001</v>
      </c>
      <c r="AG8" s="26">
        <v>0.20116699999999998</v>
      </c>
      <c r="AH8" s="26">
        <v>12.291454000000002</v>
      </c>
      <c r="AI8" s="26">
        <v>16.568261</v>
      </c>
      <c r="AJ8" s="26">
        <v>23.139729000000003</v>
      </c>
      <c r="AK8" s="26">
        <v>262.41659499999969</v>
      </c>
      <c r="AL8" s="26">
        <v>37.729335999999954</v>
      </c>
      <c r="AM8" s="26">
        <v>0.45250620999999996</v>
      </c>
      <c r="AN8" s="26">
        <v>1.3108E-2</v>
      </c>
      <c r="AO8" s="26">
        <v>4.2953999999999999E-2</v>
      </c>
      <c r="AP8" s="26">
        <v>22.249388000000017</v>
      </c>
      <c r="AQ8" s="26">
        <v>797.0469356299991</v>
      </c>
      <c r="AR8" s="26">
        <v>0.20122199999999998</v>
      </c>
      <c r="AS8" s="26">
        <v>33.023489999999896</v>
      </c>
      <c r="AT8" s="26">
        <v>-1.9256450000000001</v>
      </c>
      <c r="AU8" s="26">
        <v>109.18181099999998</v>
      </c>
      <c r="AV8" s="26">
        <v>573.2507369999995</v>
      </c>
      <c r="AW8" s="26">
        <v>197.19859399999979</v>
      </c>
      <c r="AX8" s="26">
        <v>0.31178700000000992</v>
      </c>
      <c r="AY8" s="26">
        <v>-6.4088330000000013</v>
      </c>
      <c r="AZ8" s="21" t="s">
        <v>83</v>
      </c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</row>
    <row r="9" spans="1:160" x14ac:dyDescent="0.25">
      <c r="A9" s="27">
        <v>2007</v>
      </c>
      <c r="B9" s="26">
        <v>612.55537499999957</v>
      </c>
      <c r="C9" s="26">
        <v>1926.764682</v>
      </c>
      <c r="D9" s="26">
        <v>139.42151100000001</v>
      </c>
      <c r="E9" s="26">
        <v>136.8083639999999</v>
      </c>
      <c r="F9" s="26">
        <v>128.20422200000002</v>
      </c>
      <c r="G9" s="26">
        <v>0.1086069999999999</v>
      </c>
      <c r="H9" s="26">
        <v>197.77337799999989</v>
      </c>
      <c r="I9" s="26">
        <v>1690.43792439</v>
      </c>
      <c r="J9" s="26">
        <v>35.215564999999991</v>
      </c>
      <c r="K9" s="26">
        <v>15.833077999999984</v>
      </c>
      <c r="L9" s="26">
        <v>-9.5167780000000235</v>
      </c>
      <c r="M9" s="26">
        <v>152.67753400000032</v>
      </c>
      <c r="N9" s="26">
        <v>20.152904999999993</v>
      </c>
      <c r="O9" s="26">
        <v>74.507875999999925</v>
      </c>
      <c r="P9" s="26">
        <v>0.17120499999999997</v>
      </c>
      <c r="Q9" s="26">
        <v>2.697599999999999E-2</v>
      </c>
      <c r="R9" s="26">
        <v>4562.4297039999838</v>
      </c>
      <c r="S9" s="26">
        <v>16243.057867599951</v>
      </c>
      <c r="T9" s="26">
        <v>5.9206000000000002E-2</v>
      </c>
      <c r="U9" s="26">
        <v>0.14089599999999999</v>
      </c>
      <c r="V9" s="26">
        <v>121.81631999999995</v>
      </c>
      <c r="W9" s="26">
        <v>363.88172699999944</v>
      </c>
      <c r="X9" s="26">
        <v>0.41978199999999999</v>
      </c>
      <c r="Y9" s="26">
        <v>120.48428999999992</v>
      </c>
      <c r="Z9" s="26">
        <v>8.0440439999999924</v>
      </c>
      <c r="AA9" s="26">
        <v>0</v>
      </c>
      <c r="AB9" s="26">
        <v>35.762386999999968</v>
      </c>
      <c r="AC9" s="26">
        <v>-7.9990509999998975</v>
      </c>
      <c r="AD9" s="26">
        <v>131.13007704999998</v>
      </c>
      <c r="AE9" s="26">
        <v>672.95357200000001</v>
      </c>
      <c r="AF9" s="26">
        <v>83.836069000000023</v>
      </c>
      <c r="AG9" s="26">
        <v>0</v>
      </c>
      <c r="AH9" s="26">
        <v>0.21978200000000001</v>
      </c>
      <c r="AI9" s="26">
        <v>615.73049799999978</v>
      </c>
      <c r="AJ9" s="26">
        <v>3.9135679999999997</v>
      </c>
      <c r="AK9" s="26">
        <v>923.35231999999871</v>
      </c>
      <c r="AL9" s="26">
        <v>17.961885999999996</v>
      </c>
      <c r="AM9" s="26">
        <v>3.4984749999999996</v>
      </c>
      <c r="AN9" s="26">
        <v>0.24223699999999998</v>
      </c>
      <c r="AO9" s="26">
        <v>0.90722299999999989</v>
      </c>
      <c r="AP9" s="26">
        <v>0.80171999999999999</v>
      </c>
      <c r="AQ9" s="26">
        <v>2102.341594529998</v>
      </c>
      <c r="AR9" s="26">
        <v>4.1449639999999999</v>
      </c>
      <c r="AS9" s="26">
        <v>98.625962999999857</v>
      </c>
      <c r="AT9" s="26">
        <v>0.50820100000000001</v>
      </c>
      <c r="AU9" s="26">
        <v>90.388438999999963</v>
      </c>
      <c r="AV9" s="26">
        <v>329.10223900000005</v>
      </c>
      <c r="AW9" s="26">
        <v>-1.3093090000000984</v>
      </c>
      <c r="AX9" s="26">
        <v>0.80962299999999898</v>
      </c>
      <c r="AY9" s="26">
        <v>4.4120559999999927</v>
      </c>
      <c r="AZ9" s="21" t="s">
        <v>83</v>
      </c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</row>
    <row r="10" spans="1:160" x14ac:dyDescent="0.25">
      <c r="A10" s="27">
        <v>2008</v>
      </c>
      <c r="B10" s="26">
        <v>637.20250676999956</v>
      </c>
      <c r="C10" s="26">
        <v>114.11918099999998</v>
      </c>
      <c r="D10" s="26">
        <v>11.280581000000002</v>
      </c>
      <c r="E10" s="26">
        <v>42.679916999999989</v>
      </c>
      <c r="F10" s="26">
        <v>168.25779400000002</v>
      </c>
      <c r="G10" s="26">
        <v>8.0349000000000004E-2</v>
      </c>
      <c r="H10" s="26">
        <v>257.21259476999973</v>
      </c>
      <c r="I10" s="26">
        <v>4848.2511271999947</v>
      </c>
      <c r="J10" s="26">
        <v>33.621409999999997</v>
      </c>
      <c r="K10" s="26">
        <v>33.388025999999996</v>
      </c>
      <c r="L10" s="26">
        <v>48.747998999999993</v>
      </c>
      <c r="M10" s="26">
        <v>624.08907999999974</v>
      </c>
      <c r="N10" s="26">
        <v>2.90882</v>
      </c>
      <c r="O10" s="26">
        <v>97.644375999999781</v>
      </c>
      <c r="P10" s="26">
        <v>0.19453620999999999</v>
      </c>
      <c r="Q10" s="26">
        <v>64.008442000000002</v>
      </c>
      <c r="R10" s="26">
        <v>5285.2117339999959</v>
      </c>
      <c r="S10" s="26">
        <v>12025.138213859975</v>
      </c>
      <c r="T10" s="26">
        <v>0.25711500000000004</v>
      </c>
      <c r="U10" s="26">
        <v>0.12709999999999999</v>
      </c>
      <c r="V10" s="26">
        <v>168.94997799999999</v>
      </c>
      <c r="W10" s="26">
        <v>568.28927421999958</v>
      </c>
      <c r="X10" s="26">
        <v>0.71921899999999883</v>
      </c>
      <c r="Y10" s="26">
        <v>34.542267000000002</v>
      </c>
      <c r="Z10" s="26">
        <v>-1.2608719999999909</v>
      </c>
      <c r="AA10" s="26">
        <v>0</v>
      </c>
      <c r="AB10" s="26">
        <v>106.72572199999992</v>
      </c>
      <c r="AC10" s="26">
        <v>1.007679</v>
      </c>
      <c r="AD10" s="26">
        <v>166.79166599999976</v>
      </c>
      <c r="AE10" s="26">
        <v>814.77038903999937</v>
      </c>
      <c r="AF10" s="26">
        <v>88.123891000000015</v>
      </c>
      <c r="AG10" s="26">
        <v>0.51018399999999997</v>
      </c>
      <c r="AH10" s="26">
        <v>10.397464000000001</v>
      </c>
      <c r="AI10" s="26">
        <v>5.5459589999999972</v>
      </c>
      <c r="AJ10" s="26">
        <v>37.868540999999901</v>
      </c>
      <c r="AK10" s="26">
        <v>807.68761400000108</v>
      </c>
      <c r="AL10" s="26">
        <v>17.582190999999998</v>
      </c>
      <c r="AM10" s="26">
        <v>104.12345399999998</v>
      </c>
      <c r="AN10" s="26">
        <v>7.1110000000000001E-3</v>
      </c>
      <c r="AO10" s="26">
        <v>52.774904999999997</v>
      </c>
      <c r="AP10" s="26">
        <v>-20.453526720000006</v>
      </c>
      <c r="AQ10" s="26">
        <v>859.81127899999979</v>
      </c>
      <c r="AR10" s="26">
        <v>5.7188360000000005</v>
      </c>
      <c r="AS10" s="26">
        <v>21.136965999999997</v>
      </c>
      <c r="AT10" s="26">
        <v>6.4461000000000004</v>
      </c>
      <c r="AU10" s="26">
        <v>120.86366299999993</v>
      </c>
      <c r="AV10" s="26">
        <v>416.45734999999974</v>
      </c>
      <c r="AW10" s="26">
        <v>12.101469000000083</v>
      </c>
      <c r="AX10" s="26">
        <v>6.1365129999999901</v>
      </c>
      <c r="AY10" s="26">
        <v>3.6387829999999894</v>
      </c>
      <c r="AZ10" s="21" t="s">
        <v>83</v>
      </c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</row>
    <row r="11" spans="1:160" x14ac:dyDescent="0.25">
      <c r="A11" s="27">
        <v>2009</v>
      </c>
      <c r="B11" s="26">
        <v>375.05838099999858</v>
      </c>
      <c r="C11" s="26">
        <v>3.831511400000001</v>
      </c>
      <c r="D11" s="26">
        <v>15.997</v>
      </c>
      <c r="E11" s="26">
        <v>-16.23378599999997</v>
      </c>
      <c r="F11" s="26">
        <v>632.88916199999994</v>
      </c>
      <c r="G11" s="26">
        <v>0</v>
      </c>
      <c r="H11" s="26">
        <v>170.83762899999999</v>
      </c>
      <c r="I11" s="26">
        <v>2142.6500403399964</v>
      </c>
      <c r="J11" s="26">
        <v>52.857235339999988</v>
      </c>
      <c r="K11" s="26">
        <v>75.748876999999993</v>
      </c>
      <c r="L11" s="26">
        <v>47.066978999999961</v>
      </c>
      <c r="M11" s="26">
        <v>156.21097939000003</v>
      </c>
      <c r="N11" s="26">
        <v>24.808981000000003</v>
      </c>
      <c r="O11" s="26">
        <v>58.665083999999929</v>
      </c>
      <c r="P11" s="26">
        <v>1.460647</v>
      </c>
      <c r="Q11" s="26">
        <v>17.616446</v>
      </c>
      <c r="R11" s="26">
        <v>2745.0710863799954</v>
      </c>
      <c r="S11" s="26">
        <v>8954.8856983699789</v>
      </c>
      <c r="T11" s="26">
        <v>5.6649999999999999E-3</v>
      </c>
      <c r="U11" s="26">
        <v>9.555799999999999E-2</v>
      </c>
      <c r="V11" s="26">
        <v>-27.978843000000118</v>
      </c>
      <c r="W11" s="26">
        <v>490.82557653999913</v>
      </c>
      <c r="X11" s="26">
        <v>6.3506724599999975</v>
      </c>
      <c r="Y11" s="26">
        <v>27.408512999999999</v>
      </c>
      <c r="Z11" s="26">
        <v>14.15456099999999</v>
      </c>
      <c r="AA11" s="26">
        <v>0</v>
      </c>
      <c r="AB11" s="26">
        <v>243.02538984999981</v>
      </c>
      <c r="AC11" s="26">
        <v>1.7761069999999992</v>
      </c>
      <c r="AD11" s="26">
        <v>79.099659669999966</v>
      </c>
      <c r="AE11" s="26">
        <v>759.80099548999851</v>
      </c>
      <c r="AF11" s="26">
        <v>5.5270169999999998</v>
      </c>
      <c r="AG11" s="26">
        <v>0</v>
      </c>
      <c r="AH11" s="26">
        <v>4.6240000000000005E-3</v>
      </c>
      <c r="AI11" s="26">
        <v>38.925105999999943</v>
      </c>
      <c r="AJ11" s="26">
        <v>41.010545999999998</v>
      </c>
      <c r="AK11" s="26">
        <v>337.29321999999939</v>
      </c>
      <c r="AL11" s="26">
        <v>18.61922899999999</v>
      </c>
      <c r="AM11" s="26">
        <v>-1.7690140000000008</v>
      </c>
      <c r="AN11" s="26">
        <v>11.583534999999999</v>
      </c>
      <c r="AO11" s="26">
        <v>15.550747000000001</v>
      </c>
      <c r="AP11" s="26">
        <v>-52.831603999999999</v>
      </c>
      <c r="AQ11" s="26">
        <v>160.50905499999982</v>
      </c>
      <c r="AR11" s="26">
        <v>1.5959720000000002</v>
      </c>
      <c r="AS11" s="26">
        <v>123.82098799999997</v>
      </c>
      <c r="AT11" s="26">
        <v>0.19577600000000006</v>
      </c>
      <c r="AU11" s="26">
        <v>9.425353500000087</v>
      </c>
      <c r="AV11" s="26">
        <v>95.76934872999982</v>
      </c>
      <c r="AW11" s="26">
        <v>126.32054699999999</v>
      </c>
      <c r="AX11" s="26">
        <v>0.71525099999999897</v>
      </c>
      <c r="AY11" s="26">
        <v>1.9386219200000028</v>
      </c>
      <c r="AZ11" s="21" t="s">
        <v>83</v>
      </c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</row>
    <row r="12" spans="1:160" x14ac:dyDescent="0.25">
      <c r="A12" s="27">
        <v>2010</v>
      </c>
      <c r="B12" s="26">
        <v>558.45896257999948</v>
      </c>
      <c r="C12" s="26">
        <v>-13.226966370000012</v>
      </c>
      <c r="D12" s="26">
        <v>41.650862369999992</v>
      </c>
      <c r="E12" s="26">
        <v>19.646436999999999</v>
      </c>
      <c r="F12" s="26">
        <v>168.96514899999974</v>
      </c>
      <c r="G12" s="26">
        <v>0.43637900000000002</v>
      </c>
      <c r="H12" s="26">
        <v>286.19189504999883</v>
      </c>
      <c r="I12" s="26">
        <v>2108.0113507299984</v>
      </c>
      <c r="J12" s="26">
        <v>86.868032999999784</v>
      </c>
      <c r="K12" s="26">
        <v>45.241983999999967</v>
      </c>
      <c r="L12" s="26">
        <v>63.654882700000002</v>
      </c>
      <c r="M12" s="26">
        <v>158.24602899999999</v>
      </c>
      <c r="N12" s="26">
        <v>3.9772589999999997</v>
      </c>
      <c r="O12" s="26">
        <v>-9.6876218700000045</v>
      </c>
      <c r="P12" s="26">
        <v>3.4597390000000003</v>
      </c>
      <c r="Q12" s="26">
        <v>1.4118430000000002</v>
      </c>
      <c r="R12" s="26">
        <v>3993.3562681099957</v>
      </c>
      <c r="S12" s="26">
        <v>10980.74146323998</v>
      </c>
      <c r="T12" s="26">
        <v>0.26765799999999995</v>
      </c>
      <c r="U12" s="26">
        <v>1.712709</v>
      </c>
      <c r="V12" s="26">
        <v>42.460258550000006</v>
      </c>
      <c r="W12" s="26">
        <v>567.35439468999959</v>
      </c>
      <c r="X12" s="26">
        <v>29.423954999999992</v>
      </c>
      <c r="Y12" s="26">
        <v>7.7218390000000001</v>
      </c>
      <c r="Z12" s="26">
        <v>5.9944119999999899</v>
      </c>
      <c r="AA12" s="26">
        <v>1.554E-3</v>
      </c>
      <c r="AB12" s="26">
        <v>30.877929999999957</v>
      </c>
      <c r="AC12" s="26">
        <v>27.806420999999997</v>
      </c>
      <c r="AD12" s="26">
        <v>161.30491337999968</v>
      </c>
      <c r="AE12" s="26">
        <v>1309.7321037399981</v>
      </c>
      <c r="AF12" s="26">
        <v>-7.8199999999999992E-2</v>
      </c>
      <c r="AG12" s="26">
        <v>1.2260999999999999E-2</v>
      </c>
      <c r="AH12" s="26">
        <v>4.0039999999999997E-3</v>
      </c>
      <c r="AI12" s="26">
        <v>-87.014383999999922</v>
      </c>
      <c r="AJ12" s="26">
        <v>63.589691000000002</v>
      </c>
      <c r="AK12" s="26">
        <v>5803.0065672899964</v>
      </c>
      <c r="AL12" s="26">
        <v>17.060119610000001</v>
      </c>
      <c r="AM12" s="26">
        <v>-2.6494489999999997</v>
      </c>
      <c r="AN12" s="26">
        <v>1.1717129999999991</v>
      </c>
      <c r="AO12" s="26">
        <v>18.06753599999999</v>
      </c>
      <c r="AP12" s="26">
        <v>-68.327046999999993</v>
      </c>
      <c r="AQ12" s="26">
        <v>482.94392965999987</v>
      </c>
      <c r="AR12" s="26">
        <v>-6.2157999999999991E-2</v>
      </c>
      <c r="AS12" s="26">
        <v>-5.890545000000003</v>
      </c>
      <c r="AT12" s="26">
        <v>2.362714</v>
      </c>
      <c r="AU12" s="26">
        <v>-169.53502500000002</v>
      </c>
      <c r="AV12" s="26">
        <v>-45.548238000000119</v>
      </c>
      <c r="AW12" s="26">
        <v>118.23523299999977</v>
      </c>
      <c r="AX12" s="26">
        <v>4.9962719999999781</v>
      </c>
      <c r="AY12" s="26">
        <v>6.1429624600000095</v>
      </c>
      <c r="AZ12" s="21" t="s">
        <v>83</v>
      </c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</row>
    <row r="13" spans="1:160" x14ac:dyDescent="0.25">
      <c r="A13" s="27">
        <v>2011</v>
      </c>
      <c r="B13" s="26">
        <v>660.52056683999967</v>
      </c>
      <c r="C13" s="26">
        <v>93.961193109999883</v>
      </c>
      <c r="D13" s="26">
        <v>21.993396849999982</v>
      </c>
      <c r="E13" s="26">
        <v>-1.4201509999999995</v>
      </c>
      <c r="F13" s="26">
        <v>374.26248077999975</v>
      </c>
      <c r="G13" s="26">
        <v>9.3209999999999994E-3</v>
      </c>
      <c r="H13" s="26">
        <v>403.5696585099999</v>
      </c>
      <c r="I13" s="26">
        <v>1548.9513439099967</v>
      </c>
      <c r="J13" s="26">
        <v>63.641080000000009</v>
      </c>
      <c r="K13" s="26">
        <v>38.224102890000012</v>
      </c>
      <c r="L13" s="26">
        <v>308.91545996000002</v>
      </c>
      <c r="M13" s="26">
        <v>155.6571629999998</v>
      </c>
      <c r="N13" s="26">
        <v>1.807167</v>
      </c>
      <c r="O13" s="26">
        <v>163.02680999999993</v>
      </c>
      <c r="P13" s="26">
        <v>7.9835159999999998</v>
      </c>
      <c r="Q13" s="26">
        <v>1.5558999999999991E-2</v>
      </c>
      <c r="R13" s="26">
        <v>3519.7259689599991</v>
      </c>
      <c r="S13" s="26">
        <v>13029.37820219997</v>
      </c>
      <c r="T13" s="26">
        <v>0.31932799999999995</v>
      </c>
      <c r="U13" s="26">
        <v>69.199058999999991</v>
      </c>
      <c r="V13" s="26">
        <v>72.200735999999992</v>
      </c>
      <c r="W13" s="26">
        <v>598.36941651999962</v>
      </c>
      <c r="X13" s="26">
        <v>14.386070999999999</v>
      </c>
      <c r="Y13" s="26">
        <v>42.161300999999987</v>
      </c>
      <c r="Z13" s="26">
        <v>19.554362999999992</v>
      </c>
      <c r="AA13" s="26">
        <v>197.85875299999998</v>
      </c>
      <c r="AB13" s="26">
        <v>130.79449999999997</v>
      </c>
      <c r="AC13" s="26">
        <v>6.2242399999999884</v>
      </c>
      <c r="AD13" s="26">
        <v>289.0875189599999</v>
      </c>
      <c r="AE13" s="26">
        <v>1092.9125758099976</v>
      </c>
      <c r="AF13" s="26">
        <v>7.796649999999989</v>
      </c>
      <c r="AG13" s="26">
        <v>8.4799999999999997E-3</v>
      </c>
      <c r="AH13" s="26">
        <v>4.3909414299999989</v>
      </c>
      <c r="AI13" s="26">
        <v>9.2051860000000154</v>
      </c>
      <c r="AJ13" s="26">
        <v>38.752101849999988</v>
      </c>
      <c r="AK13" s="26">
        <v>242.38532984000025</v>
      </c>
      <c r="AL13" s="26">
        <v>102.704009</v>
      </c>
      <c r="AM13" s="26">
        <v>7.0820535700000002</v>
      </c>
      <c r="AN13" s="26">
        <v>0.50729000000000002</v>
      </c>
      <c r="AO13" s="26">
        <v>20.025466000000002</v>
      </c>
      <c r="AP13" s="26">
        <v>2.9628650000000087</v>
      </c>
      <c r="AQ13" s="26">
        <v>253.11214351999965</v>
      </c>
      <c r="AR13" s="26">
        <v>0.77976499999999993</v>
      </c>
      <c r="AS13" s="26">
        <v>121.48656999999999</v>
      </c>
      <c r="AT13" s="26">
        <v>11.484616000000001</v>
      </c>
      <c r="AU13" s="26">
        <v>48.311749999999947</v>
      </c>
      <c r="AV13" s="26">
        <v>38.462479999999857</v>
      </c>
      <c r="AW13" s="26">
        <v>40.296900180000002</v>
      </c>
      <c r="AX13" s="26">
        <v>50.293594879999894</v>
      </c>
      <c r="AY13" s="26">
        <v>59.931594809999979</v>
      </c>
      <c r="AZ13" s="21" t="s">
        <v>83</v>
      </c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</row>
    <row r="14" spans="1:160" x14ac:dyDescent="0.25">
      <c r="A14" s="27">
        <v>2012</v>
      </c>
      <c r="B14" s="26">
        <v>1031.5168778299999</v>
      </c>
      <c r="C14" s="26">
        <v>408.43258699999973</v>
      </c>
      <c r="D14" s="26">
        <v>24.074559079999979</v>
      </c>
      <c r="E14" s="26">
        <v>21.690250679999991</v>
      </c>
      <c r="F14" s="26">
        <v>-129.84760982999981</v>
      </c>
      <c r="G14" s="26">
        <v>0.55813299999999899</v>
      </c>
      <c r="H14" s="26">
        <v>490.73724757999889</v>
      </c>
      <c r="I14" s="26">
        <v>1826.7460979799998</v>
      </c>
      <c r="J14" s="26">
        <v>28.222470999999874</v>
      </c>
      <c r="K14" s="26">
        <v>102.4527659999999</v>
      </c>
      <c r="L14" s="26">
        <v>61.025753769999923</v>
      </c>
      <c r="M14" s="26">
        <v>220.5818392499998</v>
      </c>
      <c r="N14" s="26">
        <v>32.395066</v>
      </c>
      <c r="O14" s="26">
        <v>189.82318438999999</v>
      </c>
      <c r="P14" s="26">
        <v>8.3899469999999994</v>
      </c>
      <c r="Q14" s="26">
        <v>0.27240899999999996</v>
      </c>
      <c r="R14" s="26">
        <v>-372.54723794000193</v>
      </c>
      <c r="S14" s="26">
        <v>9693.3182687899771</v>
      </c>
      <c r="T14" s="26">
        <v>1.8057976499999995</v>
      </c>
      <c r="U14" s="26">
        <v>0</v>
      </c>
      <c r="V14" s="26">
        <v>105.57351642999998</v>
      </c>
      <c r="W14" s="26">
        <v>726.5722220899994</v>
      </c>
      <c r="X14" s="26">
        <v>10.193674999999979</v>
      </c>
      <c r="Y14" s="26">
        <v>35.294973999999996</v>
      </c>
      <c r="Z14" s="26">
        <v>7.4415659999999999</v>
      </c>
      <c r="AA14" s="26">
        <v>0</v>
      </c>
      <c r="AB14" s="26">
        <v>61.052916999999979</v>
      </c>
      <c r="AC14" s="26">
        <v>113.73116099999999</v>
      </c>
      <c r="AD14" s="26">
        <v>578.72712696999974</v>
      </c>
      <c r="AE14" s="26">
        <v>2348.5812131199968</v>
      </c>
      <c r="AF14" s="26">
        <v>0.45213771999999985</v>
      </c>
      <c r="AG14" s="26">
        <v>1.957E-3</v>
      </c>
      <c r="AH14" s="26">
        <v>8.0776899099999984</v>
      </c>
      <c r="AI14" s="26">
        <v>-50.207018979999972</v>
      </c>
      <c r="AJ14" s="26">
        <v>-38.521608000000001</v>
      </c>
      <c r="AK14" s="26">
        <v>1021.2007054199973</v>
      </c>
      <c r="AL14" s="26">
        <v>18.705165339999976</v>
      </c>
      <c r="AM14" s="26">
        <v>7.9989474099999986</v>
      </c>
      <c r="AN14" s="26">
        <v>0.38546983000000001</v>
      </c>
      <c r="AO14" s="26">
        <v>11.661129000000001</v>
      </c>
      <c r="AP14" s="26">
        <v>18.760801000000004</v>
      </c>
      <c r="AQ14" s="26">
        <v>275.67023497999998</v>
      </c>
      <c r="AR14" s="26">
        <v>8.3195177799999964</v>
      </c>
      <c r="AS14" s="26">
        <v>45.394221999999992</v>
      </c>
      <c r="AT14" s="26">
        <v>26.903083000000002</v>
      </c>
      <c r="AU14" s="26">
        <v>244.99405099999998</v>
      </c>
      <c r="AV14" s="26">
        <v>249.60651699999991</v>
      </c>
      <c r="AW14" s="26">
        <v>80.279822019999997</v>
      </c>
      <c r="AX14" s="26">
        <v>94.469212999999996</v>
      </c>
      <c r="AY14" s="26">
        <v>17.296122989999997</v>
      </c>
      <c r="AZ14" s="21" t="s">
        <v>83</v>
      </c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</row>
    <row r="15" spans="1:160" x14ac:dyDescent="0.25">
      <c r="A15" s="27">
        <v>2013</v>
      </c>
      <c r="B15" s="26">
        <v>1943.3463317999965</v>
      </c>
      <c r="C15" s="26">
        <v>-176.98907983999976</v>
      </c>
      <c r="D15" s="26">
        <v>58.520484999999894</v>
      </c>
      <c r="E15" s="26">
        <v>7.5064140000000004</v>
      </c>
      <c r="F15" s="26">
        <v>13321.611218000002</v>
      </c>
      <c r="G15" s="26">
        <v>15.914708749999999</v>
      </c>
      <c r="H15" s="26">
        <v>164.1155108100009</v>
      </c>
      <c r="I15" s="26">
        <v>5043.8495086499979</v>
      </c>
      <c r="J15" s="26">
        <v>112.96782999999984</v>
      </c>
      <c r="K15" s="26">
        <v>54.86609860999998</v>
      </c>
      <c r="L15" s="26">
        <v>108.03037900999985</v>
      </c>
      <c r="M15" s="26">
        <v>458.51398240999964</v>
      </c>
      <c r="N15" s="26">
        <v>0.45853700000000003</v>
      </c>
      <c r="O15" s="26">
        <v>71.326208000000094</v>
      </c>
      <c r="P15" s="26">
        <v>5.004524</v>
      </c>
      <c r="Q15" s="26">
        <v>1.2687E-2</v>
      </c>
      <c r="R15" s="26">
        <v>427.19376165999898</v>
      </c>
      <c r="S15" s="26">
        <v>17022.260216789975</v>
      </c>
      <c r="T15" s="26">
        <v>0.46928999999999993</v>
      </c>
      <c r="U15" s="26">
        <v>149.25068299999998</v>
      </c>
      <c r="V15" s="26">
        <v>266.21502167000006</v>
      </c>
      <c r="W15" s="26">
        <v>878.34438990999911</v>
      </c>
      <c r="X15" s="26">
        <v>7.2896472800000005</v>
      </c>
      <c r="Y15" s="26">
        <v>21.768982999999999</v>
      </c>
      <c r="Z15" s="26">
        <v>0.89447800000000088</v>
      </c>
      <c r="AA15" s="26">
        <v>4.3298769999999998</v>
      </c>
      <c r="AB15" s="26">
        <v>94.923696999999962</v>
      </c>
      <c r="AC15" s="26">
        <v>12.080442999999997</v>
      </c>
      <c r="AD15" s="26">
        <v>-291.02553515999915</v>
      </c>
      <c r="AE15" s="26">
        <v>2145.7184710299985</v>
      </c>
      <c r="AF15" s="26">
        <v>6.4208100000000004</v>
      </c>
      <c r="AG15" s="26">
        <v>3.0297999999999999E-2</v>
      </c>
      <c r="AH15" s="26">
        <v>6.4261182999999988</v>
      </c>
      <c r="AI15" s="26">
        <v>-24.820917999999995</v>
      </c>
      <c r="AJ15" s="26">
        <v>20.135704</v>
      </c>
      <c r="AK15" s="26">
        <v>1153.6106072899975</v>
      </c>
      <c r="AL15" s="26">
        <v>18.716870589999992</v>
      </c>
      <c r="AM15" s="26">
        <v>4.7346108300000012</v>
      </c>
      <c r="AN15" s="26">
        <v>1.2214142299999999</v>
      </c>
      <c r="AO15" s="26">
        <v>1.012089</v>
      </c>
      <c r="AP15" s="26">
        <v>-1.2090419999999984</v>
      </c>
      <c r="AQ15" s="26">
        <v>2694.6280635700004</v>
      </c>
      <c r="AR15" s="26">
        <v>5.1753589999999985</v>
      </c>
      <c r="AS15" s="26">
        <v>160.87606700000003</v>
      </c>
      <c r="AT15" s="26">
        <v>76.373408999999995</v>
      </c>
      <c r="AU15" s="26">
        <v>298.69669741999991</v>
      </c>
      <c r="AV15" s="26">
        <v>435.11866195999977</v>
      </c>
      <c r="AW15" s="26">
        <v>103.45088985</v>
      </c>
      <c r="AX15" s="26">
        <v>34.757210999999899</v>
      </c>
      <c r="AY15" s="26">
        <v>42.859779259999982</v>
      </c>
      <c r="AZ15" s="21" t="s">
        <v>83</v>
      </c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</row>
    <row r="16" spans="1:160" x14ac:dyDescent="0.25">
      <c r="A16" s="27">
        <v>2014</v>
      </c>
      <c r="B16" s="26">
        <v>2001.9350986099964</v>
      </c>
      <c r="C16" s="26">
        <v>176.67575939999981</v>
      </c>
      <c r="D16" s="26">
        <v>20.777728000000018</v>
      </c>
      <c r="E16" s="26">
        <v>2.0330070000000111</v>
      </c>
      <c r="F16" s="26">
        <v>1269.5953289999991</v>
      </c>
      <c r="G16" s="26">
        <v>1.2050780000000001</v>
      </c>
      <c r="H16" s="26">
        <v>627.95477257999903</v>
      </c>
      <c r="I16" s="26">
        <v>2948.7740365699956</v>
      </c>
      <c r="J16" s="26">
        <v>72.232242999999869</v>
      </c>
      <c r="K16" s="26">
        <v>100.68368299999992</v>
      </c>
      <c r="L16" s="26">
        <v>100.27105153999989</v>
      </c>
      <c r="M16" s="26">
        <v>597.27372413999899</v>
      </c>
      <c r="N16" s="26">
        <v>6.6880000000000012E-3</v>
      </c>
      <c r="O16" s="26">
        <v>32.401556999999883</v>
      </c>
      <c r="P16" s="26">
        <v>-7.8394300000000001</v>
      </c>
      <c r="Q16" s="26">
        <v>44.087586999999999</v>
      </c>
      <c r="R16" s="26">
        <v>4494.9826034599964</v>
      </c>
      <c r="S16" s="26">
        <v>10083.324720189978</v>
      </c>
      <c r="T16" s="26">
        <v>0.76682722999999997</v>
      </c>
      <c r="U16" s="26">
        <v>0</v>
      </c>
      <c r="V16" s="26">
        <v>108.61965300000003</v>
      </c>
      <c r="W16" s="26">
        <v>1165.6752644899964</v>
      </c>
      <c r="X16" s="26">
        <v>5.5221409999999986</v>
      </c>
      <c r="Y16" s="26">
        <v>34.674775999999994</v>
      </c>
      <c r="Z16" s="26">
        <v>14.940992999999889</v>
      </c>
      <c r="AA16" s="26">
        <v>12.759237000000001</v>
      </c>
      <c r="AB16" s="26">
        <v>36.034654999999987</v>
      </c>
      <c r="AC16" s="26">
        <v>8.8099750000000014</v>
      </c>
      <c r="AD16" s="26">
        <v>267.8084791</v>
      </c>
      <c r="AE16" s="26">
        <v>2276.8897588399955</v>
      </c>
      <c r="AF16" s="26">
        <v>-19.940631999999994</v>
      </c>
      <c r="AG16" s="26">
        <v>-2.1155999999999002E-2</v>
      </c>
      <c r="AH16" s="26">
        <v>3.5871685400000004</v>
      </c>
      <c r="AI16" s="26">
        <v>-23.35638299999999</v>
      </c>
      <c r="AJ16" s="26">
        <v>75.556755999999979</v>
      </c>
      <c r="AK16" s="26">
        <v>700.92712159999962</v>
      </c>
      <c r="AL16" s="26">
        <v>4.8155405599999987</v>
      </c>
      <c r="AM16" s="26">
        <v>15.067276829999999</v>
      </c>
      <c r="AN16" s="26">
        <v>8.9455999999999994E-2</v>
      </c>
      <c r="AO16" s="26">
        <v>1.2644770000000001</v>
      </c>
      <c r="AP16" s="26">
        <v>-10.863734000000001</v>
      </c>
      <c r="AQ16" s="26">
        <v>533.45679675999952</v>
      </c>
      <c r="AR16" s="26">
        <v>0.20696100000000001</v>
      </c>
      <c r="AS16" s="26">
        <v>-5.8680819999999976</v>
      </c>
      <c r="AT16" s="26">
        <v>4.7562930000000003</v>
      </c>
      <c r="AU16" s="26">
        <v>111.28753361999986</v>
      </c>
      <c r="AV16" s="26">
        <v>214.21894717999979</v>
      </c>
      <c r="AW16" s="26">
        <v>50.138872910000003</v>
      </c>
      <c r="AX16" s="26">
        <v>28.080556999999995</v>
      </c>
      <c r="AY16" s="26">
        <v>21.17692778</v>
      </c>
      <c r="AZ16" s="21" t="s">
        <v>83</v>
      </c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</row>
    <row r="17" spans="1:160" x14ac:dyDescent="0.25">
      <c r="A17" s="27">
        <v>2015</v>
      </c>
      <c r="B17" s="26">
        <v>1269.0839422799982</v>
      </c>
      <c r="C17" s="26">
        <v>609.05438088999995</v>
      </c>
      <c r="D17" s="26">
        <v>686.15350567999963</v>
      </c>
      <c r="E17" s="26">
        <v>70.751374999999882</v>
      </c>
      <c r="F17" s="26">
        <v>826.86449619999917</v>
      </c>
      <c r="G17" s="26">
        <v>0.13508799999999999</v>
      </c>
      <c r="H17" s="26">
        <v>1144.6092333500001</v>
      </c>
      <c r="I17" s="26">
        <v>1133.6402839500004</v>
      </c>
      <c r="J17" s="26">
        <v>125.93936168999998</v>
      </c>
      <c r="K17" s="26">
        <v>52.891589120000006</v>
      </c>
      <c r="L17" s="26">
        <v>113.87944858000003</v>
      </c>
      <c r="M17" s="26">
        <v>925.03520036999873</v>
      </c>
      <c r="N17" s="26">
        <v>0.12144000000000001</v>
      </c>
      <c r="O17" s="26">
        <v>33.077258999999984</v>
      </c>
      <c r="P17" s="26">
        <v>43.911256999999999</v>
      </c>
      <c r="Q17" s="26">
        <v>10.604164769999999</v>
      </c>
      <c r="R17" s="26">
        <v>3602.3849164399985</v>
      </c>
      <c r="S17" s="26">
        <v>18948.760161799957</v>
      </c>
      <c r="T17" s="26">
        <v>0.75599799999999906</v>
      </c>
      <c r="U17" s="26">
        <v>3.2299999999999999E-4</v>
      </c>
      <c r="V17" s="26">
        <v>201.47667199999998</v>
      </c>
      <c r="W17" s="26">
        <v>960.37077432999968</v>
      </c>
      <c r="X17" s="26">
        <v>6.3868169999999997</v>
      </c>
      <c r="Y17" s="26">
        <v>29.720237999999899</v>
      </c>
      <c r="Z17" s="26">
        <v>4.1516999999999999</v>
      </c>
      <c r="AA17" s="26">
        <v>10.128103980000001</v>
      </c>
      <c r="AB17" s="26">
        <v>-12.467261000000017</v>
      </c>
      <c r="AC17" s="26">
        <v>0.8888003000000001</v>
      </c>
      <c r="AD17" s="26">
        <v>659.23316960000011</v>
      </c>
      <c r="AE17" s="26">
        <v>2050.3397462899993</v>
      </c>
      <c r="AF17" s="26">
        <v>4.6709349999999992</v>
      </c>
      <c r="AG17" s="26">
        <v>-13.021772999999996</v>
      </c>
      <c r="AH17" s="26">
        <v>4.8318237499999892</v>
      </c>
      <c r="AI17" s="26">
        <v>46.37633837000007</v>
      </c>
      <c r="AJ17" s="26">
        <v>2.0063450000000103</v>
      </c>
      <c r="AK17" s="26">
        <v>257.00473074999979</v>
      </c>
      <c r="AL17" s="26">
        <v>61.790499949999898</v>
      </c>
      <c r="AM17" s="26">
        <v>2.9015845899999899</v>
      </c>
      <c r="AN17" s="26">
        <v>9.6784370000000008E-2</v>
      </c>
      <c r="AO17" s="26">
        <v>0.34773999999999999</v>
      </c>
      <c r="AP17" s="26">
        <v>-14.868454999999999</v>
      </c>
      <c r="AQ17" s="26">
        <v>473.7219838799997</v>
      </c>
      <c r="AR17" s="26">
        <v>4.1539999999999997E-3</v>
      </c>
      <c r="AS17" s="26">
        <v>100.67931399999998</v>
      </c>
      <c r="AT17" s="26">
        <v>3.0151600000000003</v>
      </c>
      <c r="AU17" s="26">
        <v>-44.706267070000607</v>
      </c>
      <c r="AV17" s="26">
        <v>302.85067741000006</v>
      </c>
      <c r="AW17" s="26">
        <v>34.874314929999883</v>
      </c>
      <c r="AX17" s="26">
        <v>37.268110209999982</v>
      </c>
      <c r="AY17" s="26">
        <v>10.842917149999996</v>
      </c>
      <c r="AZ17" s="21" t="s">
        <v>83</v>
      </c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</row>
    <row r="18" spans="1:160" x14ac:dyDescent="0.25">
      <c r="A18" s="27">
        <v>2016</v>
      </c>
      <c r="B18" s="26">
        <v>2503.3150944799963</v>
      </c>
      <c r="C18" s="26">
        <v>334.50987537999987</v>
      </c>
      <c r="D18" s="26">
        <v>98.216536549999915</v>
      </c>
      <c r="E18" s="26">
        <v>104.29959909999999</v>
      </c>
      <c r="F18" s="26">
        <v>1112.0303168399994</v>
      </c>
      <c r="G18" s="26">
        <v>2.25260492</v>
      </c>
      <c r="H18" s="26">
        <v>911.49436508999997</v>
      </c>
      <c r="I18" s="26">
        <v>2247.1738419799985</v>
      </c>
      <c r="J18" s="26">
        <v>-4.9657859000000197</v>
      </c>
      <c r="K18" s="26">
        <v>56.860588449999973</v>
      </c>
      <c r="L18" s="26">
        <v>213.11865610999999</v>
      </c>
      <c r="M18" s="26">
        <v>973.95737346999886</v>
      </c>
      <c r="N18" s="26">
        <v>0.20622400000000002</v>
      </c>
      <c r="O18" s="26">
        <v>56.618954459999891</v>
      </c>
      <c r="P18" s="26">
        <v>2.7079949999999999</v>
      </c>
      <c r="Q18" s="26">
        <v>35.015038289999993</v>
      </c>
      <c r="R18" s="26">
        <v>2979.2908828399964</v>
      </c>
      <c r="S18" s="26">
        <v>11047.896364759989</v>
      </c>
      <c r="T18" s="26">
        <v>1.8981114700000001</v>
      </c>
      <c r="U18" s="26">
        <v>-131.85720564000002</v>
      </c>
      <c r="V18" s="26">
        <v>-101.39520197999998</v>
      </c>
      <c r="W18" s="26">
        <v>557.9635625999997</v>
      </c>
      <c r="X18" s="26">
        <v>0.60338463999999903</v>
      </c>
      <c r="Y18" s="26">
        <v>91.672180000000012</v>
      </c>
      <c r="Z18" s="26">
        <v>27.198049609999998</v>
      </c>
      <c r="AA18" s="26">
        <v>18.022936129999898</v>
      </c>
      <c r="AB18" s="26">
        <v>42.680564110000006</v>
      </c>
      <c r="AC18" s="26">
        <v>2015.2189881499996</v>
      </c>
      <c r="AD18" s="26">
        <v>799.68921015999854</v>
      </c>
      <c r="AE18" s="26">
        <v>1777.6168880099988</v>
      </c>
      <c r="AF18" s="26">
        <v>9.58161548</v>
      </c>
      <c r="AG18" s="26">
        <v>86.76779196999999</v>
      </c>
      <c r="AH18" s="26">
        <v>0</v>
      </c>
      <c r="AI18" s="26">
        <v>11.200399950000008</v>
      </c>
      <c r="AJ18" s="26">
        <v>1.1453710499999998</v>
      </c>
      <c r="AK18" s="26">
        <v>282.93583359999963</v>
      </c>
      <c r="AL18" s="26">
        <v>-1.3262390199999903</v>
      </c>
      <c r="AM18" s="26">
        <v>4.7227164799999892</v>
      </c>
      <c r="AN18" s="26">
        <v>0.38462009999999897</v>
      </c>
      <c r="AO18" s="26">
        <v>7.3252174499999896</v>
      </c>
      <c r="AP18" s="26">
        <v>1.1056E-2</v>
      </c>
      <c r="AQ18" s="26">
        <v>458.03897893999988</v>
      </c>
      <c r="AR18" s="26">
        <v>0.314772</v>
      </c>
      <c r="AS18" s="26">
        <v>93.778842009999991</v>
      </c>
      <c r="AT18" s="26">
        <v>4.0499E-2</v>
      </c>
      <c r="AU18" s="26">
        <v>147.8868229699998</v>
      </c>
      <c r="AV18" s="26">
        <v>504.35307244999962</v>
      </c>
      <c r="AW18" s="26">
        <v>37.027228069999985</v>
      </c>
      <c r="AX18" s="26">
        <v>23.534066739999908</v>
      </c>
      <c r="AY18" s="26">
        <v>13.273843939999992</v>
      </c>
      <c r="AZ18" s="21" t="s">
        <v>83</v>
      </c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</row>
    <row r="19" spans="1:160" x14ac:dyDescent="0.25">
      <c r="A19" s="27">
        <v>2017</v>
      </c>
      <c r="B19" s="26">
        <v>2372.116778399999</v>
      </c>
      <c r="C19" s="26">
        <v>269.05003936000008</v>
      </c>
      <c r="D19" s="26">
        <v>1461.2287429799999</v>
      </c>
      <c r="E19" s="26">
        <v>83.896785759999872</v>
      </c>
      <c r="F19" s="26">
        <v>1029.3954727499995</v>
      </c>
      <c r="G19" s="26">
        <v>0.2665478</v>
      </c>
      <c r="H19" s="26">
        <v>184.13002577999998</v>
      </c>
      <c r="I19" s="26">
        <v>2812.502771039995</v>
      </c>
      <c r="J19" s="26">
        <v>34.62123955000002</v>
      </c>
      <c r="K19" s="26">
        <v>201.9047178099998</v>
      </c>
      <c r="L19" s="26">
        <v>71.263440970000119</v>
      </c>
      <c r="M19" s="26">
        <v>669.69839094999884</v>
      </c>
      <c r="N19" s="26">
        <v>2.1030904400000003</v>
      </c>
      <c r="O19" s="26">
        <v>58.481858199999913</v>
      </c>
      <c r="P19" s="26">
        <v>4.9455030000000004E-2</v>
      </c>
      <c r="Q19" s="26">
        <v>26.612919339999998</v>
      </c>
      <c r="R19" s="26">
        <v>3245.5065369299969</v>
      </c>
      <c r="S19" s="26">
        <v>14351.624679949979</v>
      </c>
      <c r="T19" s="26">
        <v>13.185203429999962</v>
      </c>
      <c r="U19" s="26">
        <v>1.81687192999999</v>
      </c>
      <c r="V19" s="26">
        <v>17.14328415999999</v>
      </c>
      <c r="W19" s="26">
        <v>502.67119148000029</v>
      </c>
      <c r="X19" s="26">
        <v>1.4991707600000013</v>
      </c>
      <c r="Y19" s="26">
        <v>73.536516090000006</v>
      </c>
      <c r="Z19" s="26">
        <v>47.570460369999985</v>
      </c>
      <c r="AA19" s="26">
        <v>33.028853379999902</v>
      </c>
      <c r="AB19" s="26">
        <v>9.9812096699998936</v>
      </c>
      <c r="AC19" s="26">
        <v>2.3533980699999892</v>
      </c>
      <c r="AD19" s="26">
        <v>1258.7365730599979</v>
      </c>
      <c r="AE19" s="26">
        <v>1656.1803737199973</v>
      </c>
      <c r="AF19" s="26">
        <v>3.4339201100000096</v>
      </c>
      <c r="AG19" s="26">
        <v>81.030317480000008</v>
      </c>
      <c r="AH19" s="26">
        <v>3.518346489999999</v>
      </c>
      <c r="AI19" s="26">
        <v>45.660885729999997</v>
      </c>
      <c r="AJ19" s="26">
        <v>-6.98458852</v>
      </c>
      <c r="AK19" s="26">
        <v>-164.55373411999997</v>
      </c>
      <c r="AL19" s="26">
        <v>9.8089339399999886</v>
      </c>
      <c r="AM19" s="26">
        <v>6.357305069999998</v>
      </c>
      <c r="AN19" s="26">
        <v>0.57043591000000005</v>
      </c>
      <c r="AO19" s="26">
        <v>11.478142749999998</v>
      </c>
      <c r="AP19" s="26">
        <v>8.1367999999999903E-4</v>
      </c>
      <c r="AQ19" s="26">
        <v>376.54535541999996</v>
      </c>
      <c r="AR19" s="26">
        <v>7.98238E-2</v>
      </c>
      <c r="AS19" s="26">
        <v>9.0560644300000117</v>
      </c>
      <c r="AT19" s="26">
        <v>-5.3837944699999998</v>
      </c>
      <c r="AU19" s="26">
        <v>-55.010812019999896</v>
      </c>
      <c r="AV19" s="26">
        <v>179.36911471999986</v>
      </c>
      <c r="AW19" s="26">
        <v>-32.990574869999996</v>
      </c>
      <c r="AX19" s="26">
        <v>-1.2207934599999983</v>
      </c>
      <c r="AY19" s="26">
        <v>7.1535320099999957</v>
      </c>
      <c r="AZ19" s="21" t="s">
        <v>83</v>
      </c>
    </row>
    <row r="22" spans="1:160" x14ac:dyDescent="0.25"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</row>
    <row r="23" spans="1:160" x14ac:dyDescent="0.25">
      <c r="A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</row>
    <row r="24" spans="1:160" x14ac:dyDescent="0.25">
      <c r="A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</row>
    <row r="25" spans="1:160" x14ac:dyDescent="0.25">
      <c r="A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</row>
    <row r="26" spans="1:160" x14ac:dyDescent="0.25">
      <c r="A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</row>
    <row r="27" spans="1:160" x14ac:dyDescent="0.25">
      <c r="A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</row>
    <row r="28" spans="1:160" x14ac:dyDescent="0.25">
      <c r="A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</row>
    <row r="29" spans="1:160" x14ac:dyDescent="0.25">
      <c r="A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</row>
    <row r="30" spans="1:160" x14ac:dyDescent="0.25">
      <c r="A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</row>
    <row r="31" spans="1:160" x14ac:dyDescent="0.25">
      <c r="A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</row>
    <row r="32" spans="1:160" x14ac:dyDescent="0.25">
      <c r="A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</row>
    <row r="33" spans="1:52" x14ac:dyDescent="0.25">
      <c r="A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</row>
    <row r="34" spans="1:52" x14ac:dyDescent="0.25">
      <c r="A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</row>
    <row r="35" spans="1:52" x14ac:dyDescent="0.25">
      <c r="A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</row>
    <row r="36" spans="1:52" x14ac:dyDescent="0.25">
      <c r="A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</row>
    <row r="37" spans="1:52" x14ac:dyDescent="0.25">
      <c r="A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</row>
    <row r="38" spans="1:52" x14ac:dyDescent="0.25">
      <c r="A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</row>
    <row r="39" spans="1:52" x14ac:dyDescent="0.25">
      <c r="A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x14ac:dyDescent="0.25">
      <c r="A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x14ac:dyDescent="0.25">
      <c r="A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</sheetData>
  <sheetProtection selectLockedCells="1" selectUnlockedCell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/>
  </sheetPr>
  <dimension ref="A1:CV47"/>
  <sheetViews>
    <sheetView zoomScaleNormal="100" workbookViewId="0">
      <selection activeCell="DM13" sqref="DM3:DO13"/>
    </sheetView>
  </sheetViews>
  <sheetFormatPr baseColWidth="10" defaultRowHeight="15" x14ac:dyDescent="0.25"/>
  <sheetData>
    <row r="1" spans="1:100" x14ac:dyDescent="0.25">
      <c r="A1" s="25" t="s">
        <v>36</v>
      </c>
      <c r="B1" s="28" t="s">
        <v>2</v>
      </c>
      <c r="C1" s="28" t="s">
        <v>3</v>
      </c>
      <c r="D1" s="28" t="s">
        <v>49</v>
      </c>
      <c r="E1" s="28" t="s">
        <v>50</v>
      </c>
      <c r="F1" s="28" t="s">
        <v>51</v>
      </c>
      <c r="G1" s="28" t="s">
        <v>52</v>
      </c>
      <c r="H1" s="28" t="s">
        <v>4</v>
      </c>
      <c r="I1" s="28" t="s">
        <v>5</v>
      </c>
      <c r="J1" s="28" t="s">
        <v>6</v>
      </c>
      <c r="K1" s="28" t="s">
        <v>53</v>
      </c>
      <c r="L1" s="28" t="s">
        <v>54</v>
      </c>
      <c r="M1" s="28" t="s">
        <v>87</v>
      </c>
      <c r="N1" s="28" t="s">
        <v>55</v>
      </c>
      <c r="O1" s="28" t="s">
        <v>56</v>
      </c>
      <c r="P1" s="28" t="s">
        <v>57</v>
      </c>
      <c r="Q1" s="28" t="s">
        <v>58</v>
      </c>
      <c r="R1" s="28" t="s">
        <v>8</v>
      </c>
      <c r="S1" s="28" t="s">
        <v>9</v>
      </c>
      <c r="T1" s="28" t="s">
        <v>60</v>
      </c>
      <c r="U1" s="28" t="s">
        <v>61</v>
      </c>
      <c r="V1" s="28" t="s">
        <v>62</v>
      </c>
      <c r="W1" s="28" t="s">
        <v>10</v>
      </c>
      <c r="X1" s="28" t="s">
        <v>63</v>
      </c>
      <c r="Y1" s="28" t="s">
        <v>64</v>
      </c>
      <c r="Z1" s="28" t="s">
        <v>11</v>
      </c>
      <c r="AA1" s="28" t="s">
        <v>12</v>
      </c>
      <c r="AB1" s="28" t="s">
        <v>66</v>
      </c>
      <c r="AC1" s="28" t="s">
        <v>13</v>
      </c>
      <c r="AD1" s="28" t="s">
        <v>1</v>
      </c>
      <c r="AE1" s="28" t="s">
        <v>67</v>
      </c>
      <c r="AF1" s="28" t="s">
        <v>68</v>
      </c>
      <c r="AG1" s="28" t="s">
        <v>69</v>
      </c>
      <c r="AH1" s="28" t="s">
        <v>70</v>
      </c>
      <c r="AI1" s="28" t="s">
        <v>14</v>
      </c>
      <c r="AJ1" s="28" t="s">
        <v>15</v>
      </c>
      <c r="AK1" s="28" t="s">
        <v>71</v>
      </c>
      <c r="AL1" s="28" t="s">
        <v>72</v>
      </c>
      <c r="AM1" s="28" t="s">
        <v>73</v>
      </c>
      <c r="AN1" s="28" t="s">
        <v>74</v>
      </c>
      <c r="AO1" s="28" t="s">
        <v>75</v>
      </c>
      <c r="AP1" s="28" t="s">
        <v>76</v>
      </c>
      <c r="AQ1" s="28" t="s">
        <v>18</v>
      </c>
      <c r="AR1" s="28" t="s">
        <v>19</v>
      </c>
      <c r="AS1" s="28" t="s">
        <v>77</v>
      </c>
      <c r="AT1" s="28" t="s">
        <v>78</v>
      </c>
      <c r="AU1" s="28" t="s">
        <v>79</v>
      </c>
      <c r="AV1" s="28" t="s">
        <v>80</v>
      </c>
      <c r="AW1" s="28" t="s">
        <v>81</v>
      </c>
      <c r="AX1" s="28" t="s">
        <v>82</v>
      </c>
      <c r="AY1" s="25" t="s">
        <v>0</v>
      </c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</row>
    <row r="2" spans="1:100" x14ac:dyDescent="0.25">
      <c r="A2" s="27">
        <v>2000</v>
      </c>
      <c r="B2" s="26">
        <v>101.9954079999998</v>
      </c>
      <c r="C2" s="26">
        <v>0.37674599999999903</v>
      </c>
      <c r="D2" s="26">
        <v>0.16533299999999998</v>
      </c>
      <c r="E2" s="26">
        <v>0.33276699999999998</v>
      </c>
      <c r="F2" s="26">
        <v>2.770029000000001</v>
      </c>
      <c r="G2" s="26">
        <v>0</v>
      </c>
      <c r="H2" s="26">
        <v>1.7635000000000001E-2</v>
      </c>
      <c r="I2" s="26">
        <v>65.147586999999987</v>
      </c>
      <c r="J2" s="26">
        <v>-0.14951400000000001</v>
      </c>
      <c r="K2" s="26">
        <v>0.35993999999999998</v>
      </c>
      <c r="L2" s="26">
        <v>3.1054270000000002</v>
      </c>
      <c r="M2" s="26">
        <v>0.22160500000000002</v>
      </c>
      <c r="N2" s="26">
        <v>7.4016999999999999E-2</v>
      </c>
      <c r="O2" s="26">
        <v>8.6756679999999893</v>
      </c>
      <c r="P2" s="26">
        <v>1.0529999999999999E-3</v>
      </c>
      <c r="Q2" s="26">
        <v>0</v>
      </c>
      <c r="R2" s="26">
        <v>118.45726099999999</v>
      </c>
      <c r="S2" s="26">
        <v>1040.5661438099989</v>
      </c>
      <c r="T2" s="26">
        <v>0</v>
      </c>
      <c r="U2" s="26">
        <v>5.3189999999999999E-3</v>
      </c>
      <c r="V2" s="26">
        <v>5.5118729999999996</v>
      </c>
      <c r="W2" s="26">
        <v>-110.231640999999</v>
      </c>
      <c r="X2" s="26">
        <v>0.191828</v>
      </c>
      <c r="Y2" s="26">
        <v>0</v>
      </c>
      <c r="Z2" s="26">
        <v>0</v>
      </c>
      <c r="AA2" s="26">
        <v>0.89361999999999997</v>
      </c>
      <c r="AB2" s="26">
        <v>3.2120999999999997E-2</v>
      </c>
      <c r="AC2" s="26">
        <v>-6.573356999999989</v>
      </c>
      <c r="AD2" s="26">
        <v>38.108042999999995</v>
      </c>
      <c r="AE2" s="26">
        <v>0</v>
      </c>
      <c r="AF2" s="26">
        <v>0</v>
      </c>
      <c r="AG2" s="26">
        <v>0</v>
      </c>
      <c r="AH2" s="26">
        <v>0</v>
      </c>
      <c r="AI2" s="26">
        <v>10.621518</v>
      </c>
      <c r="AJ2" s="26">
        <v>79.796222999999884</v>
      </c>
      <c r="AK2" s="26">
        <v>8.8944999999999996E-2</v>
      </c>
      <c r="AL2" s="26">
        <v>2.8209999999999999E-2</v>
      </c>
      <c r="AM2" s="26">
        <v>0</v>
      </c>
      <c r="AN2" s="26">
        <v>0</v>
      </c>
      <c r="AO2" s="26">
        <v>-1.5261959999999901</v>
      </c>
      <c r="AP2" s="26">
        <v>28.111328999999991</v>
      </c>
      <c r="AQ2" s="26">
        <v>0</v>
      </c>
      <c r="AR2" s="26">
        <v>1.6587000000000001E-2</v>
      </c>
      <c r="AS2" s="26">
        <v>0</v>
      </c>
      <c r="AT2" s="26">
        <v>0</v>
      </c>
      <c r="AU2" s="26">
        <v>6.7856589999999999</v>
      </c>
      <c r="AV2" s="26">
        <v>4.95946</v>
      </c>
      <c r="AW2" s="26">
        <v>0</v>
      </c>
      <c r="AX2" s="26">
        <v>1.5743689999999899</v>
      </c>
      <c r="AY2" s="21" t="s">
        <v>83</v>
      </c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</row>
    <row r="3" spans="1:100" x14ac:dyDescent="0.25">
      <c r="A3" s="27">
        <v>2001</v>
      </c>
      <c r="B3" s="26">
        <v>95.140673999999905</v>
      </c>
      <c r="C3" s="26">
        <v>0.368807</v>
      </c>
      <c r="D3" s="26">
        <v>8.9384999999999992E-2</v>
      </c>
      <c r="E3" s="26">
        <v>0</v>
      </c>
      <c r="F3" s="26">
        <v>7.2674310000000002</v>
      </c>
      <c r="G3" s="26">
        <v>0</v>
      </c>
      <c r="H3" s="26">
        <v>2.1951999999999999E-2</v>
      </c>
      <c r="I3" s="26">
        <v>70.036776999999887</v>
      </c>
      <c r="J3" s="26">
        <v>2.3893999999999999E-2</v>
      </c>
      <c r="K3" s="26">
        <v>7.6101000000000002E-2</v>
      </c>
      <c r="L3" s="26">
        <v>1.1086779999999998</v>
      </c>
      <c r="M3" s="26">
        <v>1.1441399999999997</v>
      </c>
      <c r="N3" s="26">
        <v>0</v>
      </c>
      <c r="O3" s="26">
        <v>7.4338600000000001</v>
      </c>
      <c r="P3" s="26">
        <v>1.0989000000000001E-2</v>
      </c>
      <c r="Q3" s="26">
        <v>0</v>
      </c>
      <c r="R3" s="26">
        <v>6.4260790000000902</v>
      </c>
      <c r="S3" s="26">
        <v>1035.35857528</v>
      </c>
      <c r="T3" s="26">
        <v>0</v>
      </c>
      <c r="U3" s="26">
        <v>0</v>
      </c>
      <c r="V3" s="26">
        <v>6.5496609999999889</v>
      </c>
      <c r="W3" s="26">
        <v>14.042924999999991</v>
      </c>
      <c r="X3" s="26">
        <v>-0.15342400000000012</v>
      </c>
      <c r="Y3" s="26">
        <v>2.0483880000000001</v>
      </c>
      <c r="Z3" s="26">
        <v>0</v>
      </c>
      <c r="AA3" s="26">
        <v>0.93491299999999988</v>
      </c>
      <c r="AB3" s="26">
        <v>0</v>
      </c>
      <c r="AC3" s="26">
        <v>7.2055150000000001</v>
      </c>
      <c r="AD3" s="26">
        <v>20.010560999999999</v>
      </c>
      <c r="AE3" s="26">
        <v>0</v>
      </c>
      <c r="AF3" s="26">
        <v>7.9019999999999993E-3</v>
      </c>
      <c r="AG3" s="26">
        <v>0</v>
      </c>
      <c r="AH3" s="26">
        <v>3.4691359999999997E-2</v>
      </c>
      <c r="AI3" s="26">
        <v>3.922291</v>
      </c>
      <c r="AJ3" s="26">
        <v>94.155853999999891</v>
      </c>
      <c r="AK3" s="26">
        <v>2.6204530000000004</v>
      </c>
      <c r="AL3" s="26">
        <v>5.1570000000000001E-3</v>
      </c>
      <c r="AM3" s="26">
        <v>0</v>
      </c>
      <c r="AN3" s="26">
        <v>-5.0000000000000002E-5</v>
      </c>
      <c r="AO3" s="26">
        <v>1.0309349999999999</v>
      </c>
      <c r="AP3" s="26">
        <v>330.76752899999997</v>
      </c>
      <c r="AQ3" s="26">
        <v>0</v>
      </c>
      <c r="AR3" s="26">
        <v>-1.9105170000000111</v>
      </c>
      <c r="AS3" s="26">
        <v>5.1700000000000001E-3</v>
      </c>
      <c r="AT3" s="26">
        <v>7.017799999999999E-2</v>
      </c>
      <c r="AU3" s="26">
        <v>2.5116769999999899</v>
      </c>
      <c r="AV3" s="26">
        <v>19.337589000000001</v>
      </c>
      <c r="AW3" s="26">
        <v>0.16682999999999998</v>
      </c>
      <c r="AX3" s="26">
        <v>7.6685000000000003E-2</v>
      </c>
      <c r="AY3" s="21" t="s">
        <v>83</v>
      </c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</row>
    <row r="4" spans="1:100" x14ac:dyDescent="0.25">
      <c r="A4" s="27">
        <v>2002</v>
      </c>
      <c r="B4" s="26">
        <v>27.390762999999893</v>
      </c>
      <c r="C4" s="26">
        <v>0.50771100000000002</v>
      </c>
      <c r="D4" s="26">
        <v>0</v>
      </c>
      <c r="E4" s="26">
        <v>0</v>
      </c>
      <c r="F4" s="26">
        <v>5.1697179999999996</v>
      </c>
      <c r="G4" s="26">
        <v>0</v>
      </c>
      <c r="H4" s="26">
        <v>-1.8529999999999998E-3</v>
      </c>
      <c r="I4" s="26">
        <v>4.9217639999999978</v>
      </c>
      <c r="J4" s="26">
        <v>-0.20397599999999999</v>
      </c>
      <c r="K4" s="26">
        <v>5.8396999999999893E-2</v>
      </c>
      <c r="L4" s="26">
        <v>2.1466739999999902</v>
      </c>
      <c r="M4" s="26">
        <v>0.21826799999999902</v>
      </c>
      <c r="N4" s="26">
        <v>2.454E-3</v>
      </c>
      <c r="O4" s="26">
        <v>7.5910959999999896</v>
      </c>
      <c r="P4" s="26">
        <v>5.1510000000000002E-3</v>
      </c>
      <c r="Q4" s="26">
        <v>1.0000000000000001E-5</v>
      </c>
      <c r="R4" s="26">
        <v>177.03287699999902</v>
      </c>
      <c r="S4" s="26">
        <v>571.01016054999798</v>
      </c>
      <c r="T4" s="26">
        <v>0</v>
      </c>
      <c r="U4" s="26">
        <v>0</v>
      </c>
      <c r="V4" s="26">
        <v>-0.69081599999999999</v>
      </c>
      <c r="W4" s="26">
        <v>-41.793889870000015</v>
      </c>
      <c r="X4" s="26">
        <v>1.3330319999999998</v>
      </c>
      <c r="Y4" s="26">
        <v>-5.0217640000000001</v>
      </c>
      <c r="Z4" s="26">
        <v>5.3629999999999997E-3</v>
      </c>
      <c r="AA4" s="26">
        <v>3.6240899999999998</v>
      </c>
      <c r="AB4" s="26">
        <v>-3.7762999999999991E-2</v>
      </c>
      <c r="AC4" s="26">
        <v>7.8886409999999998</v>
      </c>
      <c r="AD4" s="26">
        <v>40.45091900000002</v>
      </c>
      <c r="AE4" s="26">
        <v>0</v>
      </c>
      <c r="AF4" s="26">
        <v>0.50475300000000001</v>
      </c>
      <c r="AG4" s="26">
        <v>0</v>
      </c>
      <c r="AH4" s="26">
        <v>0</v>
      </c>
      <c r="AI4" s="26">
        <v>51.900542000000002</v>
      </c>
      <c r="AJ4" s="26">
        <v>92.784460999999993</v>
      </c>
      <c r="AK4" s="26">
        <v>0.28913300000000003</v>
      </c>
      <c r="AL4" s="26">
        <v>1.99E-3</v>
      </c>
      <c r="AM4" s="26">
        <v>1.5300000000000001E-4</v>
      </c>
      <c r="AN4" s="26">
        <v>0.88245600000000002</v>
      </c>
      <c r="AO4" s="26">
        <v>82.525935000000004</v>
      </c>
      <c r="AP4" s="26">
        <v>115.49995699999998</v>
      </c>
      <c r="AQ4" s="26">
        <v>0</v>
      </c>
      <c r="AR4" s="26">
        <v>4.4300179999999996</v>
      </c>
      <c r="AS4" s="26">
        <v>0.55561400000000005</v>
      </c>
      <c r="AT4" s="26">
        <v>0.14411099999999999</v>
      </c>
      <c r="AU4" s="26">
        <v>8.5982639999999897</v>
      </c>
      <c r="AV4" s="26">
        <v>0</v>
      </c>
      <c r="AW4" s="26">
        <v>0</v>
      </c>
      <c r="AX4" s="26">
        <v>-1.01337399999999</v>
      </c>
      <c r="AY4" s="21" t="s">
        <v>83</v>
      </c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</row>
    <row r="5" spans="1:100" x14ac:dyDescent="0.25">
      <c r="A5" s="27">
        <v>2003</v>
      </c>
      <c r="B5" s="26">
        <v>27.187094999999992</v>
      </c>
      <c r="C5" s="26">
        <v>1.330746</v>
      </c>
      <c r="D5" s="26">
        <v>9.6791000000000002E-2</v>
      </c>
      <c r="E5" s="26">
        <v>0.20382700000000001</v>
      </c>
      <c r="F5" s="26">
        <v>10.498758999999989</v>
      </c>
      <c r="G5" s="26">
        <v>0</v>
      </c>
      <c r="H5" s="26">
        <v>0.29025000000000001</v>
      </c>
      <c r="I5" s="26">
        <v>15.16581</v>
      </c>
      <c r="J5" s="26">
        <v>1.7044E-2</v>
      </c>
      <c r="K5" s="26">
        <v>2.3939999999999999E-3</v>
      </c>
      <c r="L5" s="26">
        <v>-0.71221737000000007</v>
      </c>
      <c r="M5" s="26">
        <v>0.2016679999999999</v>
      </c>
      <c r="N5" s="26">
        <v>0.211981</v>
      </c>
      <c r="O5" s="26">
        <v>11.353957000000001</v>
      </c>
      <c r="P5" s="26">
        <v>0</v>
      </c>
      <c r="Q5" s="26">
        <v>1.8E-5</v>
      </c>
      <c r="R5" s="26">
        <v>79.110907999999995</v>
      </c>
      <c r="S5" s="26">
        <v>892.1688819999988</v>
      </c>
      <c r="T5" s="26">
        <v>0</v>
      </c>
      <c r="U5" s="26">
        <v>0</v>
      </c>
      <c r="V5" s="26">
        <v>0.25136799999999998</v>
      </c>
      <c r="W5" s="26">
        <v>12.831294999999981</v>
      </c>
      <c r="X5" s="26">
        <v>3.7364740000000007</v>
      </c>
      <c r="Y5" s="26">
        <v>3.8879999999999998E-2</v>
      </c>
      <c r="Z5" s="26">
        <v>8.5529999999999998E-3</v>
      </c>
      <c r="AA5" s="26">
        <v>0.49427399999999988</v>
      </c>
      <c r="AB5" s="26">
        <v>6.7000000000000002E-5</v>
      </c>
      <c r="AC5" s="26">
        <v>0.61030299999999904</v>
      </c>
      <c r="AD5" s="26">
        <v>25.623600999999994</v>
      </c>
      <c r="AE5" s="26">
        <v>0</v>
      </c>
      <c r="AF5" s="26">
        <v>4.4590000000000003E-3</v>
      </c>
      <c r="AG5" s="26">
        <v>2.124E-3</v>
      </c>
      <c r="AH5" s="26">
        <v>6.4345970000000001</v>
      </c>
      <c r="AI5" s="26">
        <v>39.89504299999998</v>
      </c>
      <c r="AJ5" s="26">
        <v>25.248341999999994</v>
      </c>
      <c r="AK5" s="26">
        <v>1.0534E-2</v>
      </c>
      <c r="AL5" s="26">
        <v>2.8340000000000001E-3</v>
      </c>
      <c r="AM5" s="26">
        <v>0</v>
      </c>
      <c r="AN5" s="26">
        <v>0.44778499999999993</v>
      </c>
      <c r="AO5" s="26">
        <v>0.58803400000000006</v>
      </c>
      <c r="AP5" s="26">
        <v>7.8961490000000936</v>
      </c>
      <c r="AQ5" s="26">
        <v>0</v>
      </c>
      <c r="AR5" s="26">
        <v>0.41178000000000003</v>
      </c>
      <c r="AS5" s="26">
        <v>0.56802299999999994</v>
      </c>
      <c r="AT5" s="26">
        <v>0</v>
      </c>
      <c r="AU5" s="26">
        <v>95.005323999999987</v>
      </c>
      <c r="AV5" s="26">
        <v>6.4580000000000002E-3</v>
      </c>
      <c r="AW5" s="26">
        <v>0.28886400000000001</v>
      </c>
      <c r="AX5" s="26">
        <v>-0.49271500000000001</v>
      </c>
      <c r="AY5" s="21" t="s">
        <v>83</v>
      </c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</row>
    <row r="6" spans="1:100" x14ac:dyDescent="0.25">
      <c r="A6" s="27">
        <v>2004</v>
      </c>
      <c r="B6" s="26">
        <v>69.758053999999902</v>
      </c>
      <c r="C6" s="26">
        <v>0.801149</v>
      </c>
      <c r="D6" s="26">
        <v>2.0934999999999999E-2</v>
      </c>
      <c r="E6" s="26">
        <v>2.869E-3</v>
      </c>
      <c r="F6" s="26">
        <v>1.6352100000000001</v>
      </c>
      <c r="G6" s="26">
        <v>0</v>
      </c>
      <c r="H6" s="26">
        <v>-3.1881E-2</v>
      </c>
      <c r="I6" s="26">
        <v>18.16846099999999</v>
      </c>
      <c r="J6" s="26">
        <v>2.1510000000000001E-3</v>
      </c>
      <c r="K6" s="26">
        <v>0.15534999999999999</v>
      </c>
      <c r="L6" s="26">
        <v>0.81747499999999984</v>
      </c>
      <c r="M6" s="26">
        <v>0.41984699999999997</v>
      </c>
      <c r="N6" s="26">
        <v>0</v>
      </c>
      <c r="O6" s="26">
        <v>26.029054999999993</v>
      </c>
      <c r="P6" s="26">
        <v>0</v>
      </c>
      <c r="Q6" s="26">
        <v>2.1949999999999999E-3</v>
      </c>
      <c r="R6" s="26">
        <v>426.51908099999991</v>
      </c>
      <c r="S6" s="26">
        <v>498.34846507999907</v>
      </c>
      <c r="T6" s="26">
        <v>0</v>
      </c>
      <c r="U6" s="26">
        <v>0</v>
      </c>
      <c r="V6" s="26">
        <v>-0.25968899999999995</v>
      </c>
      <c r="W6" s="26">
        <v>2.5834099999999989</v>
      </c>
      <c r="X6" s="26">
        <v>3.0275069999999999</v>
      </c>
      <c r="Y6" s="26">
        <v>2.793434</v>
      </c>
      <c r="Z6" s="26">
        <v>4.3530000000000001E-3</v>
      </c>
      <c r="AA6" s="26">
        <v>7.7440000000002706E-3</v>
      </c>
      <c r="AB6" s="26">
        <v>0</v>
      </c>
      <c r="AC6" s="26">
        <v>7.2924039999999914</v>
      </c>
      <c r="AD6" s="26">
        <v>54.5491999999999</v>
      </c>
      <c r="AE6" s="26">
        <v>8.9450000000000002E-2</v>
      </c>
      <c r="AF6" s="26">
        <v>0</v>
      </c>
      <c r="AG6" s="26">
        <v>0</v>
      </c>
      <c r="AH6" s="26">
        <v>5.9976000000000002E-2</v>
      </c>
      <c r="AI6" s="26">
        <v>36.566801999999988</v>
      </c>
      <c r="AJ6" s="26">
        <v>11.69800199999991</v>
      </c>
      <c r="AK6" s="26">
        <v>1.8725259999999999</v>
      </c>
      <c r="AL6" s="26">
        <v>9.6166000000000001E-2</v>
      </c>
      <c r="AM6" s="26">
        <v>8.7900000000000001E-4</v>
      </c>
      <c r="AN6" s="26">
        <v>2.6359999999999999E-3</v>
      </c>
      <c r="AO6" s="26">
        <v>0.726907999999999</v>
      </c>
      <c r="AP6" s="26">
        <v>12.895323999999901</v>
      </c>
      <c r="AQ6" s="26">
        <v>0</v>
      </c>
      <c r="AR6" s="26">
        <v>7.8122999999999907</v>
      </c>
      <c r="AS6" s="26">
        <v>0</v>
      </c>
      <c r="AT6" s="26">
        <v>3.5619999999999983E-3</v>
      </c>
      <c r="AU6" s="26">
        <v>234.53626600000001</v>
      </c>
      <c r="AV6" s="26">
        <v>0</v>
      </c>
      <c r="AW6" s="26">
        <v>-9.2400000000000305E-4</v>
      </c>
      <c r="AX6" s="26">
        <v>1.0952999999999991E-2</v>
      </c>
      <c r="AY6" s="21" t="s">
        <v>83</v>
      </c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</row>
    <row r="7" spans="1:100" x14ac:dyDescent="0.25">
      <c r="A7" s="27">
        <v>2005</v>
      </c>
      <c r="B7" s="26">
        <v>9.0276129999999988</v>
      </c>
      <c r="C7" s="26">
        <v>8.524363000000001</v>
      </c>
      <c r="D7" s="26">
        <v>2.81E-4</v>
      </c>
      <c r="E7" s="26">
        <v>0</v>
      </c>
      <c r="F7" s="26">
        <v>-5.1146459999999907</v>
      </c>
      <c r="G7" s="26">
        <v>0</v>
      </c>
      <c r="H7" s="26">
        <v>0.14093</v>
      </c>
      <c r="I7" s="26">
        <v>21.099853</v>
      </c>
      <c r="J7" s="26">
        <v>2.035399999999999E-2</v>
      </c>
      <c r="K7" s="26">
        <v>0.14853</v>
      </c>
      <c r="L7" s="26">
        <v>5.6417999999999899E-2</v>
      </c>
      <c r="M7" s="26">
        <v>0.32537599999999989</v>
      </c>
      <c r="N7" s="26">
        <v>0</v>
      </c>
      <c r="O7" s="26">
        <v>-2.649181</v>
      </c>
      <c r="P7" s="26">
        <v>1.3593549999999999</v>
      </c>
      <c r="Q7" s="26">
        <v>0</v>
      </c>
      <c r="R7" s="26">
        <v>96.089840999999694</v>
      </c>
      <c r="S7" s="26">
        <v>477.06991661999882</v>
      </c>
      <c r="T7" s="26">
        <v>0</v>
      </c>
      <c r="U7" s="26">
        <v>0</v>
      </c>
      <c r="V7" s="26">
        <v>1.423219</v>
      </c>
      <c r="W7" s="26">
        <v>27.408380000000001</v>
      </c>
      <c r="X7" s="26">
        <v>0.19300899999999999</v>
      </c>
      <c r="Y7" s="26">
        <v>0.10265299999999988</v>
      </c>
      <c r="Z7" s="26">
        <v>0</v>
      </c>
      <c r="AA7" s="26">
        <v>0.28223799999999999</v>
      </c>
      <c r="AB7" s="26">
        <v>0</v>
      </c>
      <c r="AC7" s="26">
        <v>4.6582369999999997</v>
      </c>
      <c r="AD7" s="26">
        <v>-10.676658000000099</v>
      </c>
      <c r="AE7" s="26">
        <v>3.9240729999999999</v>
      </c>
      <c r="AF7" s="26">
        <v>0</v>
      </c>
      <c r="AG7" s="26">
        <v>6.181133</v>
      </c>
      <c r="AH7" s="26">
        <v>0.25040099999999998</v>
      </c>
      <c r="AI7" s="26">
        <v>27.630240000000001</v>
      </c>
      <c r="AJ7" s="26">
        <v>37.878385000000002</v>
      </c>
      <c r="AK7" s="26">
        <v>-6.2396209999999996</v>
      </c>
      <c r="AL7" s="26">
        <v>2.32E-4</v>
      </c>
      <c r="AM7" s="26">
        <v>0</v>
      </c>
      <c r="AN7" s="26">
        <v>0.442722</v>
      </c>
      <c r="AO7" s="26">
        <v>2.664906999999999</v>
      </c>
      <c r="AP7" s="26">
        <v>34.350876</v>
      </c>
      <c r="AQ7" s="26">
        <v>0</v>
      </c>
      <c r="AR7" s="26">
        <v>6.0251239999999999</v>
      </c>
      <c r="AS7" s="26">
        <v>-0.28855900000000001</v>
      </c>
      <c r="AT7" s="26">
        <v>5.5361999999999995E-2</v>
      </c>
      <c r="AU7" s="26">
        <v>80.760122999999993</v>
      </c>
      <c r="AV7" s="26">
        <v>0</v>
      </c>
      <c r="AW7" s="26">
        <v>9.2E-5</v>
      </c>
      <c r="AX7" s="26">
        <v>7.8518000000000004E-2</v>
      </c>
      <c r="AY7" s="21" t="s">
        <v>83</v>
      </c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</row>
    <row r="8" spans="1:100" x14ac:dyDescent="0.25">
      <c r="A8" s="27">
        <v>2006</v>
      </c>
      <c r="B8" s="26">
        <v>45.820873000000006</v>
      </c>
      <c r="C8" s="26">
        <v>3.8135899999999996</v>
      </c>
      <c r="D8" s="26">
        <v>0.317187</v>
      </c>
      <c r="E8" s="26">
        <v>0.27409800000000001</v>
      </c>
      <c r="F8" s="26">
        <v>1.3484919999999991</v>
      </c>
      <c r="G8" s="26">
        <v>0</v>
      </c>
      <c r="H8" s="26">
        <v>7.7047000000000004E-2</v>
      </c>
      <c r="I8" s="26">
        <v>33.067086999999987</v>
      </c>
      <c r="J8" s="26">
        <v>16.715161000000002</v>
      </c>
      <c r="K8" s="26">
        <v>0.19190400000000002</v>
      </c>
      <c r="L8" s="26">
        <v>5.7859999999999899E-3</v>
      </c>
      <c r="M8" s="26">
        <v>0.23500299999999996</v>
      </c>
      <c r="N8" s="26">
        <v>4.5789999999999997E-3</v>
      </c>
      <c r="O8" s="26">
        <v>0.41246499999999997</v>
      </c>
      <c r="P8" s="26">
        <v>-1.3726E-2</v>
      </c>
      <c r="Q8" s="26">
        <v>0</v>
      </c>
      <c r="R8" s="26">
        <v>8.4980319999999949</v>
      </c>
      <c r="S8" s="26">
        <v>660.07511899999895</v>
      </c>
      <c r="T8" s="26">
        <v>0.33501199999999998</v>
      </c>
      <c r="U8" s="26">
        <v>7.0799999999999997E-4</v>
      </c>
      <c r="V8" s="26">
        <v>-0.84058900000000003</v>
      </c>
      <c r="W8" s="26">
        <v>-7.1405040000000009</v>
      </c>
      <c r="X8" s="26">
        <v>9.3019999999999995E-3</v>
      </c>
      <c r="Y8" s="26">
        <v>9.6489999999999996E-3</v>
      </c>
      <c r="Z8" s="26">
        <v>0</v>
      </c>
      <c r="AA8" s="26">
        <v>0.782828999999999</v>
      </c>
      <c r="AB8" s="26">
        <v>1.9738629999999999</v>
      </c>
      <c r="AC8" s="26">
        <v>1.286392999999999</v>
      </c>
      <c r="AD8" s="26">
        <v>39.082820999999889</v>
      </c>
      <c r="AE8" s="26">
        <v>0</v>
      </c>
      <c r="AF8" s="26">
        <v>0</v>
      </c>
      <c r="AG8" s="26">
        <v>12.213175999999999</v>
      </c>
      <c r="AH8" s="26">
        <v>0.62775399999999992</v>
      </c>
      <c r="AI8" s="26">
        <v>22.765037</v>
      </c>
      <c r="AJ8" s="26">
        <v>56.458728999999998</v>
      </c>
      <c r="AK8" s="26">
        <v>-0.8656330000000001</v>
      </c>
      <c r="AL8" s="26">
        <v>0</v>
      </c>
      <c r="AM8" s="26">
        <v>0</v>
      </c>
      <c r="AN8" s="26">
        <v>0</v>
      </c>
      <c r="AO8" s="26">
        <v>-71.488354999999999</v>
      </c>
      <c r="AP8" s="26">
        <v>45.486283999999998</v>
      </c>
      <c r="AQ8" s="26">
        <v>1.1000000000000001E-3</v>
      </c>
      <c r="AR8" s="26">
        <v>4.6377709999999999</v>
      </c>
      <c r="AS8" s="26">
        <v>0</v>
      </c>
      <c r="AT8" s="26">
        <v>4.8040000000000001E-3</v>
      </c>
      <c r="AU8" s="26">
        <v>109.698412</v>
      </c>
      <c r="AV8" s="26">
        <v>0.11133799999999999</v>
      </c>
      <c r="AW8" s="26">
        <v>0</v>
      </c>
      <c r="AX8" s="26">
        <v>1.0459E-2</v>
      </c>
      <c r="AY8" s="21" t="s">
        <v>83</v>
      </c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</row>
    <row r="9" spans="1:100" x14ac:dyDescent="0.25">
      <c r="A9" s="27">
        <v>2007</v>
      </c>
      <c r="B9" s="26">
        <v>77.7841999999998</v>
      </c>
      <c r="C9" s="26">
        <v>5.57483799999999</v>
      </c>
      <c r="D9" s="26">
        <v>3.1126999999999998E-2</v>
      </c>
      <c r="E9" s="26">
        <v>1.5063E-2</v>
      </c>
      <c r="F9" s="26">
        <v>2.0258879999999997</v>
      </c>
      <c r="G9" s="26">
        <v>0</v>
      </c>
      <c r="H9" s="26">
        <v>0.164577999999999</v>
      </c>
      <c r="I9" s="26">
        <v>33.408882999999982</v>
      </c>
      <c r="J9" s="26">
        <v>-0.11560599999999965</v>
      </c>
      <c r="K9" s="26">
        <v>0.136992</v>
      </c>
      <c r="L9" s="26">
        <v>3.2624999999999904E-2</v>
      </c>
      <c r="M9" s="26">
        <v>3.8872999999999908E-2</v>
      </c>
      <c r="N9" s="26">
        <v>2.4479000000000001E-2</v>
      </c>
      <c r="O9" s="26">
        <v>0.32939299999999999</v>
      </c>
      <c r="P9" s="26">
        <v>9.1000000000000003E-5</v>
      </c>
      <c r="Q9" s="26">
        <v>9.1000000000000003E-5</v>
      </c>
      <c r="R9" s="26">
        <v>51.354083999999894</v>
      </c>
      <c r="S9" s="26">
        <v>1473.1755109999899</v>
      </c>
      <c r="T9" s="26">
        <v>0</v>
      </c>
      <c r="U9" s="26">
        <v>0</v>
      </c>
      <c r="V9" s="26">
        <v>1.076549</v>
      </c>
      <c r="W9" s="26">
        <v>26.024918999999901</v>
      </c>
      <c r="X9" s="26">
        <v>4.6160000000000003E-3</v>
      </c>
      <c r="Y9" s="26">
        <v>0.14095299999999999</v>
      </c>
      <c r="Z9" s="26">
        <v>0</v>
      </c>
      <c r="AA9" s="26">
        <v>1.192807</v>
      </c>
      <c r="AB9" s="26">
        <v>6.5433000000000005E-2</v>
      </c>
      <c r="AC9" s="26">
        <v>-1.656616999999998</v>
      </c>
      <c r="AD9" s="26">
        <v>-32.698498999999885</v>
      </c>
      <c r="AE9" s="26">
        <v>2.7399999999999999E-4</v>
      </c>
      <c r="AF9" s="26">
        <v>0</v>
      </c>
      <c r="AG9" s="26">
        <v>1.8E-5</v>
      </c>
      <c r="AH9" s="26">
        <v>37.702021000000002</v>
      </c>
      <c r="AI9" s="26">
        <v>3.545099</v>
      </c>
      <c r="AJ9" s="26">
        <v>-11.467446000000001</v>
      </c>
      <c r="AK9" s="26">
        <v>0.39944800000000003</v>
      </c>
      <c r="AL9" s="26">
        <v>8.319E-3</v>
      </c>
      <c r="AM9" s="26">
        <v>-7.1095000000000005E-2</v>
      </c>
      <c r="AN9" s="26">
        <v>0.38868999999999998</v>
      </c>
      <c r="AO9" s="26">
        <v>0</v>
      </c>
      <c r="AP9" s="26">
        <v>63.127280999999996</v>
      </c>
      <c r="AQ9" s="26">
        <v>0</v>
      </c>
      <c r="AR9" s="26">
        <v>7.7128629999999907</v>
      </c>
      <c r="AS9" s="26">
        <v>0.228933</v>
      </c>
      <c r="AT9" s="26">
        <v>5.9339999999999997E-2</v>
      </c>
      <c r="AU9" s="26">
        <v>92.792325999999903</v>
      </c>
      <c r="AV9" s="26">
        <v>0.437832</v>
      </c>
      <c r="AW9" s="26">
        <v>1.1919999999999999E-3</v>
      </c>
      <c r="AX9" s="26">
        <v>7.5470999999999996E-2</v>
      </c>
      <c r="AY9" s="21" t="s">
        <v>83</v>
      </c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</row>
    <row r="10" spans="1:100" x14ac:dyDescent="0.25">
      <c r="A10" s="27">
        <v>2008</v>
      </c>
      <c r="B10" s="26">
        <v>178.71590299999971</v>
      </c>
      <c r="C10" s="26">
        <v>0.55103999999999997</v>
      </c>
      <c r="D10" s="26">
        <v>2.6886E-2</v>
      </c>
      <c r="E10" s="26">
        <v>0</v>
      </c>
      <c r="F10" s="26">
        <v>4.8050000000000002E-3</v>
      </c>
      <c r="G10" s="26">
        <v>0</v>
      </c>
      <c r="H10" s="26">
        <v>4.535E-3</v>
      </c>
      <c r="I10" s="26">
        <v>31.043655999999899</v>
      </c>
      <c r="J10" s="26">
        <v>2.5288389999999996</v>
      </c>
      <c r="K10" s="26">
        <v>21.238064999999992</v>
      </c>
      <c r="L10" s="26">
        <v>-1.2481880000000001</v>
      </c>
      <c r="M10" s="26">
        <v>6.785194999999999</v>
      </c>
      <c r="N10" s="26">
        <v>2.9039999999999999E-3</v>
      </c>
      <c r="O10" s="26">
        <v>0.50851299999999999</v>
      </c>
      <c r="P10" s="26">
        <v>0</v>
      </c>
      <c r="Q10" s="26">
        <v>0</v>
      </c>
      <c r="R10" s="26">
        <v>69.300201000000001</v>
      </c>
      <c r="S10" s="26">
        <v>454.64443499999788</v>
      </c>
      <c r="T10" s="26">
        <v>2.5850000000000001E-3</v>
      </c>
      <c r="U10" s="26">
        <v>0</v>
      </c>
      <c r="V10" s="26">
        <v>1.9125920000000001</v>
      </c>
      <c r="W10" s="26">
        <v>21.797733000000001</v>
      </c>
      <c r="X10" s="26">
        <v>0</v>
      </c>
      <c r="Y10" s="26">
        <v>0.26555099999999904</v>
      </c>
      <c r="Z10" s="26">
        <v>4.6959999999999988E-3</v>
      </c>
      <c r="AA10" s="26">
        <v>2.0027469999999998</v>
      </c>
      <c r="AB10" s="26">
        <v>0.16050200000000001</v>
      </c>
      <c r="AC10" s="26">
        <v>-3.7517649999999989</v>
      </c>
      <c r="AD10" s="26">
        <v>-39.462676000000016</v>
      </c>
      <c r="AE10" s="26">
        <v>0</v>
      </c>
      <c r="AF10" s="26">
        <v>0</v>
      </c>
      <c r="AG10" s="26">
        <v>10.396922</v>
      </c>
      <c r="AH10" s="26">
        <v>1.327189</v>
      </c>
      <c r="AI10" s="26">
        <v>26.649881999999906</v>
      </c>
      <c r="AJ10" s="26">
        <v>74.109696</v>
      </c>
      <c r="AK10" s="26">
        <v>0</v>
      </c>
      <c r="AL10" s="26">
        <v>-2.4132999999999998E-2</v>
      </c>
      <c r="AM10" s="26">
        <v>0</v>
      </c>
      <c r="AN10" s="26">
        <v>0</v>
      </c>
      <c r="AO10" s="26">
        <v>0.34161200000000003</v>
      </c>
      <c r="AP10" s="26">
        <v>38.439272000000003</v>
      </c>
      <c r="AQ10" s="26">
        <v>0</v>
      </c>
      <c r="AR10" s="26">
        <v>10.564579999999999</v>
      </c>
      <c r="AS10" s="26">
        <v>0</v>
      </c>
      <c r="AT10" s="26">
        <v>5.4739000000000003E-2</v>
      </c>
      <c r="AU10" s="26">
        <v>111.83512699999989</v>
      </c>
      <c r="AV10" s="26">
        <v>1.8998739999999998</v>
      </c>
      <c r="AW10" s="26">
        <v>5.6899999999999963E-4</v>
      </c>
      <c r="AX10" s="26">
        <v>0</v>
      </c>
      <c r="AY10" s="21" t="s">
        <v>83</v>
      </c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</row>
    <row r="11" spans="1:100" x14ac:dyDescent="0.25">
      <c r="A11" s="27">
        <v>2009</v>
      </c>
      <c r="B11" s="26">
        <v>86.556436999998894</v>
      </c>
      <c r="C11" s="26">
        <v>0.13363299999999989</v>
      </c>
      <c r="D11" s="26">
        <v>0.33792100000000003</v>
      </c>
      <c r="E11" s="26">
        <v>0</v>
      </c>
      <c r="F11" s="26">
        <v>47.982955000000004</v>
      </c>
      <c r="G11" s="26">
        <v>0</v>
      </c>
      <c r="H11" s="26">
        <v>0.22326599999999999</v>
      </c>
      <c r="I11" s="26">
        <v>49.2532059999998</v>
      </c>
      <c r="J11" s="26">
        <v>4.1875789999999995</v>
      </c>
      <c r="K11" s="26">
        <v>28.242826999999988</v>
      </c>
      <c r="L11" s="26">
        <v>20.188832999999999</v>
      </c>
      <c r="M11" s="26">
        <v>-5.1013829999999896</v>
      </c>
      <c r="N11" s="26">
        <v>0</v>
      </c>
      <c r="O11" s="26">
        <v>-5.1813999999999985E-2</v>
      </c>
      <c r="P11" s="26">
        <v>0</v>
      </c>
      <c r="Q11" s="26">
        <v>0</v>
      </c>
      <c r="R11" s="26">
        <v>113.99623099999998</v>
      </c>
      <c r="S11" s="26">
        <v>586.07175499999801</v>
      </c>
      <c r="T11" s="26">
        <v>0</v>
      </c>
      <c r="U11" s="26">
        <v>0</v>
      </c>
      <c r="V11" s="26">
        <v>-2.658042</v>
      </c>
      <c r="W11" s="26">
        <v>11.356492999999899</v>
      </c>
      <c r="X11" s="26">
        <v>0</v>
      </c>
      <c r="Y11" s="26">
        <v>0.15147499999999997</v>
      </c>
      <c r="Z11" s="26">
        <v>7.4619999999999999E-3</v>
      </c>
      <c r="AA11" s="26">
        <v>5.2628529999999998</v>
      </c>
      <c r="AB11" s="26">
        <v>2.8827999999999999E-2</v>
      </c>
      <c r="AC11" s="26">
        <v>-0.67503299999999999</v>
      </c>
      <c r="AD11" s="26">
        <v>-16.527782000000101</v>
      </c>
      <c r="AE11" s="26">
        <v>0</v>
      </c>
      <c r="AF11" s="26">
        <v>0</v>
      </c>
      <c r="AG11" s="26">
        <v>0</v>
      </c>
      <c r="AH11" s="26">
        <v>-1.6783890000000001</v>
      </c>
      <c r="AI11" s="26">
        <v>48.671321999999989</v>
      </c>
      <c r="AJ11" s="26">
        <v>15.374203999999889</v>
      </c>
      <c r="AK11" s="26">
        <v>1.887E-3</v>
      </c>
      <c r="AL11" s="26">
        <v>0.36339399999999999</v>
      </c>
      <c r="AM11" s="26">
        <v>0</v>
      </c>
      <c r="AN11" s="26">
        <v>0</v>
      </c>
      <c r="AO11" s="26">
        <v>0</v>
      </c>
      <c r="AP11" s="26">
        <v>8.5789419999999996</v>
      </c>
      <c r="AQ11" s="26">
        <v>0</v>
      </c>
      <c r="AR11" s="26">
        <v>27.924389999999988</v>
      </c>
      <c r="AS11" s="26">
        <v>-0.79217099999999996</v>
      </c>
      <c r="AT11" s="26">
        <v>0</v>
      </c>
      <c r="AU11" s="26">
        <v>-10.965004</v>
      </c>
      <c r="AV11" s="26">
        <v>3.6250000000000002E-3</v>
      </c>
      <c r="AW11" s="26">
        <v>2.6029999999999998E-3</v>
      </c>
      <c r="AX11" s="26">
        <v>1.828E-3</v>
      </c>
      <c r="AY11" s="21" t="s">
        <v>83</v>
      </c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</row>
    <row r="12" spans="1:100" x14ac:dyDescent="0.25">
      <c r="A12" s="27">
        <v>2010</v>
      </c>
      <c r="B12" s="26">
        <v>179.35363000000001</v>
      </c>
      <c r="C12" s="26">
        <v>0.104422</v>
      </c>
      <c r="D12" s="26">
        <v>0</v>
      </c>
      <c r="E12" s="26">
        <v>0</v>
      </c>
      <c r="F12" s="26">
        <v>11.113395000000001</v>
      </c>
      <c r="G12" s="26">
        <v>0</v>
      </c>
      <c r="H12" s="26">
        <v>217.62119999999899</v>
      </c>
      <c r="I12" s="26">
        <v>67.842994999999803</v>
      </c>
      <c r="J12" s="26">
        <v>30.305808999999893</v>
      </c>
      <c r="K12" s="26">
        <v>30.38944</v>
      </c>
      <c r="L12" s="26">
        <v>40.205807000000007</v>
      </c>
      <c r="M12" s="26">
        <v>0.31524399999999991</v>
      </c>
      <c r="N12" s="26">
        <v>3.225E-3</v>
      </c>
      <c r="O12" s="26">
        <v>1.0014E-2</v>
      </c>
      <c r="P12" s="26">
        <v>0</v>
      </c>
      <c r="Q12" s="26">
        <v>0</v>
      </c>
      <c r="R12" s="26">
        <v>201.9237029999999</v>
      </c>
      <c r="S12" s="26">
        <v>936.16113853999786</v>
      </c>
      <c r="T12" s="26">
        <v>1.6280000000000001E-3</v>
      </c>
      <c r="U12" s="26">
        <v>0</v>
      </c>
      <c r="V12" s="26">
        <v>2.1039999999999948E-3</v>
      </c>
      <c r="W12" s="26">
        <v>10.366487000000001</v>
      </c>
      <c r="X12" s="26">
        <v>1.9319999999999999E-3</v>
      </c>
      <c r="Y12" s="26">
        <v>-3.0937569999999996</v>
      </c>
      <c r="Z12" s="26">
        <v>0</v>
      </c>
      <c r="AA12" s="26">
        <v>0.64178000000000002</v>
      </c>
      <c r="AB12" s="26">
        <v>0</v>
      </c>
      <c r="AC12" s="26">
        <v>31.074319999999901</v>
      </c>
      <c r="AD12" s="26">
        <v>60.743835000000004</v>
      </c>
      <c r="AE12" s="26">
        <v>0</v>
      </c>
      <c r="AF12" s="26">
        <v>0</v>
      </c>
      <c r="AG12" s="26">
        <v>0</v>
      </c>
      <c r="AH12" s="26">
        <v>-0.55932499999999996</v>
      </c>
      <c r="AI12" s="26">
        <v>35.658947999999995</v>
      </c>
      <c r="AJ12" s="26">
        <v>267.55024200000003</v>
      </c>
      <c r="AK12" s="26">
        <v>0</v>
      </c>
      <c r="AL12" s="26">
        <v>4.9389999999999998E-3</v>
      </c>
      <c r="AM12" s="26">
        <v>0.111069</v>
      </c>
      <c r="AN12" s="26">
        <v>0</v>
      </c>
      <c r="AO12" s="26">
        <v>7.9431999999999892E-2</v>
      </c>
      <c r="AP12" s="26">
        <v>114.31310799999991</v>
      </c>
      <c r="AQ12" s="26">
        <v>0</v>
      </c>
      <c r="AR12" s="26">
        <v>5.8392419999999996</v>
      </c>
      <c r="AS12" s="26">
        <v>0</v>
      </c>
      <c r="AT12" s="26">
        <v>0.223995</v>
      </c>
      <c r="AU12" s="26">
        <v>4.7116170000000004</v>
      </c>
      <c r="AV12" s="26">
        <v>5.0199999999999995E-4</v>
      </c>
      <c r="AW12" s="26">
        <v>0.32600800000000002</v>
      </c>
      <c r="AX12" s="26">
        <v>7.1850000000000004E-3</v>
      </c>
      <c r="AY12" s="21" t="s">
        <v>83</v>
      </c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</row>
    <row r="13" spans="1:100" x14ac:dyDescent="0.25">
      <c r="A13" s="27">
        <v>2011</v>
      </c>
      <c r="B13" s="26">
        <v>114.74639299999998</v>
      </c>
      <c r="C13" s="26">
        <v>0.21825799999999912</v>
      </c>
      <c r="D13" s="26">
        <v>0.12477199999999999</v>
      </c>
      <c r="E13" s="26">
        <v>0</v>
      </c>
      <c r="F13" s="26">
        <v>27.616969999999903</v>
      </c>
      <c r="G13" s="26">
        <v>0</v>
      </c>
      <c r="H13" s="26">
        <v>0</v>
      </c>
      <c r="I13" s="26">
        <v>58.811101999999991</v>
      </c>
      <c r="J13" s="26">
        <v>23.975619000000002</v>
      </c>
      <c r="K13" s="26">
        <v>15.37457</v>
      </c>
      <c r="L13" s="26">
        <v>-14.694667750000008</v>
      </c>
      <c r="M13" s="26">
        <v>0.286713</v>
      </c>
      <c r="N13" s="26">
        <v>0</v>
      </c>
      <c r="O13" s="26">
        <v>0.47816900000000007</v>
      </c>
      <c r="P13" s="26">
        <v>2.2100000000000001E-4</v>
      </c>
      <c r="Q13" s="26">
        <v>3.2420000000000001E-3</v>
      </c>
      <c r="R13" s="26">
        <v>164.60868000000002</v>
      </c>
      <c r="S13" s="26">
        <v>295.53404883999917</v>
      </c>
      <c r="T13" s="26">
        <v>4.1879999999999999E-3</v>
      </c>
      <c r="U13" s="26">
        <v>0</v>
      </c>
      <c r="V13" s="26">
        <v>0.70085300000000028</v>
      </c>
      <c r="W13" s="26">
        <v>56.951746999999884</v>
      </c>
      <c r="X13" s="26">
        <v>0.170905</v>
      </c>
      <c r="Y13" s="26">
        <v>-4.3834999999999999E-2</v>
      </c>
      <c r="Z13" s="26">
        <v>6.2750000000000002E-3</v>
      </c>
      <c r="AA13" s="26">
        <v>1.1931829999999999</v>
      </c>
      <c r="AB13" s="26">
        <v>0</v>
      </c>
      <c r="AC13" s="26">
        <v>24.587541999999988</v>
      </c>
      <c r="AD13" s="26">
        <v>82.866566000000006</v>
      </c>
      <c r="AE13" s="26">
        <v>-3.9240629999999999</v>
      </c>
      <c r="AF13" s="26">
        <v>0</v>
      </c>
      <c r="AG13" s="26">
        <v>1.2176671999999999</v>
      </c>
      <c r="AH13" s="26">
        <v>-0.602298</v>
      </c>
      <c r="AI13" s="26">
        <v>-2.3917030000000095</v>
      </c>
      <c r="AJ13" s="26">
        <v>65.098359000000016</v>
      </c>
      <c r="AK13" s="26">
        <v>3.2209999999999999E-3</v>
      </c>
      <c r="AL13" s="26">
        <v>1.2258999999999999E-2</v>
      </c>
      <c r="AM13" s="26">
        <v>0</v>
      </c>
      <c r="AN13" s="26">
        <v>0</v>
      </c>
      <c r="AO13" s="26">
        <v>0.41183500000000001</v>
      </c>
      <c r="AP13" s="26">
        <v>109.26605399999997</v>
      </c>
      <c r="AQ13" s="26">
        <v>0</v>
      </c>
      <c r="AR13" s="26">
        <v>2.3150389999999912</v>
      </c>
      <c r="AS13" s="26">
        <v>0.43506400000000001</v>
      </c>
      <c r="AT13" s="26">
        <v>1.967039999999999</v>
      </c>
      <c r="AU13" s="26">
        <v>6.6764585499999987</v>
      </c>
      <c r="AV13" s="26">
        <v>0.98575799999999991</v>
      </c>
      <c r="AW13" s="26">
        <v>1.1210450000000001</v>
      </c>
      <c r="AX13" s="26">
        <v>0.55137999999999998</v>
      </c>
      <c r="AY13" s="21" t="s">
        <v>83</v>
      </c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</row>
    <row r="14" spans="1:100" x14ac:dyDescent="0.25">
      <c r="A14" s="27">
        <v>2012</v>
      </c>
      <c r="B14" s="26">
        <v>138.36478696000012</v>
      </c>
      <c r="C14" s="26">
        <v>1.000289</v>
      </c>
      <c r="D14" s="26">
        <v>0.8522550000000001</v>
      </c>
      <c r="E14" s="26">
        <v>0</v>
      </c>
      <c r="F14" s="26">
        <v>-13.160791999999899</v>
      </c>
      <c r="G14" s="26">
        <v>0</v>
      </c>
      <c r="H14" s="26">
        <v>0.99832136999999999</v>
      </c>
      <c r="I14" s="26">
        <v>39.369681999999997</v>
      </c>
      <c r="J14" s="26">
        <v>-5.18032500000011</v>
      </c>
      <c r="K14" s="26">
        <v>22.513458999999997</v>
      </c>
      <c r="L14" s="26">
        <v>5.439508</v>
      </c>
      <c r="M14" s="26">
        <v>0.30568799999999996</v>
      </c>
      <c r="N14" s="26">
        <v>0</v>
      </c>
      <c r="O14" s="26">
        <v>4.2375539999999994</v>
      </c>
      <c r="P14" s="26">
        <v>0</v>
      </c>
      <c r="Q14" s="26">
        <v>0</v>
      </c>
      <c r="R14" s="26">
        <v>141.81748959999982</v>
      </c>
      <c r="S14" s="26">
        <v>658.12178739999797</v>
      </c>
      <c r="T14" s="26">
        <v>0.62064100000000011</v>
      </c>
      <c r="U14" s="26">
        <v>0</v>
      </c>
      <c r="V14" s="26">
        <v>-3.7464999999999998E-2</v>
      </c>
      <c r="W14" s="26">
        <v>26.827049999999989</v>
      </c>
      <c r="X14" s="26">
        <v>0</v>
      </c>
      <c r="Y14" s="26">
        <v>1.3829729999999998</v>
      </c>
      <c r="Z14" s="26">
        <v>0</v>
      </c>
      <c r="AA14" s="26">
        <v>1.319178</v>
      </c>
      <c r="AB14" s="26">
        <v>0</v>
      </c>
      <c r="AC14" s="26">
        <v>116.02797200000001</v>
      </c>
      <c r="AD14" s="26">
        <v>209.6991519999998</v>
      </c>
      <c r="AE14" s="26">
        <v>-0.58031200000000005</v>
      </c>
      <c r="AF14" s="26">
        <v>0</v>
      </c>
      <c r="AG14" s="26">
        <v>6.6159436500000002</v>
      </c>
      <c r="AH14" s="26">
        <v>-1.247104</v>
      </c>
      <c r="AI14" s="26">
        <v>-0.85399500000000028</v>
      </c>
      <c r="AJ14" s="26">
        <v>21.43512999999988</v>
      </c>
      <c r="AK14" s="26">
        <v>6.9589999999999999E-3</v>
      </c>
      <c r="AL14" s="26">
        <v>2.7100529999999998</v>
      </c>
      <c r="AM14" s="26">
        <v>0</v>
      </c>
      <c r="AN14" s="26">
        <v>1.0597540000000001</v>
      </c>
      <c r="AO14" s="26">
        <v>0.57572299999999998</v>
      </c>
      <c r="AP14" s="26">
        <v>11.627248999999988</v>
      </c>
      <c r="AQ14" s="26">
        <v>6.9098999999999994E-2</v>
      </c>
      <c r="AR14" s="26">
        <v>4.6324389999999998</v>
      </c>
      <c r="AS14" s="26">
        <v>0</v>
      </c>
      <c r="AT14" s="26">
        <v>8.5266789999999997</v>
      </c>
      <c r="AU14" s="26">
        <v>14.83175099999999</v>
      </c>
      <c r="AV14" s="26">
        <v>0.45473399999999997</v>
      </c>
      <c r="AW14" s="26">
        <v>-0.93359900000000007</v>
      </c>
      <c r="AX14" s="26">
        <v>-0.71007200000000004</v>
      </c>
      <c r="AY14" s="21" t="s">
        <v>83</v>
      </c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</row>
    <row r="15" spans="1:100" x14ac:dyDescent="0.25">
      <c r="A15" s="27">
        <v>2013</v>
      </c>
      <c r="B15" s="26">
        <v>-61.043059810000102</v>
      </c>
      <c r="C15" s="26">
        <v>-0.55860899999999791</v>
      </c>
      <c r="D15" s="26">
        <v>0.48979299999999998</v>
      </c>
      <c r="E15" s="26">
        <v>6.1479999999999993E-2</v>
      </c>
      <c r="F15" s="26">
        <v>1253.7356200000002</v>
      </c>
      <c r="G15" s="26">
        <v>15.66183</v>
      </c>
      <c r="H15" s="26">
        <v>19.291275930000001</v>
      </c>
      <c r="I15" s="26">
        <v>79.120907999999886</v>
      </c>
      <c r="J15" s="26">
        <v>52.754344000000003</v>
      </c>
      <c r="K15" s="26">
        <v>36.51647899999999</v>
      </c>
      <c r="L15" s="26">
        <v>6.8081530000000026</v>
      </c>
      <c r="M15" s="26">
        <v>9.9683999999999995E-2</v>
      </c>
      <c r="N15" s="26">
        <v>3.5869999999999999E-3</v>
      </c>
      <c r="O15" s="26">
        <v>0.68181199999999997</v>
      </c>
      <c r="P15" s="26">
        <v>0</v>
      </c>
      <c r="Q15" s="26">
        <v>9.6010000000000002E-3</v>
      </c>
      <c r="R15" s="26">
        <v>39.959327580000107</v>
      </c>
      <c r="S15" s="26">
        <v>1110.241730329999</v>
      </c>
      <c r="T15" s="26">
        <v>3.9713999999999999E-2</v>
      </c>
      <c r="U15" s="26">
        <v>0.25216699999999997</v>
      </c>
      <c r="V15" s="26">
        <v>0.26326700000000103</v>
      </c>
      <c r="W15" s="26">
        <v>25.140971999999898</v>
      </c>
      <c r="X15" s="26">
        <v>3.9291E-2</v>
      </c>
      <c r="Y15" s="26">
        <v>8.0719999999999993E-3</v>
      </c>
      <c r="Z15" s="26">
        <v>1.977E-3</v>
      </c>
      <c r="AA15" s="26">
        <v>1.3837749999999989</v>
      </c>
      <c r="AB15" s="26">
        <v>7.7460000000000003E-3</v>
      </c>
      <c r="AC15" s="26">
        <v>-42.859338999998997</v>
      </c>
      <c r="AD15" s="26">
        <v>194.81521599999979</v>
      </c>
      <c r="AE15" s="26">
        <v>-0.13819600000000001</v>
      </c>
      <c r="AF15" s="26">
        <v>0</v>
      </c>
      <c r="AG15" s="26">
        <v>1.7368109700000001</v>
      </c>
      <c r="AH15" s="26">
        <v>-1.0560450000000001</v>
      </c>
      <c r="AI15" s="26">
        <v>21.955769</v>
      </c>
      <c r="AJ15" s="26">
        <v>22.050839000000003</v>
      </c>
      <c r="AK15" s="26">
        <v>0.13262699999999999</v>
      </c>
      <c r="AL15" s="26">
        <v>0.21577499999999999</v>
      </c>
      <c r="AM15" s="26">
        <v>0</v>
      </c>
      <c r="AN15" s="26">
        <v>0</v>
      </c>
      <c r="AO15" s="26">
        <v>0</v>
      </c>
      <c r="AP15" s="26">
        <v>114.886582</v>
      </c>
      <c r="AQ15" s="26">
        <v>0</v>
      </c>
      <c r="AR15" s="26">
        <v>2.0760819999999991</v>
      </c>
      <c r="AS15" s="26">
        <v>7.2814000000000004E-2</v>
      </c>
      <c r="AT15" s="26">
        <v>21.782715</v>
      </c>
      <c r="AU15" s="26">
        <v>1.9744139999999906</v>
      </c>
      <c r="AV15" s="26">
        <v>0</v>
      </c>
      <c r="AW15" s="26">
        <v>1.3201780000000001</v>
      </c>
      <c r="AX15" s="26">
        <v>1.144328</v>
      </c>
      <c r="AY15" s="21" t="s">
        <v>83</v>
      </c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</row>
    <row r="16" spans="1:100" x14ac:dyDescent="0.25">
      <c r="A16" s="27">
        <v>2014</v>
      </c>
      <c r="B16" s="26">
        <v>303.37064999999802</v>
      </c>
      <c r="C16" s="26">
        <v>0.18936700000000001</v>
      </c>
      <c r="D16" s="26">
        <v>0</v>
      </c>
      <c r="E16" s="26">
        <v>1.5073E-2</v>
      </c>
      <c r="F16" s="26">
        <v>115.495877999999</v>
      </c>
      <c r="G16" s="26">
        <v>0</v>
      </c>
      <c r="H16" s="26">
        <v>17.38052446</v>
      </c>
      <c r="I16" s="26">
        <v>147.67413399999978</v>
      </c>
      <c r="J16" s="26">
        <v>5.5205959999999799</v>
      </c>
      <c r="K16" s="26">
        <v>39.45879399999999</v>
      </c>
      <c r="L16" s="26">
        <v>6.0069749200000011</v>
      </c>
      <c r="M16" s="26">
        <v>0.40199499999999988</v>
      </c>
      <c r="N16" s="26">
        <v>0</v>
      </c>
      <c r="O16" s="26">
        <v>0.48410299999999906</v>
      </c>
      <c r="P16" s="26">
        <v>0</v>
      </c>
      <c r="Q16" s="26">
        <v>0</v>
      </c>
      <c r="R16" s="26">
        <v>159.32502699999998</v>
      </c>
      <c r="S16" s="26">
        <v>544.95676367999897</v>
      </c>
      <c r="T16" s="26">
        <v>0.14682500000000001</v>
      </c>
      <c r="U16" s="26">
        <v>0</v>
      </c>
      <c r="V16" s="26">
        <v>-9.4923999999999786E-2</v>
      </c>
      <c r="W16" s="26">
        <v>-6.1787169999999918</v>
      </c>
      <c r="X16" s="26">
        <v>0</v>
      </c>
      <c r="Y16" s="26">
        <v>4.4069000000000004E-2</v>
      </c>
      <c r="Z16" s="26">
        <v>3.4699999999999998E-4</v>
      </c>
      <c r="AA16" s="26">
        <v>0.77896900000000002</v>
      </c>
      <c r="AB16" s="26">
        <v>0</v>
      </c>
      <c r="AC16" s="26">
        <v>5.0899459999998982</v>
      </c>
      <c r="AD16" s="26">
        <v>247.28230199999999</v>
      </c>
      <c r="AE16" s="26">
        <v>0</v>
      </c>
      <c r="AF16" s="26">
        <v>3.0739999999999999E-3</v>
      </c>
      <c r="AG16" s="26">
        <v>1.00440719</v>
      </c>
      <c r="AH16" s="26">
        <v>-1.7609710000000001</v>
      </c>
      <c r="AI16" s="26">
        <v>5.7247789999999998</v>
      </c>
      <c r="AJ16" s="26">
        <v>32.879067999999897</v>
      </c>
      <c r="AK16" s="26">
        <v>3.8089999999999999E-3</v>
      </c>
      <c r="AL16" s="26">
        <v>0.12292400000000001</v>
      </c>
      <c r="AM16" s="26">
        <v>0</v>
      </c>
      <c r="AN16" s="26">
        <v>0</v>
      </c>
      <c r="AO16" s="26">
        <v>0</v>
      </c>
      <c r="AP16" s="26">
        <v>32.958911000000001</v>
      </c>
      <c r="AQ16" s="26">
        <v>0</v>
      </c>
      <c r="AR16" s="26">
        <v>0.48256200000000005</v>
      </c>
      <c r="AS16" s="26">
        <v>0</v>
      </c>
      <c r="AT16" s="26">
        <v>11.988266000000001</v>
      </c>
      <c r="AU16" s="26">
        <v>-7.9188079999999026</v>
      </c>
      <c r="AV16" s="26">
        <v>3.6670000000000001E-3</v>
      </c>
      <c r="AW16" s="26">
        <v>1.2155050000000001</v>
      </c>
      <c r="AX16" s="26">
        <v>1.8234860000000002</v>
      </c>
      <c r="AY16" s="21" t="s">
        <v>83</v>
      </c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</row>
    <row r="17" spans="1:100" x14ac:dyDescent="0.25">
      <c r="A17" s="27">
        <v>2015</v>
      </c>
      <c r="B17" s="26">
        <v>341.75945578</v>
      </c>
      <c r="C17" s="26">
        <v>0.95625799999999994</v>
      </c>
      <c r="D17" s="26">
        <v>0.83701868000000001</v>
      </c>
      <c r="E17" s="26">
        <v>6.9209849999999999</v>
      </c>
      <c r="F17" s="26">
        <v>36.266926999999903</v>
      </c>
      <c r="G17" s="26">
        <v>0</v>
      </c>
      <c r="H17" s="26">
        <v>8.8955914499999995</v>
      </c>
      <c r="I17" s="26">
        <v>52.820246749999988</v>
      </c>
      <c r="J17" s="26">
        <v>27.91108599999999</v>
      </c>
      <c r="K17" s="26">
        <v>7.7229039999999998</v>
      </c>
      <c r="L17" s="26">
        <v>0.26762861999999998</v>
      </c>
      <c r="M17" s="26">
        <v>1.9070000000000001E-3</v>
      </c>
      <c r="N17" s="26">
        <v>0</v>
      </c>
      <c r="O17" s="26">
        <v>2.9949999999999998E-3</v>
      </c>
      <c r="P17" s="26">
        <v>0</v>
      </c>
      <c r="Q17" s="26">
        <v>1.62349945</v>
      </c>
      <c r="R17" s="26">
        <v>65.170934919999993</v>
      </c>
      <c r="S17" s="26">
        <v>1901.44293355999</v>
      </c>
      <c r="T17" s="26">
        <v>0.19237299999999999</v>
      </c>
      <c r="U17" s="26">
        <v>3.2299999999999999E-4</v>
      </c>
      <c r="V17" s="26">
        <v>0</v>
      </c>
      <c r="W17" s="26">
        <v>6.8061624200000015</v>
      </c>
      <c r="X17" s="26">
        <v>0</v>
      </c>
      <c r="Y17" s="26">
        <v>3.9220000000000001E-3</v>
      </c>
      <c r="Z17" s="26">
        <v>0</v>
      </c>
      <c r="AA17" s="26">
        <v>-0.87265100000001006</v>
      </c>
      <c r="AB17" s="26">
        <v>0</v>
      </c>
      <c r="AC17" s="26">
        <v>86.667831720000009</v>
      </c>
      <c r="AD17" s="26">
        <v>100.68829027999989</v>
      </c>
      <c r="AE17" s="26">
        <v>0</v>
      </c>
      <c r="AF17" s="26">
        <v>0.138127</v>
      </c>
      <c r="AG17" s="26">
        <v>1.3529106499999899</v>
      </c>
      <c r="AH17" s="26">
        <v>0.26783699999999999</v>
      </c>
      <c r="AI17" s="26">
        <v>-2.2678039999999897</v>
      </c>
      <c r="AJ17" s="26">
        <v>4.1767295399999007</v>
      </c>
      <c r="AK17" s="26">
        <v>0</v>
      </c>
      <c r="AL17" s="26">
        <v>0.19381100000000001</v>
      </c>
      <c r="AM17" s="26">
        <v>0</v>
      </c>
      <c r="AN17" s="26">
        <v>0</v>
      </c>
      <c r="AO17" s="26">
        <v>0</v>
      </c>
      <c r="AP17" s="26">
        <v>16.162630999999983</v>
      </c>
      <c r="AQ17" s="26">
        <v>1.63E-4</v>
      </c>
      <c r="AR17" s="26">
        <v>8.3528999999999992E-2</v>
      </c>
      <c r="AS17" s="26">
        <v>0</v>
      </c>
      <c r="AT17" s="26">
        <v>-7.3529999999999998E-2</v>
      </c>
      <c r="AU17" s="26">
        <v>47.200612</v>
      </c>
      <c r="AV17" s="26">
        <v>0</v>
      </c>
      <c r="AW17" s="26">
        <v>1.825029</v>
      </c>
      <c r="AX17" s="26">
        <v>0</v>
      </c>
      <c r="AY17" s="21" t="s">
        <v>83</v>
      </c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</row>
    <row r="18" spans="1:100" x14ac:dyDescent="0.25">
      <c r="A18" s="27">
        <v>2016</v>
      </c>
      <c r="B18" s="29">
        <v>394.94065226999987</v>
      </c>
      <c r="C18" s="29">
        <v>0.43895304999999901</v>
      </c>
      <c r="D18" s="29">
        <v>0.16328785000000001</v>
      </c>
      <c r="E18" s="29">
        <v>0.85778200000000004</v>
      </c>
      <c r="F18" s="29">
        <v>15.424032449999899</v>
      </c>
      <c r="G18" s="29">
        <v>0</v>
      </c>
      <c r="H18" s="29">
        <v>39.266654119999991</v>
      </c>
      <c r="I18" s="29">
        <v>22.164446150000003</v>
      </c>
      <c r="J18" s="29">
        <v>-19.161038210000001</v>
      </c>
      <c r="K18" s="29">
        <v>23.936147949999999</v>
      </c>
      <c r="L18" s="29">
        <v>23.956259689999989</v>
      </c>
      <c r="M18" s="29">
        <v>3.3766530000000001</v>
      </c>
      <c r="N18" s="29">
        <v>0</v>
      </c>
      <c r="O18" s="29">
        <v>0</v>
      </c>
      <c r="P18" s="29">
        <v>0</v>
      </c>
      <c r="Q18" s="29">
        <v>5.5663145400000005</v>
      </c>
      <c r="R18" s="29">
        <v>90.099030380000002</v>
      </c>
      <c r="S18" s="29">
        <v>532.36581528999909</v>
      </c>
      <c r="T18" s="29">
        <v>2.3106000000000002E-2</v>
      </c>
      <c r="U18" s="29">
        <v>0</v>
      </c>
      <c r="V18" s="29">
        <v>0</v>
      </c>
      <c r="W18" s="29">
        <v>56.679765139999894</v>
      </c>
      <c r="X18" s="29">
        <v>0</v>
      </c>
      <c r="Y18" s="29">
        <v>8.7399999999999999E-4</v>
      </c>
      <c r="Z18" s="29">
        <v>5.535E-3</v>
      </c>
      <c r="AA18" s="29">
        <v>1.5825744100000001</v>
      </c>
      <c r="AB18" s="29">
        <v>641.57918299999994</v>
      </c>
      <c r="AC18" s="29">
        <v>1.4638030599999023</v>
      </c>
      <c r="AD18" s="29">
        <v>51.234215829999997</v>
      </c>
      <c r="AE18" s="29">
        <v>0</v>
      </c>
      <c r="AF18" s="29">
        <v>0</v>
      </c>
      <c r="AG18" s="29">
        <v>0</v>
      </c>
      <c r="AH18" s="29">
        <v>0.28603330999999999</v>
      </c>
      <c r="AI18" s="29">
        <v>0</v>
      </c>
      <c r="AJ18" s="29">
        <v>10.545064499999901</v>
      </c>
      <c r="AK18" s="29">
        <v>0</v>
      </c>
      <c r="AL18" s="29">
        <v>1.3345099999999999E-3</v>
      </c>
      <c r="AM18" s="29">
        <v>0</v>
      </c>
      <c r="AN18" s="29">
        <v>0</v>
      </c>
      <c r="AO18" s="29">
        <v>0</v>
      </c>
      <c r="AP18" s="29">
        <v>30.986653879999999</v>
      </c>
      <c r="AQ18" s="29">
        <v>0</v>
      </c>
      <c r="AR18" s="29">
        <v>0.594476</v>
      </c>
      <c r="AS18" s="29">
        <v>0</v>
      </c>
      <c r="AT18" s="29">
        <v>1.1346994099999987</v>
      </c>
      <c r="AU18" s="29">
        <v>43.676075119999894</v>
      </c>
      <c r="AV18" s="29">
        <v>0</v>
      </c>
      <c r="AW18" s="29">
        <v>0.57410212999999899</v>
      </c>
      <c r="AX18" s="29">
        <v>3.91612E-2</v>
      </c>
      <c r="AY18" s="21" t="s">
        <v>83</v>
      </c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</row>
    <row r="19" spans="1:100" x14ac:dyDescent="0.25">
      <c r="A19" s="27">
        <v>2017</v>
      </c>
      <c r="B19" s="29">
        <v>194.18143154999888</v>
      </c>
      <c r="C19" s="29">
        <v>0.22499379</v>
      </c>
      <c r="D19" s="29">
        <v>2.2869585699999999</v>
      </c>
      <c r="E19" s="29">
        <v>2.1605099700000001</v>
      </c>
      <c r="F19" s="29">
        <v>16.040124710000001</v>
      </c>
      <c r="G19" s="29">
        <v>0</v>
      </c>
      <c r="H19" s="29">
        <v>1.4360349299999942</v>
      </c>
      <c r="I19" s="29">
        <v>203.5214890899999</v>
      </c>
      <c r="J19" s="29">
        <v>6.9685149400000093</v>
      </c>
      <c r="K19" s="29">
        <v>22.135911980000003</v>
      </c>
      <c r="L19" s="29">
        <v>3.2290025999999989</v>
      </c>
      <c r="M19" s="29">
        <v>1.3731580000000001</v>
      </c>
      <c r="N19" s="29">
        <v>0</v>
      </c>
      <c r="O19" s="29">
        <v>0.41807886</v>
      </c>
      <c r="P19" s="29">
        <v>0</v>
      </c>
      <c r="Q19" s="29">
        <v>3.4658569099999998</v>
      </c>
      <c r="R19" s="29">
        <v>75.806671979999095</v>
      </c>
      <c r="S19" s="29">
        <v>736.673117109999</v>
      </c>
      <c r="T19" s="29">
        <v>0.50785955999999999</v>
      </c>
      <c r="U19" s="29">
        <v>3.9278200000000003E-3</v>
      </c>
      <c r="V19" s="29">
        <v>0</v>
      </c>
      <c r="W19" s="29">
        <v>-36.103209629999903</v>
      </c>
      <c r="X19" s="29">
        <v>-6.9006812899999996</v>
      </c>
      <c r="Y19" s="29">
        <v>2.64022E-3</v>
      </c>
      <c r="Z19" s="29">
        <v>2.8781199999999901E-3</v>
      </c>
      <c r="AA19" s="29">
        <v>-0.51376242999999999</v>
      </c>
      <c r="AB19" s="29">
        <v>2.714248719999989</v>
      </c>
      <c r="AC19" s="29">
        <v>4.8893570099999799</v>
      </c>
      <c r="AD19" s="29">
        <v>11.965620800000003</v>
      </c>
      <c r="AE19" s="29">
        <v>0</v>
      </c>
      <c r="AF19" s="29">
        <v>0</v>
      </c>
      <c r="AG19" s="29">
        <v>0.98472981999999998</v>
      </c>
      <c r="AH19" s="29">
        <v>0</v>
      </c>
      <c r="AI19" s="29">
        <v>0</v>
      </c>
      <c r="AJ19" s="29">
        <v>-29.367083900000004</v>
      </c>
      <c r="AK19" s="29">
        <v>0.15747301000000011</v>
      </c>
      <c r="AL19" s="29">
        <v>0.45553498999999997</v>
      </c>
      <c r="AM19" s="29">
        <v>0</v>
      </c>
      <c r="AN19" s="29">
        <v>0</v>
      </c>
      <c r="AO19" s="29">
        <v>0</v>
      </c>
      <c r="AP19" s="29">
        <v>28.73318389999999</v>
      </c>
      <c r="AQ19" s="29">
        <v>0</v>
      </c>
      <c r="AR19" s="29">
        <v>8.806305</v>
      </c>
      <c r="AS19" s="29">
        <v>0</v>
      </c>
      <c r="AT19" s="29">
        <v>3.6817267999999999</v>
      </c>
      <c r="AU19" s="29">
        <v>8.86382040999999</v>
      </c>
      <c r="AV19" s="29">
        <v>0</v>
      </c>
      <c r="AW19" s="29">
        <v>-8.8773109999999988E-2</v>
      </c>
      <c r="AX19" s="29">
        <v>0.12272266</v>
      </c>
      <c r="AY19" s="21" t="s">
        <v>83</v>
      </c>
    </row>
    <row r="24" spans="1:100" x14ac:dyDescent="0.25">
      <c r="B24" s="21"/>
    </row>
    <row r="25" spans="1:100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</row>
    <row r="26" spans="1:100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</row>
    <row r="27" spans="1:100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</row>
    <row r="28" spans="1:100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</row>
    <row r="29" spans="1:100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</row>
    <row r="30" spans="1:100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</row>
    <row r="31" spans="1:100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</row>
    <row r="32" spans="1:100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</row>
    <row r="33" spans="1:5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</row>
    <row r="34" spans="1:5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</row>
    <row r="35" spans="1:5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</row>
    <row r="36" spans="1:51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</row>
    <row r="37" spans="1:51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</row>
    <row r="38" spans="1:51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</row>
    <row r="39" spans="1:51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A1:AS19"/>
  <sheetViews>
    <sheetView topLeftCell="Y1" workbookViewId="0">
      <selection activeCell="DM13" sqref="DM3:DO13"/>
    </sheetView>
  </sheetViews>
  <sheetFormatPr baseColWidth="10" defaultRowHeight="15" x14ac:dyDescent="0.25"/>
  <cols>
    <col min="2" max="2" width="13.140625" bestFit="1" customWidth="1"/>
    <col min="3" max="3" width="14.140625" bestFit="1" customWidth="1"/>
    <col min="4" max="7" width="13.140625" bestFit="1" customWidth="1"/>
    <col min="8" max="9" width="14.140625" bestFit="1" customWidth="1"/>
    <col min="10" max="12" width="13.140625" bestFit="1" customWidth="1"/>
    <col min="13" max="13" width="14.140625" bestFit="1" customWidth="1"/>
    <col min="14" max="14" width="13.140625" bestFit="1" customWidth="1"/>
    <col min="15" max="15" width="14.140625" bestFit="1" customWidth="1"/>
    <col min="16" max="17" width="13.140625" bestFit="1" customWidth="1"/>
    <col min="18" max="19" width="15.140625" bestFit="1" customWidth="1"/>
    <col min="20" max="23" width="13.140625" bestFit="1" customWidth="1"/>
    <col min="24" max="24" width="11.42578125" bestFit="1" customWidth="1"/>
    <col min="25" max="28" width="13.140625" bestFit="1" customWidth="1"/>
    <col min="29" max="29" width="14.140625" bestFit="1" customWidth="1"/>
    <col min="30" max="31" width="11.42578125" bestFit="1" customWidth="1"/>
    <col min="32" max="35" width="13.140625" bestFit="1" customWidth="1"/>
    <col min="36" max="36" width="11.42578125" bestFit="1" customWidth="1"/>
    <col min="37" max="37" width="13.140625" bestFit="1" customWidth="1"/>
    <col min="38" max="38" width="11.42578125" bestFit="1" customWidth="1"/>
    <col min="39" max="39" width="13.140625" bestFit="1" customWidth="1"/>
    <col min="40" max="40" width="11.42578125" bestFit="1" customWidth="1"/>
    <col min="41" max="41" width="13.140625" bestFit="1" customWidth="1"/>
  </cols>
  <sheetData>
    <row r="1" spans="1:45" x14ac:dyDescent="0.25">
      <c r="A1" t="s">
        <v>36</v>
      </c>
      <c r="B1" t="s">
        <v>2</v>
      </c>
      <c r="C1" t="s">
        <v>2</v>
      </c>
      <c r="D1" t="s">
        <v>3</v>
      </c>
      <c r="E1" t="s">
        <v>3</v>
      </c>
      <c r="F1" t="s">
        <v>4</v>
      </c>
      <c r="G1" t="s">
        <v>4</v>
      </c>
      <c r="H1" t="s">
        <v>5</v>
      </c>
      <c r="I1" t="s">
        <v>5</v>
      </c>
      <c r="J1" t="s">
        <v>6</v>
      </c>
      <c r="K1" t="s">
        <v>6</v>
      </c>
      <c r="L1" t="s">
        <v>7</v>
      </c>
      <c r="M1" t="s">
        <v>7</v>
      </c>
      <c r="N1" t="s">
        <v>87</v>
      </c>
      <c r="O1" t="s">
        <v>87</v>
      </c>
      <c r="P1" t="s">
        <v>8</v>
      </c>
      <c r="Q1" t="s">
        <v>8</v>
      </c>
      <c r="R1" t="s">
        <v>9</v>
      </c>
      <c r="S1" t="s">
        <v>9</v>
      </c>
      <c r="T1" t="s">
        <v>59</v>
      </c>
      <c r="U1" t="s">
        <v>59</v>
      </c>
      <c r="V1" t="s">
        <v>10</v>
      </c>
      <c r="W1" t="s">
        <v>10</v>
      </c>
      <c r="X1" t="s">
        <v>11</v>
      </c>
      <c r="Y1" t="s">
        <v>11</v>
      </c>
      <c r="Z1" t="s">
        <v>12</v>
      </c>
      <c r="AA1" t="s">
        <v>12</v>
      </c>
      <c r="AB1" t="s">
        <v>13</v>
      </c>
      <c r="AC1" t="s">
        <v>13</v>
      </c>
      <c r="AD1" t="s">
        <v>1</v>
      </c>
      <c r="AE1" t="s">
        <v>1</v>
      </c>
      <c r="AF1" t="s">
        <v>478</v>
      </c>
      <c r="AG1" t="s">
        <v>478</v>
      </c>
      <c r="AH1" t="s">
        <v>15</v>
      </c>
      <c r="AI1" t="s">
        <v>15</v>
      </c>
      <c r="AJ1" t="s">
        <v>17</v>
      </c>
      <c r="AK1" t="s">
        <v>17</v>
      </c>
      <c r="AL1" t="s">
        <v>18</v>
      </c>
      <c r="AM1" t="s">
        <v>18</v>
      </c>
      <c r="AN1" t="s">
        <v>19</v>
      </c>
      <c r="AO1" t="s">
        <v>19</v>
      </c>
      <c r="AP1" t="s">
        <v>20</v>
      </c>
      <c r="AQ1" t="s">
        <v>20</v>
      </c>
      <c r="AR1" t="s">
        <v>0</v>
      </c>
      <c r="AS1" s="21" t="s">
        <v>0</v>
      </c>
    </row>
    <row r="2" spans="1:45" x14ac:dyDescent="0.25">
      <c r="A2">
        <v>2000</v>
      </c>
      <c r="B2" s="30">
        <v>1543906</v>
      </c>
      <c r="C2" s="30">
        <v>5758417</v>
      </c>
      <c r="D2" s="30">
        <v>288680</v>
      </c>
      <c r="E2" s="30">
        <v>247392</v>
      </c>
      <c r="F2" s="30">
        <v>517222</v>
      </c>
      <c r="G2" s="30">
        <v>1802908</v>
      </c>
      <c r="H2" s="30">
        <v>3340006</v>
      </c>
      <c r="I2" s="30">
        <v>4016558</v>
      </c>
      <c r="J2" s="30">
        <v>431346</v>
      </c>
      <c r="K2" s="30">
        <v>893722</v>
      </c>
      <c r="L2" s="30">
        <v>203586</v>
      </c>
      <c r="M2" s="30">
        <v>2879620</v>
      </c>
      <c r="N2" s="30">
        <v>179205</v>
      </c>
      <c r="O2" s="30">
        <v>3690374</v>
      </c>
      <c r="P2" s="30">
        <v>1502995</v>
      </c>
      <c r="Q2" s="30">
        <v>1430008</v>
      </c>
      <c r="R2" s="30">
        <v>147399940</v>
      </c>
      <c r="S2" s="30">
        <v>127534433</v>
      </c>
      <c r="T2" s="30">
        <v>251</v>
      </c>
      <c r="U2" s="30">
        <v>2296</v>
      </c>
      <c r="V2" s="30">
        <v>374549</v>
      </c>
      <c r="W2" s="30">
        <v>1466609</v>
      </c>
      <c r="X2" s="30">
        <v>59652</v>
      </c>
      <c r="Y2" s="30">
        <v>288296</v>
      </c>
      <c r="Z2" s="30">
        <v>112228</v>
      </c>
      <c r="AA2" s="30">
        <v>403596</v>
      </c>
      <c r="AB2" s="30">
        <v>221989</v>
      </c>
      <c r="AC2" s="30">
        <v>1849346</v>
      </c>
      <c r="AD2" s="30">
        <v>930535</v>
      </c>
      <c r="AE2" s="30">
        <v>6465683</v>
      </c>
      <c r="AF2" s="30">
        <v>18041</v>
      </c>
      <c r="AG2" s="30">
        <v>165578</v>
      </c>
      <c r="AH2" s="30">
        <v>439035</v>
      </c>
      <c r="AI2" s="30">
        <v>363081</v>
      </c>
      <c r="AJ2" s="30">
        <v>869759</v>
      </c>
      <c r="AK2" s="30">
        <v>1091245</v>
      </c>
      <c r="AL2" s="30">
        <v>20979</v>
      </c>
      <c r="AM2" s="30">
        <v>49370</v>
      </c>
      <c r="AN2" s="30">
        <v>196394</v>
      </c>
      <c r="AO2" s="30">
        <v>606338</v>
      </c>
      <c r="AP2">
        <v>45562</v>
      </c>
      <c r="AQ2">
        <v>508030</v>
      </c>
      <c r="AR2" t="s">
        <v>83</v>
      </c>
      <c r="AS2" s="21" t="s">
        <v>83</v>
      </c>
    </row>
    <row r="3" spans="1:45" x14ac:dyDescent="0.25">
      <c r="A3">
        <v>2001</v>
      </c>
      <c r="B3" s="30">
        <v>1504059</v>
      </c>
      <c r="C3" s="30">
        <v>6079605</v>
      </c>
      <c r="D3" s="30">
        <v>243728</v>
      </c>
      <c r="E3" s="30">
        <v>441379</v>
      </c>
      <c r="F3" s="30">
        <v>584947</v>
      </c>
      <c r="G3" s="30">
        <v>2101272</v>
      </c>
      <c r="H3" s="30">
        <v>3082621</v>
      </c>
      <c r="I3" s="30">
        <v>4234854</v>
      </c>
      <c r="J3" s="30">
        <v>374418</v>
      </c>
      <c r="K3" s="30">
        <v>974984</v>
      </c>
      <c r="L3" s="30">
        <v>281774</v>
      </c>
      <c r="M3" s="30">
        <v>4027253</v>
      </c>
      <c r="N3" s="30">
        <v>293052</v>
      </c>
      <c r="O3" s="30">
        <v>3531743</v>
      </c>
      <c r="P3" s="30">
        <v>1270685</v>
      </c>
      <c r="Q3" s="30">
        <v>1827389</v>
      </c>
      <c r="R3" s="30">
        <v>140564406</v>
      </c>
      <c r="S3" s="30">
        <v>113766783</v>
      </c>
      <c r="T3" s="30">
        <v>0</v>
      </c>
      <c r="U3" s="30">
        <v>13503</v>
      </c>
      <c r="V3" s="30">
        <v>372627</v>
      </c>
      <c r="W3" s="30">
        <v>1576978</v>
      </c>
      <c r="X3" s="30">
        <v>160307</v>
      </c>
      <c r="Y3" s="30">
        <v>392096</v>
      </c>
      <c r="Z3" s="30">
        <v>186390</v>
      </c>
      <c r="AA3" s="30">
        <v>550898</v>
      </c>
      <c r="AB3" s="30">
        <v>239666</v>
      </c>
      <c r="AC3" s="30">
        <v>2100281</v>
      </c>
      <c r="AD3" s="30">
        <v>620550</v>
      </c>
      <c r="AE3" s="30">
        <v>8085693</v>
      </c>
      <c r="AF3" s="30">
        <v>18921</v>
      </c>
      <c r="AG3" s="30">
        <v>260557</v>
      </c>
      <c r="AH3" s="30">
        <v>508096</v>
      </c>
      <c r="AI3" s="30">
        <v>470934</v>
      </c>
      <c r="AJ3" s="30">
        <v>672906</v>
      </c>
      <c r="AK3" s="30">
        <v>1343995</v>
      </c>
      <c r="AL3" s="30">
        <v>11701</v>
      </c>
      <c r="AM3" s="30">
        <v>72105</v>
      </c>
      <c r="AN3" s="30">
        <v>242236</v>
      </c>
      <c r="AO3" s="30">
        <v>1147224</v>
      </c>
      <c r="AP3">
        <v>62838</v>
      </c>
      <c r="AQ3">
        <v>615342</v>
      </c>
      <c r="AR3" s="21" t="s">
        <v>83</v>
      </c>
      <c r="AS3" s="21" t="s">
        <v>83</v>
      </c>
    </row>
    <row r="4" spans="1:45" x14ac:dyDescent="0.25">
      <c r="A4">
        <v>2002</v>
      </c>
      <c r="B4" s="30">
        <v>1159121</v>
      </c>
      <c r="C4" s="30">
        <v>6065784</v>
      </c>
      <c r="D4" s="30">
        <v>125193</v>
      </c>
      <c r="E4" s="30">
        <v>687282</v>
      </c>
      <c r="F4" s="30">
        <v>658230</v>
      </c>
      <c r="G4" s="30">
        <v>2564997</v>
      </c>
      <c r="H4" s="30">
        <v>2991325</v>
      </c>
      <c r="I4" s="30">
        <v>4480300</v>
      </c>
      <c r="J4" s="30">
        <v>322477</v>
      </c>
      <c r="K4" s="30">
        <v>1010231</v>
      </c>
      <c r="L4" s="30">
        <v>653913</v>
      </c>
      <c r="M4" s="30">
        <v>6274381</v>
      </c>
      <c r="N4" s="30">
        <v>161915</v>
      </c>
      <c r="O4" s="30">
        <v>3909960</v>
      </c>
      <c r="P4" s="30">
        <v>1393731</v>
      </c>
      <c r="Q4" s="30">
        <v>2223862</v>
      </c>
      <c r="R4" s="30">
        <v>141897649</v>
      </c>
      <c r="S4" s="30">
        <v>106556722</v>
      </c>
      <c r="T4" s="30">
        <v>346</v>
      </c>
      <c r="U4" s="30">
        <v>277</v>
      </c>
      <c r="V4" s="30">
        <v>309957</v>
      </c>
      <c r="W4" s="30">
        <v>1806805</v>
      </c>
      <c r="X4" s="30">
        <v>328399</v>
      </c>
      <c r="Y4" s="30">
        <v>459494</v>
      </c>
      <c r="Z4" s="30">
        <v>212986</v>
      </c>
      <c r="AA4" s="30">
        <v>614364</v>
      </c>
      <c r="AB4" s="30">
        <v>195549</v>
      </c>
      <c r="AC4" s="30">
        <v>2171058</v>
      </c>
      <c r="AD4" s="30">
        <v>1194206</v>
      </c>
      <c r="AE4" s="30">
        <v>9348549</v>
      </c>
      <c r="AF4" s="30">
        <v>18912</v>
      </c>
      <c r="AG4" s="30">
        <v>246016</v>
      </c>
      <c r="AH4" s="30">
        <v>796594</v>
      </c>
      <c r="AI4" s="30">
        <v>546581</v>
      </c>
      <c r="AJ4" s="30">
        <v>664026</v>
      </c>
      <c r="AK4" s="30">
        <v>1349791</v>
      </c>
      <c r="AL4" s="30">
        <v>6599</v>
      </c>
      <c r="AM4" s="30">
        <v>70646</v>
      </c>
      <c r="AN4" s="30">
        <v>198546</v>
      </c>
      <c r="AO4" s="30">
        <v>1554967</v>
      </c>
      <c r="AP4">
        <v>54271</v>
      </c>
      <c r="AQ4">
        <v>838822</v>
      </c>
      <c r="AR4" s="21" t="s">
        <v>83</v>
      </c>
      <c r="AS4" s="21" t="s">
        <v>83</v>
      </c>
    </row>
    <row r="5" spans="1:45" x14ac:dyDescent="0.25">
      <c r="A5">
        <v>2003</v>
      </c>
      <c r="B5" s="30">
        <v>1715217</v>
      </c>
      <c r="C5" s="30">
        <v>6218222</v>
      </c>
      <c r="D5" s="30">
        <v>235205</v>
      </c>
      <c r="E5" s="30">
        <v>867084</v>
      </c>
      <c r="F5" s="30">
        <v>621112</v>
      </c>
      <c r="G5" s="30">
        <v>3267416</v>
      </c>
      <c r="H5" s="30">
        <v>3041784</v>
      </c>
      <c r="I5" s="30">
        <v>4120461</v>
      </c>
      <c r="J5" s="30">
        <v>381186</v>
      </c>
      <c r="K5" s="30">
        <v>1081858</v>
      </c>
      <c r="L5" s="30">
        <v>974369</v>
      </c>
      <c r="M5" s="30">
        <v>9400591</v>
      </c>
      <c r="N5" s="30">
        <v>181460</v>
      </c>
      <c r="O5" s="30">
        <v>4112879</v>
      </c>
      <c r="P5" s="30">
        <v>1512428</v>
      </c>
      <c r="Q5" s="30">
        <v>2287963</v>
      </c>
      <c r="R5" s="30">
        <v>144293352</v>
      </c>
      <c r="S5" s="30">
        <v>105360681</v>
      </c>
      <c r="T5" s="30">
        <v>87</v>
      </c>
      <c r="U5" s="30">
        <v>364</v>
      </c>
      <c r="V5" s="30">
        <v>336655</v>
      </c>
      <c r="W5" s="30">
        <v>2015425</v>
      </c>
      <c r="X5" s="30">
        <v>487353</v>
      </c>
      <c r="Y5" s="30">
        <v>564100</v>
      </c>
      <c r="Z5" s="30">
        <v>184395</v>
      </c>
      <c r="AA5" s="30">
        <v>794604</v>
      </c>
      <c r="AB5" s="30">
        <v>276097</v>
      </c>
      <c r="AC5" s="30">
        <v>2473913</v>
      </c>
      <c r="AD5" s="30">
        <v>1172583</v>
      </c>
      <c r="AE5" s="30">
        <v>7595048</v>
      </c>
      <c r="AF5" s="30">
        <v>10476</v>
      </c>
      <c r="AG5" s="30">
        <v>278428</v>
      </c>
      <c r="AH5" s="30">
        <v>700663</v>
      </c>
      <c r="AI5" s="30">
        <v>555612</v>
      </c>
      <c r="AJ5" s="30">
        <v>733493</v>
      </c>
      <c r="AK5" s="30">
        <v>1242209</v>
      </c>
      <c r="AL5" s="30">
        <v>8774</v>
      </c>
      <c r="AM5" s="30">
        <v>84588</v>
      </c>
      <c r="AN5" s="30">
        <v>189361</v>
      </c>
      <c r="AO5" s="30">
        <v>1337761</v>
      </c>
      <c r="AP5">
        <v>53699</v>
      </c>
      <c r="AQ5">
        <v>987437</v>
      </c>
      <c r="AR5" s="21" t="s">
        <v>83</v>
      </c>
      <c r="AS5" s="21" t="s">
        <v>83</v>
      </c>
    </row>
    <row r="6" spans="1:45" x14ac:dyDescent="0.25">
      <c r="A6">
        <v>2004</v>
      </c>
      <c r="B6" s="30">
        <v>1689124</v>
      </c>
      <c r="C6" s="30">
        <v>7143625</v>
      </c>
      <c r="D6" s="30">
        <v>568995</v>
      </c>
      <c r="E6" s="30">
        <v>1108345</v>
      </c>
      <c r="F6" s="30">
        <v>863093</v>
      </c>
      <c r="G6" s="30">
        <v>4341111</v>
      </c>
      <c r="H6" s="30">
        <v>3291538</v>
      </c>
      <c r="I6" s="30">
        <v>5327479</v>
      </c>
      <c r="J6" s="30">
        <v>442881</v>
      </c>
      <c r="K6" s="30">
        <v>1463821</v>
      </c>
      <c r="L6" s="30">
        <v>986304</v>
      </c>
      <c r="M6" s="30">
        <v>14373843</v>
      </c>
      <c r="N6" s="30">
        <v>218947</v>
      </c>
      <c r="O6" s="30">
        <v>5227820</v>
      </c>
      <c r="P6" s="30">
        <v>2026901</v>
      </c>
      <c r="Q6" s="30">
        <v>2852567</v>
      </c>
      <c r="R6" s="30">
        <v>164521981</v>
      </c>
      <c r="S6" s="30">
        <v>110826707</v>
      </c>
      <c r="T6" s="30">
        <v>58</v>
      </c>
      <c r="U6" s="30">
        <v>574</v>
      </c>
      <c r="V6" s="30">
        <v>334774</v>
      </c>
      <c r="W6" s="30">
        <v>2395234</v>
      </c>
      <c r="X6" s="30">
        <v>446202</v>
      </c>
      <c r="Y6" s="30">
        <v>867926</v>
      </c>
      <c r="Z6" s="30">
        <v>161913</v>
      </c>
      <c r="AA6" s="30">
        <v>700160</v>
      </c>
      <c r="AB6" s="30">
        <v>235449</v>
      </c>
      <c r="AC6" s="30">
        <v>2817068</v>
      </c>
      <c r="AD6" s="30">
        <v>1190497</v>
      </c>
      <c r="AE6" s="30">
        <v>10583397</v>
      </c>
      <c r="AF6" s="30">
        <v>15416</v>
      </c>
      <c r="AG6" s="30">
        <v>280406</v>
      </c>
      <c r="AH6" s="30">
        <v>606370</v>
      </c>
      <c r="AI6" s="30">
        <v>700684</v>
      </c>
      <c r="AJ6" s="30">
        <v>840189</v>
      </c>
      <c r="AK6" s="30">
        <v>1458184</v>
      </c>
      <c r="AL6" s="30">
        <v>30268</v>
      </c>
      <c r="AM6" s="30">
        <v>172291</v>
      </c>
      <c r="AN6" s="30">
        <v>311957</v>
      </c>
      <c r="AO6" s="30">
        <v>2211741</v>
      </c>
      <c r="AP6">
        <v>51216</v>
      </c>
      <c r="AQ6">
        <v>1260198</v>
      </c>
      <c r="AR6" s="21" t="s">
        <v>83</v>
      </c>
      <c r="AS6" s="21" t="s">
        <v>83</v>
      </c>
    </row>
    <row r="7" spans="1:45" x14ac:dyDescent="0.25">
      <c r="A7">
        <v>2005</v>
      </c>
      <c r="B7" s="30">
        <v>2289411</v>
      </c>
      <c r="C7" s="30">
        <v>8670429</v>
      </c>
      <c r="D7" s="30">
        <v>672281</v>
      </c>
      <c r="E7" s="30">
        <v>1302813</v>
      </c>
      <c r="F7" s="30">
        <v>890230</v>
      </c>
      <c r="G7" s="30">
        <v>5214239</v>
      </c>
      <c r="H7" s="30">
        <v>4234471</v>
      </c>
      <c r="I7" s="30">
        <v>6169337</v>
      </c>
      <c r="J7" s="30">
        <v>667660</v>
      </c>
      <c r="K7" s="30">
        <v>1754115</v>
      </c>
      <c r="L7" s="30">
        <v>1135544</v>
      </c>
      <c r="M7" s="30">
        <v>17696338</v>
      </c>
      <c r="N7" s="30">
        <v>241835</v>
      </c>
      <c r="O7" s="30">
        <v>6495904</v>
      </c>
      <c r="P7" s="30">
        <v>2954092</v>
      </c>
      <c r="Q7" s="30">
        <v>3324582</v>
      </c>
      <c r="R7" s="30">
        <v>183562833</v>
      </c>
      <c r="S7" s="30">
        <v>118547326</v>
      </c>
      <c r="T7" s="30">
        <v>48</v>
      </c>
      <c r="U7" s="30">
        <v>413</v>
      </c>
      <c r="V7" s="30">
        <v>372697</v>
      </c>
      <c r="W7" s="30">
        <v>2564587</v>
      </c>
      <c r="X7" s="30">
        <v>560766</v>
      </c>
      <c r="Y7" s="30">
        <v>959137</v>
      </c>
      <c r="Z7" s="30">
        <v>129433</v>
      </c>
      <c r="AA7" s="30">
        <v>773679</v>
      </c>
      <c r="AB7" s="30">
        <v>194703</v>
      </c>
      <c r="AC7" s="30">
        <v>3498236</v>
      </c>
      <c r="AD7" s="30">
        <v>1470012</v>
      </c>
      <c r="AE7" s="30">
        <v>13077780</v>
      </c>
      <c r="AF7" s="30">
        <v>21161</v>
      </c>
      <c r="AG7" s="30">
        <v>385437</v>
      </c>
      <c r="AH7" s="30">
        <v>801376</v>
      </c>
      <c r="AI7" s="30">
        <v>924580</v>
      </c>
      <c r="AJ7" s="30">
        <v>1188245</v>
      </c>
      <c r="AK7" s="30">
        <v>1866097</v>
      </c>
      <c r="AL7" s="30">
        <v>29117</v>
      </c>
      <c r="AM7" s="30">
        <v>243780</v>
      </c>
      <c r="AN7" s="30">
        <v>326658</v>
      </c>
      <c r="AO7" s="30">
        <v>2225644</v>
      </c>
      <c r="AP7">
        <v>97569</v>
      </c>
      <c r="AQ7">
        <v>1557791</v>
      </c>
      <c r="AR7" s="21" t="s">
        <v>83</v>
      </c>
      <c r="AS7" s="21" t="s">
        <v>83</v>
      </c>
    </row>
    <row r="8" spans="1:45" x14ac:dyDescent="0.25">
      <c r="A8">
        <v>2006</v>
      </c>
      <c r="B8" s="30">
        <v>2972602</v>
      </c>
      <c r="C8" s="30">
        <v>9437034</v>
      </c>
      <c r="D8" s="30">
        <v>952148</v>
      </c>
      <c r="E8" s="30">
        <v>1798519</v>
      </c>
      <c r="F8" s="30">
        <v>1147286</v>
      </c>
      <c r="G8" s="30">
        <v>5557830</v>
      </c>
      <c r="H8" s="30">
        <v>5176217</v>
      </c>
      <c r="I8" s="30">
        <v>7376211</v>
      </c>
      <c r="J8" s="30">
        <v>904927</v>
      </c>
      <c r="K8" s="30">
        <v>2469757</v>
      </c>
      <c r="L8" s="30">
        <v>1688107</v>
      </c>
      <c r="M8" s="30">
        <v>24438279</v>
      </c>
      <c r="N8" s="30">
        <v>457488</v>
      </c>
      <c r="O8" s="30">
        <v>10621404</v>
      </c>
      <c r="P8" s="30">
        <v>3270114</v>
      </c>
      <c r="Q8" s="30">
        <v>3638163</v>
      </c>
      <c r="R8" s="30">
        <v>211799370</v>
      </c>
      <c r="S8" s="30">
        <v>130311025</v>
      </c>
      <c r="T8" s="30">
        <v>60</v>
      </c>
      <c r="U8" s="30">
        <v>1290</v>
      </c>
      <c r="V8" s="30">
        <v>555888</v>
      </c>
      <c r="W8" s="30">
        <v>2661530</v>
      </c>
      <c r="X8" s="30">
        <v>680295</v>
      </c>
      <c r="Y8" s="30">
        <v>1126089</v>
      </c>
      <c r="Z8" s="30">
        <v>109421</v>
      </c>
      <c r="AA8" s="30">
        <v>893224</v>
      </c>
      <c r="AB8" s="30">
        <v>266674</v>
      </c>
      <c r="AC8" s="30">
        <v>4108543</v>
      </c>
      <c r="AD8" s="30">
        <v>1594038</v>
      </c>
      <c r="AE8" s="30">
        <v>15295157</v>
      </c>
      <c r="AF8" s="30">
        <v>27981</v>
      </c>
      <c r="AG8" s="30">
        <v>339934</v>
      </c>
      <c r="AH8" s="30">
        <v>1326399</v>
      </c>
      <c r="AI8" s="30">
        <v>1546768</v>
      </c>
      <c r="AJ8" s="30">
        <v>924876</v>
      </c>
      <c r="AK8" s="30">
        <v>2140310</v>
      </c>
      <c r="AL8" s="30">
        <v>67426</v>
      </c>
      <c r="AM8" s="30">
        <v>294970</v>
      </c>
      <c r="AN8" s="30">
        <v>254086</v>
      </c>
      <c r="AO8" s="30">
        <v>1955178</v>
      </c>
      <c r="AP8">
        <v>118323</v>
      </c>
      <c r="AQ8">
        <v>1783905</v>
      </c>
      <c r="AR8" s="21" t="s">
        <v>83</v>
      </c>
      <c r="AS8" s="21" t="s">
        <v>83</v>
      </c>
    </row>
    <row r="9" spans="1:45" x14ac:dyDescent="0.25">
      <c r="A9">
        <v>2007</v>
      </c>
      <c r="B9" s="30">
        <v>4103639</v>
      </c>
      <c r="C9" s="30">
        <v>10687740</v>
      </c>
      <c r="D9" s="30">
        <v>1130036</v>
      </c>
      <c r="E9" s="30">
        <v>1609737</v>
      </c>
      <c r="F9" s="30">
        <v>2010040</v>
      </c>
      <c r="G9" s="30">
        <v>5575275</v>
      </c>
      <c r="H9" s="30">
        <v>6490952</v>
      </c>
      <c r="I9" s="30">
        <v>7957346</v>
      </c>
      <c r="J9" s="30">
        <v>1170370</v>
      </c>
      <c r="K9" s="30">
        <v>2593961</v>
      </c>
      <c r="L9" s="30">
        <v>1895338</v>
      </c>
      <c r="M9" s="30">
        <v>29743656</v>
      </c>
      <c r="N9" s="30">
        <v>680562</v>
      </c>
      <c r="O9" s="30">
        <v>12613695</v>
      </c>
      <c r="P9" s="30">
        <v>3689796</v>
      </c>
      <c r="Q9" s="30">
        <v>3830467</v>
      </c>
      <c r="R9" s="30">
        <v>223133251</v>
      </c>
      <c r="S9" s="30">
        <v>139472828</v>
      </c>
      <c r="T9" s="30">
        <v>2664</v>
      </c>
      <c r="U9" s="30">
        <v>746</v>
      </c>
      <c r="V9" s="30">
        <v>694835</v>
      </c>
      <c r="W9" s="30">
        <v>3097835</v>
      </c>
      <c r="X9" s="30">
        <v>1045613</v>
      </c>
      <c r="Y9" s="30">
        <v>1206995</v>
      </c>
      <c r="Z9" s="30">
        <v>147641</v>
      </c>
      <c r="AA9" s="30">
        <v>953545</v>
      </c>
      <c r="AB9" s="30">
        <v>481372</v>
      </c>
      <c r="AC9" s="30">
        <v>5542427</v>
      </c>
      <c r="AD9" s="30">
        <v>1912637</v>
      </c>
      <c r="AE9" s="30">
        <v>16342979</v>
      </c>
      <c r="AF9" s="30">
        <v>32673</v>
      </c>
      <c r="AG9" s="30">
        <v>510596</v>
      </c>
      <c r="AH9" s="30">
        <v>1905404</v>
      </c>
      <c r="AI9" s="30">
        <v>2465784</v>
      </c>
      <c r="AJ9" s="30">
        <v>1562670</v>
      </c>
      <c r="AK9" s="30">
        <v>2294317</v>
      </c>
      <c r="AL9" s="30">
        <v>64856</v>
      </c>
      <c r="AM9" s="30">
        <v>338498</v>
      </c>
      <c r="AN9" s="30">
        <v>336006</v>
      </c>
      <c r="AO9" s="30">
        <v>2086762</v>
      </c>
      <c r="AP9">
        <v>167050</v>
      </c>
      <c r="AQ9">
        <v>2105799</v>
      </c>
      <c r="AR9" s="21" t="s">
        <v>83</v>
      </c>
      <c r="AS9" s="21" t="s">
        <v>83</v>
      </c>
    </row>
    <row r="10" spans="1:45" x14ac:dyDescent="0.25">
      <c r="A10">
        <v>2008</v>
      </c>
      <c r="B10" s="30">
        <v>5008151</v>
      </c>
      <c r="C10" s="30">
        <v>12605728</v>
      </c>
      <c r="D10" s="30">
        <v>1317078</v>
      </c>
      <c r="E10" s="30">
        <v>1436411</v>
      </c>
      <c r="F10" s="30">
        <v>3366868</v>
      </c>
      <c r="G10" s="30">
        <v>5182657</v>
      </c>
      <c r="H10" s="30">
        <v>7102347</v>
      </c>
      <c r="I10" s="30">
        <v>9442473</v>
      </c>
      <c r="J10" s="30">
        <v>1586907</v>
      </c>
      <c r="K10" s="30">
        <v>2592283</v>
      </c>
      <c r="L10" s="30">
        <v>2044750</v>
      </c>
      <c r="M10" s="30">
        <v>34690310</v>
      </c>
      <c r="N10" s="30">
        <v>537599</v>
      </c>
      <c r="O10" s="30">
        <v>13527280</v>
      </c>
      <c r="P10" s="30">
        <v>4232896</v>
      </c>
      <c r="Q10" s="30">
        <v>4055838</v>
      </c>
      <c r="R10" s="30">
        <v>233522728</v>
      </c>
      <c r="S10" s="30">
        <v>151334587</v>
      </c>
      <c r="T10" s="30">
        <v>514</v>
      </c>
      <c r="U10" s="30">
        <v>2699</v>
      </c>
      <c r="V10" s="30">
        <v>524917</v>
      </c>
      <c r="W10" s="30">
        <v>3510960</v>
      </c>
      <c r="X10" s="30">
        <v>1559107</v>
      </c>
      <c r="Y10" s="30">
        <v>1360589</v>
      </c>
      <c r="Z10" s="30">
        <v>226276</v>
      </c>
      <c r="AA10" s="30">
        <v>1015291</v>
      </c>
      <c r="AB10" s="30">
        <v>587169</v>
      </c>
      <c r="AC10" s="30">
        <v>5219278</v>
      </c>
      <c r="AD10" s="30">
        <v>2046035</v>
      </c>
      <c r="AE10" s="30">
        <v>16282450</v>
      </c>
      <c r="AF10" s="30">
        <v>57091</v>
      </c>
      <c r="AG10" s="30">
        <v>416539</v>
      </c>
      <c r="AH10" s="30">
        <v>2488293</v>
      </c>
      <c r="AI10" s="30">
        <v>4183568</v>
      </c>
      <c r="AJ10" s="30">
        <v>1749263</v>
      </c>
      <c r="AK10" s="30">
        <v>2595519</v>
      </c>
      <c r="AL10" s="30">
        <v>111185</v>
      </c>
      <c r="AM10" s="30">
        <v>390674</v>
      </c>
      <c r="AN10" s="30">
        <v>426492</v>
      </c>
      <c r="AO10" s="30">
        <v>1697740</v>
      </c>
      <c r="AP10">
        <v>129074</v>
      </c>
      <c r="AQ10">
        <v>2207849</v>
      </c>
      <c r="AR10" s="21" t="s">
        <v>83</v>
      </c>
      <c r="AS10" s="21" t="s">
        <v>83</v>
      </c>
    </row>
    <row r="11" spans="1:45" x14ac:dyDescent="0.25">
      <c r="A11">
        <v>2009</v>
      </c>
      <c r="B11" s="30">
        <v>3210148</v>
      </c>
      <c r="C11" s="30">
        <v>9727312</v>
      </c>
      <c r="D11" s="30">
        <v>1083880</v>
      </c>
      <c r="E11" s="30">
        <v>1144595</v>
      </c>
      <c r="F11" s="30">
        <v>2438202</v>
      </c>
      <c r="G11" s="30">
        <v>3495270</v>
      </c>
      <c r="H11" s="30">
        <v>8244248</v>
      </c>
      <c r="I11" s="30">
        <v>7303736</v>
      </c>
      <c r="J11" s="30">
        <v>1049337</v>
      </c>
      <c r="K11" s="30">
        <v>1650546</v>
      </c>
      <c r="L11" s="30">
        <v>2207788</v>
      </c>
      <c r="M11" s="30">
        <v>32528967</v>
      </c>
      <c r="N11" s="30">
        <v>498746</v>
      </c>
      <c r="O11" s="30">
        <v>10946188</v>
      </c>
      <c r="P11" s="30">
        <v>2507821</v>
      </c>
      <c r="Q11" s="30">
        <v>3004035</v>
      </c>
      <c r="R11" s="30">
        <v>185101145</v>
      </c>
      <c r="S11" s="30">
        <v>112433820</v>
      </c>
      <c r="T11" s="30">
        <v>54</v>
      </c>
      <c r="U11" s="30">
        <v>4117</v>
      </c>
      <c r="V11" s="30">
        <v>495640</v>
      </c>
      <c r="W11" s="30">
        <v>2502464</v>
      </c>
      <c r="X11" s="30">
        <v>1111569</v>
      </c>
      <c r="Y11" s="30">
        <v>1139531</v>
      </c>
      <c r="Z11" s="30">
        <v>186745</v>
      </c>
      <c r="AA11" s="30">
        <v>812931</v>
      </c>
      <c r="AB11" s="30">
        <v>516429</v>
      </c>
      <c r="AC11" s="30">
        <v>3146733</v>
      </c>
      <c r="AD11" s="30">
        <v>1600591</v>
      </c>
      <c r="AE11" s="30">
        <v>11397105</v>
      </c>
      <c r="AF11" s="30">
        <v>43741</v>
      </c>
      <c r="AG11" s="30">
        <v>327337</v>
      </c>
      <c r="AH11" s="30">
        <v>1695412</v>
      </c>
      <c r="AI11" s="30">
        <v>2170934</v>
      </c>
      <c r="AJ11" s="30">
        <v>1243138</v>
      </c>
      <c r="AK11" s="30">
        <v>1837818</v>
      </c>
      <c r="AL11" s="30">
        <v>72471</v>
      </c>
      <c r="AM11" s="30">
        <v>318459</v>
      </c>
      <c r="AN11" s="30">
        <v>386222</v>
      </c>
      <c r="AO11" s="30">
        <v>1377824</v>
      </c>
      <c r="AP11">
        <v>100182</v>
      </c>
      <c r="AQ11">
        <v>1983235</v>
      </c>
      <c r="AR11" s="21" t="s">
        <v>83</v>
      </c>
      <c r="AS11" s="21" t="s">
        <v>83</v>
      </c>
    </row>
    <row r="12" spans="1:45" x14ac:dyDescent="0.25">
      <c r="A12">
        <v>2010</v>
      </c>
      <c r="B12" s="30">
        <v>3571733</v>
      </c>
      <c r="C12" s="30">
        <v>11076768</v>
      </c>
      <c r="D12" s="30">
        <v>1768786</v>
      </c>
      <c r="E12" s="30">
        <v>1092842</v>
      </c>
      <c r="F12" s="30">
        <v>3781019</v>
      </c>
      <c r="G12" s="30">
        <v>4327465</v>
      </c>
      <c r="H12" s="30">
        <v>10685646</v>
      </c>
      <c r="I12" s="30">
        <v>8607477</v>
      </c>
      <c r="J12" s="30">
        <v>1863446</v>
      </c>
      <c r="K12" s="30">
        <v>1952323</v>
      </c>
      <c r="L12" s="30">
        <v>4182842</v>
      </c>
      <c r="M12" s="30">
        <v>45607551</v>
      </c>
      <c r="N12" s="30">
        <v>928788</v>
      </c>
      <c r="O12" s="30">
        <v>12730673</v>
      </c>
      <c r="P12" s="30">
        <v>3838046</v>
      </c>
      <c r="Q12" s="30">
        <v>3232301</v>
      </c>
      <c r="R12" s="30">
        <v>238684422</v>
      </c>
      <c r="S12" s="30">
        <v>145007347</v>
      </c>
      <c r="T12" s="30">
        <v>696</v>
      </c>
      <c r="U12" s="30">
        <v>2287</v>
      </c>
      <c r="V12" s="30">
        <v>586834</v>
      </c>
      <c r="W12" s="30">
        <v>3024432</v>
      </c>
      <c r="X12" s="30">
        <v>1015131</v>
      </c>
      <c r="Y12" s="30">
        <v>1797060</v>
      </c>
      <c r="Z12" s="30">
        <v>225872</v>
      </c>
      <c r="AA12" s="30">
        <v>831865</v>
      </c>
      <c r="AB12" s="30">
        <v>651291</v>
      </c>
      <c r="AC12" s="30">
        <v>3996914</v>
      </c>
      <c r="AD12" s="30">
        <v>1925554</v>
      </c>
      <c r="AE12" s="30">
        <v>15014685</v>
      </c>
      <c r="AF12" s="30">
        <v>58441</v>
      </c>
      <c r="AG12" s="30">
        <v>373761</v>
      </c>
      <c r="AH12" s="30">
        <v>1841941</v>
      </c>
      <c r="AI12" s="30">
        <v>2810771</v>
      </c>
      <c r="AJ12" s="30">
        <v>1733650</v>
      </c>
      <c r="AK12" s="30">
        <v>2004952</v>
      </c>
      <c r="AL12" s="30">
        <v>77692</v>
      </c>
      <c r="AM12" s="30">
        <v>432016</v>
      </c>
      <c r="AN12" s="30">
        <v>657431</v>
      </c>
      <c r="AO12" s="30">
        <v>1456459</v>
      </c>
      <c r="AP12">
        <v>148608</v>
      </c>
      <c r="AQ12">
        <v>2697918</v>
      </c>
      <c r="AR12" s="21" t="s">
        <v>83</v>
      </c>
      <c r="AS12" s="21" t="s">
        <v>83</v>
      </c>
    </row>
    <row r="13" spans="1:45" x14ac:dyDescent="0.25">
      <c r="A13">
        <v>2011</v>
      </c>
      <c r="B13" s="30">
        <v>4343000</v>
      </c>
      <c r="C13" s="30">
        <v>12862640</v>
      </c>
      <c r="D13" s="30">
        <v>1958134</v>
      </c>
      <c r="E13" s="30">
        <v>1061388</v>
      </c>
      <c r="F13" s="30">
        <v>4891218</v>
      </c>
      <c r="G13" s="30">
        <v>4561896</v>
      </c>
      <c r="H13" s="30">
        <v>10694582</v>
      </c>
      <c r="I13" s="30">
        <v>9645442</v>
      </c>
      <c r="J13" s="30">
        <v>2072030</v>
      </c>
      <c r="K13" s="30">
        <v>2101382</v>
      </c>
      <c r="L13" s="30">
        <v>5964225</v>
      </c>
      <c r="M13" s="30">
        <v>52248003</v>
      </c>
      <c r="N13" s="30">
        <v>1521776</v>
      </c>
      <c r="O13" s="30">
        <v>13663751</v>
      </c>
      <c r="P13" s="30">
        <v>4904780</v>
      </c>
      <c r="Q13" s="30">
        <v>3843213</v>
      </c>
      <c r="R13" s="30">
        <v>274426516</v>
      </c>
      <c r="S13" s="30">
        <v>174356027</v>
      </c>
      <c r="T13" s="30">
        <v>638</v>
      </c>
      <c r="U13" s="30">
        <v>3271</v>
      </c>
      <c r="V13" s="30">
        <v>719874</v>
      </c>
      <c r="W13" s="30">
        <v>3359605</v>
      </c>
      <c r="X13" s="30">
        <v>1818781</v>
      </c>
      <c r="Y13" s="30">
        <v>2384906</v>
      </c>
      <c r="Z13" s="30">
        <v>255301</v>
      </c>
      <c r="AA13" s="30">
        <v>923548</v>
      </c>
      <c r="AB13" s="30">
        <v>1558762</v>
      </c>
      <c r="AC13" s="30">
        <v>4982743</v>
      </c>
      <c r="AD13" s="30">
        <v>2252287</v>
      </c>
      <c r="AE13" s="30">
        <v>16493493</v>
      </c>
      <c r="AF13" s="30">
        <v>91940</v>
      </c>
      <c r="AG13" s="30">
        <v>434734</v>
      </c>
      <c r="AH13" s="30">
        <v>2083323</v>
      </c>
      <c r="AI13" s="30">
        <v>3061131</v>
      </c>
      <c r="AJ13" s="30">
        <v>2158680</v>
      </c>
      <c r="AK13" s="30">
        <v>2141892</v>
      </c>
      <c r="AL13" s="30">
        <v>140024</v>
      </c>
      <c r="AM13" s="30">
        <v>542010</v>
      </c>
      <c r="AN13" s="30">
        <v>592123</v>
      </c>
      <c r="AO13" s="30">
        <v>1184936</v>
      </c>
      <c r="AP13">
        <v>319709</v>
      </c>
      <c r="AQ13">
        <v>3088830</v>
      </c>
      <c r="AR13" s="21" t="s">
        <v>83</v>
      </c>
      <c r="AS13" s="21" t="s">
        <v>83</v>
      </c>
    </row>
    <row r="14" spans="1:45" x14ac:dyDescent="0.25">
      <c r="A14">
        <v>2012</v>
      </c>
      <c r="B14" s="30">
        <v>4494610</v>
      </c>
      <c r="C14" s="30">
        <v>13507807</v>
      </c>
      <c r="D14" s="30">
        <v>1932391</v>
      </c>
      <c r="E14" s="30">
        <v>1004164</v>
      </c>
      <c r="F14" s="30">
        <v>5657547</v>
      </c>
      <c r="G14" s="30">
        <v>4494504</v>
      </c>
      <c r="H14" s="30">
        <v>10937578</v>
      </c>
      <c r="I14" s="30">
        <v>9889847</v>
      </c>
      <c r="J14" s="30">
        <v>2251506</v>
      </c>
      <c r="K14" s="30">
        <v>1502608</v>
      </c>
      <c r="L14" s="30">
        <v>5720732</v>
      </c>
      <c r="M14" s="30">
        <v>56936129</v>
      </c>
      <c r="N14" s="30">
        <v>1726585</v>
      </c>
      <c r="O14" s="30">
        <v>13340961</v>
      </c>
      <c r="P14" s="30">
        <v>7075117</v>
      </c>
      <c r="Q14" s="30">
        <v>4081091</v>
      </c>
      <c r="R14" s="30">
        <v>287842151</v>
      </c>
      <c r="S14" s="30">
        <v>185109805</v>
      </c>
      <c r="T14" s="30">
        <v>291</v>
      </c>
      <c r="U14" s="30">
        <v>2358</v>
      </c>
      <c r="V14" s="30">
        <v>1281713</v>
      </c>
      <c r="W14" s="30">
        <v>3466658</v>
      </c>
      <c r="X14" s="30">
        <v>3321643</v>
      </c>
      <c r="Y14" s="30">
        <v>2950905</v>
      </c>
      <c r="Z14" s="30">
        <v>229192</v>
      </c>
      <c r="AA14" s="30">
        <v>1010595</v>
      </c>
      <c r="AB14" s="30">
        <v>1301476</v>
      </c>
      <c r="AC14" s="30">
        <v>5462432</v>
      </c>
      <c r="AD14" s="30">
        <v>2610742</v>
      </c>
      <c r="AE14" s="30">
        <v>17655200</v>
      </c>
      <c r="AF14" s="30">
        <v>102360</v>
      </c>
      <c r="AG14" s="30">
        <v>335038</v>
      </c>
      <c r="AH14" s="30">
        <v>1915311</v>
      </c>
      <c r="AI14" s="30">
        <v>3561577</v>
      </c>
      <c r="AJ14" s="30">
        <v>2603735</v>
      </c>
      <c r="AK14" s="30">
        <v>2391960</v>
      </c>
      <c r="AL14" s="30">
        <v>228448</v>
      </c>
      <c r="AM14" s="30">
        <v>668168</v>
      </c>
      <c r="AN14" s="30">
        <v>723655</v>
      </c>
      <c r="AO14" s="30">
        <v>1371135</v>
      </c>
      <c r="AP14">
        <v>406450</v>
      </c>
      <c r="AQ14">
        <v>3805699</v>
      </c>
      <c r="AR14" s="21" t="s">
        <v>83</v>
      </c>
      <c r="AS14" s="21" t="s">
        <v>83</v>
      </c>
    </row>
    <row r="15" spans="1:45" x14ac:dyDescent="0.25">
      <c r="A15">
        <v>2013</v>
      </c>
      <c r="B15" s="30">
        <v>3797165</v>
      </c>
      <c r="C15" s="30">
        <v>13460981</v>
      </c>
      <c r="D15" s="30">
        <v>1965921</v>
      </c>
      <c r="E15" s="30">
        <v>1167262</v>
      </c>
      <c r="F15" s="30">
        <v>5386439</v>
      </c>
      <c r="G15" s="30">
        <v>4420598</v>
      </c>
      <c r="H15" s="30">
        <v>10452654</v>
      </c>
      <c r="I15" s="30">
        <v>9847041</v>
      </c>
      <c r="J15" s="30">
        <v>2084667</v>
      </c>
      <c r="K15" s="30">
        <v>1438424</v>
      </c>
      <c r="L15" s="30">
        <v>6468508</v>
      </c>
      <c r="M15" s="30">
        <v>61321376</v>
      </c>
      <c r="N15" s="30">
        <v>1525333</v>
      </c>
      <c r="O15" s="30">
        <v>13492964</v>
      </c>
      <c r="P15" s="30">
        <v>6962185</v>
      </c>
      <c r="Q15" s="30">
        <v>4311064</v>
      </c>
      <c r="R15" s="30">
        <v>299439147</v>
      </c>
      <c r="S15" s="30">
        <v>187261910</v>
      </c>
      <c r="T15" s="30">
        <v>5522</v>
      </c>
      <c r="U15" s="30">
        <v>882</v>
      </c>
      <c r="V15" s="30">
        <v>1287991</v>
      </c>
      <c r="W15" s="30">
        <v>3685904</v>
      </c>
      <c r="X15" s="30">
        <v>3963422</v>
      </c>
      <c r="Y15" s="30">
        <v>2868169</v>
      </c>
      <c r="Z15" s="30">
        <v>272540</v>
      </c>
      <c r="AA15" s="30">
        <v>1053105</v>
      </c>
      <c r="AB15" s="30">
        <v>1248815</v>
      </c>
      <c r="AC15" s="30">
        <v>5620773</v>
      </c>
      <c r="AD15" s="30">
        <v>2244050</v>
      </c>
      <c r="AE15" s="30">
        <v>17076109</v>
      </c>
      <c r="AF15" s="30">
        <v>111633</v>
      </c>
      <c r="AG15" s="30">
        <v>370692</v>
      </c>
      <c r="AH15" s="30">
        <v>1589229</v>
      </c>
      <c r="AI15" s="30">
        <v>4202172</v>
      </c>
      <c r="AJ15" s="30">
        <v>1437715</v>
      </c>
      <c r="AK15" s="30">
        <v>2508020</v>
      </c>
      <c r="AL15" s="30">
        <v>243560</v>
      </c>
      <c r="AM15" s="30">
        <v>842452</v>
      </c>
      <c r="AN15" s="30">
        <v>576775</v>
      </c>
      <c r="AO15" s="30">
        <v>1456419</v>
      </c>
      <c r="AP15">
        <v>424776</v>
      </c>
      <c r="AQ15">
        <v>4321964</v>
      </c>
      <c r="AR15" s="21" t="s">
        <v>83</v>
      </c>
      <c r="AS15" s="21" t="s">
        <v>83</v>
      </c>
    </row>
    <row r="16" spans="1:45" x14ac:dyDescent="0.25">
      <c r="A16">
        <v>2014</v>
      </c>
      <c r="B16" s="30">
        <v>3557878</v>
      </c>
      <c r="C16" s="30">
        <v>13762323</v>
      </c>
      <c r="D16" s="30">
        <v>1301876</v>
      </c>
      <c r="E16" s="30">
        <v>1049671</v>
      </c>
      <c r="F16" s="30">
        <v>4739612</v>
      </c>
      <c r="G16" s="30">
        <v>4472966</v>
      </c>
      <c r="H16" s="30">
        <v>10714156</v>
      </c>
      <c r="I16" s="30">
        <v>10044915</v>
      </c>
      <c r="J16" s="30">
        <v>2148002</v>
      </c>
      <c r="K16" s="30">
        <v>1397598</v>
      </c>
      <c r="L16" s="30">
        <v>5964125</v>
      </c>
      <c r="M16" s="30">
        <v>66255959</v>
      </c>
      <c r="N16" s="30">
        <v>2027364</v>
      </c>
      <c r="O16" s="30">
        <v>13771518</v>
      </c>
      <c r="P16" s="30">
        <v>5787552</v>
      </c>
      <c r="Q16" s="30">
        <v>4753237</v>
      </c>
      <c r="R16" s="30">
        <v>318365502</v>
      </c>
      <c r="S16" s="30">
        <v>195278358</v>
      </c>
      <c r="T16" s="30">
        <v>4511</v>
      </c>
      <c r="U16" s="30">
        <v>1467</v>
      </c>
      <c r="V16" s="30">
        <v>1593596</v>
      </c>
      <c r="W16" s="30">
        <v>3786110</v>
      </c>
      <c r="X16" s="30">
        <v>2666210</v>
      </c>
      <c r="Y16" s="30">
        <v>3726513</v>
      </c>
      <c r="Z16" s="30">
        <v>262394</v>
      </c>
      <c r="AA16" s="30">
        <v>1583998</v>
      </c>
      <c r="AB16" s="30">
        <v>1626034</v>
      </c>
      <c r="AC16" s="30">
        <v>5217238</v>
      </c>
      <c r="AD16" s="30">
        <v>2608476</v>
      </c>
      <c r="AE16" s="30">
        <v>17544572</v>
      </c>
      <c r="AF16" s="30">
        <v>99151</v>
      </c>
      <c r="AG16" s="30">
        <v>348530</v>
      </c>
      <c r="AH16" s="30">
        <v>2270618</v>
      </c>
      <c r="AI16" s="30">
        <v>3688022</v>
      </c>
      <c r="AJ16" s="30">
        <v>1805594</v>
      </c>
      <c r="AK16" s="30">
        <v>2513358</v>
      </c>
      <c r="AL16" s="30">
        <v>239146</v>
      </c>
      <c r="AM16" s="30">
        <v>1095108</v>
      </c>
      <c r="AN16" s="30">
        <v>529064</v>
      </c>
      <c r="AO16" s="30">
        <v>1199905</v>
      </c>
      <c r="AP16">
        <v>361059</v>
      </c>
      <c r="AQ16">
        <v>4353570</v>
      </c>
      <c r="AR16" s="21" t="s">
        <v>83</v>
      </c>
      <c r="AS16" s="21" t="s">
        <v>83</v>
      </c>
    </row>
    <row r="17" spans="1:45" x14ac:dyDescent="0.25">
      <c r="A17">
        <v>2015</v>
      </c>
      <c r="B17" s="30">
        <v>3509256</v>
      </c>
      <c r="C17" s="30">
        <v>13974710</v>
      </c>
      <c r="D17" s="30">
        <v>1497050</v>
      </c>
      <c r="E17" s="30">
        <v>1056929</v>
      </c>
      <c r="F17" s="30">
        <v>3798891</v>
      </c>
      <c r="G17" s="30">
        <v>4622101</v>
      </c>
      <c r="H17" s="30">
        <v>10544654</v>
      </c>
      <c r="I17" s="30">
        <v>9947926</v>
      </c>
      <c r="J17" s="30">
        <v>1861352</v>
      </c>
      <c r="K17" s="30">
        <v>1480403</v>
      </c>
      <c r="L17" s="30">
        <v>4873144</v>
      </c>
      <c r="M17" s="30">
        <v>69987814</v>
      </c>
      <c r="N17" s="30">
        <v>2815463</v>
      </c>
      <c r="O17" s="30">
        <v>14618847</v>
      </c>
      <c r="P17" s="30">
        <v>3294873</v>
      </c>
      <c r="Q17" s="30">
        <v>4554436</v>
      </c>
      <c r="R17" s="30">
        <v>308864381</v>
      </c>
      <c r="S17" s="30">
        <v>186802029</v>
      </c>
      <c r="T17" s="30">
        <v>1957</v>
      </c>
      <c r="U17" s="30">
        <v>1709</v>
      </c>
      <c r="V17" s="30">
        <v>2144603</v>
      </c>
      <c r="W17" s="30">
        <v>3726573</v>
      </c>
      <c r="X17" s="30">
        <v>1771754</v>
      </c>
      <c r="Y17" s="30">
        <v>4066860</v>
      </c>
      <c r="Z17" s="30">
        <v>247564</v>
      </c>
      <c r="AA17" s="30">
        <v>1525990</v>
      </c>
      <c r="AB17" s="30">
        <v>1673399</v>
      </c>
      <c r="AC17" s="30">
        <v>5061641</v>
      </c>
      <c r="AD17" s="30">
        <v>3017502</v>
      </c>
      <c r="AE17" s="30">
        <v>17368168</v>
      </c>
      <c r="AF17" s="30">
        <v>105620</v>
      </c>
      <c r="AG17" s="30">
        <v>348507</v>
      </c>
      <c r="AH17" s="30">
        <v>1834642</v>
      </c>
      <c r="AI17" s="30">
        <v>3252734</v>
      </c>
      <c r="AJ17" s="30">
        <v>1967594</v>
      </c>
      <c r="AK17" s="30">
        <v>2344752</v>
      </c>
      <c r="AL17" s="30">
        <v>190663</v>
      </c>
      <c r="AM17" s="30">
        <v>1156483</v>
      </c>
      <c r="AN17" s="30">
        <v>522508</v>
      </c>
      <c r="AO17" s="30">
        <v>1328246</v>
      </c>
      <c r="AP17">
        <v>322952</v>
      </c>
      <c r="AQ17">
        <v>4957928</v>
      </c>
      <c r="AR17" s="21" t="s">
        <v>83</v>
      </c>
      <c r="AS17" s="21" t="s">
        <v>83</v>
      </c>
    </row>
    <row r="18" spans="1:45" x14ac:dyDescent="0.25">
      <c r="A18" s="21">
        <v>2016</v>
      </c>
      <c r="B18" s="30">
        <v>4120575</v>
      </c>
      <c r="C18" s="30">
        <v>13877969</v>
      </c>
      <c r="D18" s="30">
        <v>1408683</v>
      </c>
      <c r="E18" s="30">
        <v>896800</v>
      </c>
      <c r="F18" s="30">
        <v>3055923</v>
      </c>
      <c r="G18" s="30">
        <v>4732832</v>
      </c>
      <c r="H18" s="30">
        <v>10432265</v>
      </c>
      <c r="I18" s="30">
        <v>9631519</v>
      </c>
      <c r="J18" s="30">
        <v>1745003</v>
      </c>
      <c r="K18" s="30">
        <v>1335444</v>
      </c>
      <c r="L18" s="30">
        <v>5411240</v>
      </c>
      <c r="M18" s="30">
        <v>69520664</v>
      </c>
      <c r="N18" s="30">
        <v>2507140</v>
      </c>
      <c r="O18" s="30">
        <v>13612204</v>
      </c>
      <c r="P18" s="30">
        <v>3267596</v>
      </c>
      <c r="Q18" s="30">
        <v>4455977</v>
      </c>
      <c r="R18" s="30">
        <v>302575327</v>
      </c>
      <c r="S18" s="30">
        <v>179507190</v>
      </c>
      <c r="T18" s="30">
        <v>2749</v>
      </c>
      <c r="U18" s="30">
        <v>2287</v>
      </c>
      <c r="V18" s="30">
        <v>1902989</v>
      </c>
      <c r="W18" s="30">
        <v>3728947</v>
      </c>
      <c r="X18" s="30">
        <v>2128131</v>
      </c>
      <c r="Y18" s="30">
        <v>4285918</v>
      </c>
      <c r="Z18" s="30">
        <v>281026</v>
      </c>
      <c r="AA18" s="30">
        <v>1581399</v>
      </c>
      <c r="AB18" s="30">
        <v>1213418</v>
      </c>
      <c r="AC18" s="30">
        <v>5291287</v>
      </c>
      <c r="AD18" s="30">
        <v>3778848</v>
      </c>
      <c r="AE18" s="30">
        <v>17751100</v>
      </c>
      <c r="AF18" s="30">
        <v>93526</v>
      </c>
      <c r="AG18" s="30">
        <v>364156</v>
      </c>
      <c r="AH18" s="30">
        <v>1636625</v>
      </c>
      <c r="AI18" s="30">
        <v>2025211</v>
      </c>
      <c r="AJ18" s="30">
        <v>3231639</v>
      </c>
      <c r="AK18" s="30">
        <v>2128174</v>
      </c>
      <c r="AL18" s="30">
        <v>205994</v>
      </c>
      <c r="AM18" s="30">
        <v>1127663</v>
      </c>
      <c r="AN18" s="30">
        <v>850578</v>
      </c>
      <c r="AO18" s="30">
        <v>1278848</v>
      </c>
      <c r="AP18">
        <v>496988</v>
      </c>
      <c r="AQ18">
        <v>5427438</v>
      </c>
      <c r="AR18" s="21" t="s">
        <v>83</v>
      </c>
      <c r="AS18" s="21" t="s">
        <v>83</v>
      </c>
    </row>
    <row r="19" spans="1:45" x14ac:dyDescent="0.25">
      <c r="A19">
        <v>2017</v>
      </c>
      <c r="B19" s="30">
        <v>6976707</v>
      </c>
      <c r="C19" s="30">
        <v>16420966</v>
      </c>
      <c r="D19" s="30">
        <v>1504115</v>
      </c>
      <c r="E19" s="30">
        <v>822692</v>
      </c>
      <c r="F19" s="30">
        <v>3680919</v>
      </c>
      <c r="G19" s="30">
        <v>5440394</v>
      </c>
      <c r="H19" s="30">
        <v>11359780</v>
      </c>
      <c r="I19" s="30">
        <v>9787754</v>
      </c>
      <c r="J19" s="30">
        <v>1804141</v>
      </c>
      <c r="K19" s="30">
        <v>1536641</v>
      </c>
      <c r="L19" s="30">
        <v>6712525</v>
      </c>
      <c r="M19" s="30">
        <v>74145286</v>
      </c>
      <c r="N19" s="30">
        <v>3428480</v>
      </c>
      <c r="O19" s="30">
        <v>15756389</v>
      </c>
      <c r="P19" s="30">
        <v>4239607</v>
      </c>
      <c r="Q19" s="30">
        <v>5006323</v>
      </c>
      <c r="R19" s="30">
        <v>326866277</v>
      </c>
      <c r="S19" s="30">
        <v>194543397</v>
      </c>
      <c r="T19" s="30">
        <v>3314</v>
      </c>
      <c r="U19" s="30">
        <v>3988</v>
      </c>
      <c r="V19" s="30">
        <v>1881235</v>
      </c>
      <c r="W19" s="30"/>
      <c r="X19" s="30">
        <v>3422129</v>
      </c>
      <c r="Y19" s="30">
        <v>5020494</v>
      </c>
      <c r="Z19" s="30">
        <v>373783</v>
      </c>
      <c r="AA19" s="30">
        <v>1680975</v>
      </c>
      <c r="AB19" s="30">
        <v>1271258</v>
      </c>
      <c r="AC19" s="30">
        <v>6161412</v>
      </c>
      <c r="AD19" s="30">
        <v>4038517</v>
      </c>
      <c r="AE19" s="30">
        <v>18184828</v>
      </c>
      <c r="AF19" s="30">
        <v>113038</v>
      </c>
      <c r="AG19" s="30">
        <v>358264</v>
      </c>
      <c r="AH19" s="30">
        <v>1990132</v>
      </c>
      <c r="AI19" s="30">
        <v>2391003</v>
      </c>
      <c r="AJ19" s="30">
        <v>2274673</v>
      </c>
      <c r="AK19" s="30">
        <v>2426934</v>
      </c>
      <c r="AL19" s="30">
        <v>267197</v>
      </c>
      <c r="AM19" s="30">
        <v>1370424</v>
      </c>
      <c r="AN19" s="30">
        <v>904639</v>
      </c>
      <c r="AO19" s="30">
        <v>1405908</v>
      </c>
      <c r="AP19" s="21">
        <v>559760</v>
      </c>
      <c r="AQ19" s="21">
        <v>5934101</v>
      </c>
      <c r="AR19" s="21" t="s">
        <v>83</v>
      </c>
      <c r="AS19" s="21" t="s">
        <v>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1:E89"/>
  <sheetViews>
    <sheetView topLeftCell="A58" workbookViewId="0">
      <selection activeCell="DM13" sqref="DM3:DO13"/>
    </sheetView>
  </sheetViews>
  <sheetFormatPr baseColWidth="10" defaultRowHeight="15" x14ac:dyDescent="0.25"/>
  <sheetData>
    <row r="1" spans="1:5" x14ac:dyDescent="0.25">
      <c r="A1" s="21"/>
      <c r="B1" s="21" t="s">
        <v>88</v>
      </c>
      <c r="C1" s="21"/>
      <c r="D1" s="21" t="s">
        <v>89</v>
      </c>
      <c r="E1" s="21"/>
    </row>
    <row r="2" spans="1:5" x14ac:dyDescent="0.25">
      <c r="A2" s="31" t="s">
        <v>0</v>
      </c>
      <c r="B2" s="31" t="s">
        <v>9</v>
      </c>
      <c r="C2" s="100">
        <v>0.81</v>
      </c>
      <c r="D2" s="31" t="s">
        <v>9</v>
      </c>
      <c r="E2" s="104">
        <v>0.46500000000000002</v>
      </c>
    </row>
    <row r="3" spans="1:5" x14ac:dyDescent="0.25">
      <c r="A3" s="31"/>
      <c r="B3" s="31" t="s">
        <v>5</v>
      </c>
      <c r="C3" s="100">
        <v>2.8000000000000001E-2</v>
      </c>
      <c r="D3" s="31" t="s">
        <v>7</v>
      </c>
      <c r="E3" s="104">
        <v>0.18</v>
      </c>
    </row>
    <row r="4" spans="1:5" x14ac:dyDescent="0.25">
      <c r="A4" s="31"/>
      <c r="B4" s="31" t="s">
        <v>7</v>
      </c>
      <c r="C4" s="100">
        <v>1.4E-2</v>
      </c>
      <c r="D4" s="31" t="s">
        <v>1</v>
      </c>
      <c r="E4" s="104">
        <v>4.5999999999999999E-2</v>
      </c>
    </row>
    <row r="5" spans="1:5" x14ac:dyDescent="0.25">
      <c r="A5" s="31"/>
      <c r="B5" s="31" t="s">
        <v>90</v>
      </c>
      <c r="C5" s="100">
        <f>1-SUM(C2:C4)</f>
        <v>0.14799999999999991</v>
      </c>
      <c r="D5" s="31" t="s">
        <v>90</v>
      </c>
      <c r="E5" s="100">
        <f>1-SUM(E2:E4)</f>
        <v>0.30899999999999994</v>
      </c>
    </row>
    <row r="6" spans="1:5" x14ac:dyDescent="0.25">
      <c r="A6" s="97" t="s">
        <v>87</v>
      </c>
      <c r="B6" s="97" t="s">
        <v>7</v>
      </c>
      <c r="C6" s="101">
        <v>0.251</v>
      </c>
      <c r="D6" s="97" t="s">
        <v>7</v>
      </c>
      <c r="E6" s="101">
        <v>0.24399999999999999</v>
      </c>
    </row>
    <row r="7" spans="1:5" x14ac:dyDescent="0.25">
      <c r="A7" s="97"/>
      <c r="B7" s="97" t="s">
        <v>9</v>
      </c>
      <c r="C7" s="101">
        <v>0.13500000000000001</v>
      </c>
      <c r="D7" s="97" t="s">
        <v>1</v>
      </c>
      <c r="E7" s="101">
        <v>0.11700000000000001</v>
      </c>
    </row>
    <row r="8" spans="1:5" x14ac:dyDescent="0.25">
      <c r="A8" s="97"/>
      <c r="B8" s="97" t="s">
        <v>91</v>
      </c>
      <c r="C8" s="101">
        <v>6.6000000000000003E-2</v>
      </c>
      <c r="D8" s="97" t="s">
        <v>9</v>
      </c>
      <c r="E8" s="101">
        <v>0.107</v>
      </c>
    </row>
    <row r="9" spans="1:5" x14ac:dyDescent="0.25">
      <c r="A9" s="97"/>
      <c r="B9" s="97" t="s">
        <v>90</v>
      </c>
      <c r="C9" s="101">
        <f>1-SUM(C6:C8)</f>
        <v>0.54800000000000004</v>
      </c>
      <c r="D9" s="97" t="s">
        <v>90</v>
      </c>
      <c r="E9" s="101">
        <f>1-SUM(E6:E8)</f>
        <v>0.53200000000000003</v>
      </c>
    </row>
    <row r="10" spans="1:5" x14ac:dyDescent="0.25">
      <c r="A10" s="99" t="s">
        <v>7</v>
      </c>
      <c r="B10" s="99" t="s">
        <v>9</v>
      </c>
      <c r="C10" s="102">
        <v>0.182</v>
      </c>
      <c r="D10" s="99" t="s">
        <v>87</v>
      </c>
      <c r="E10" s="102">
        <v>0.104</v>
      </c>
    </row>
    <row r="11" spans="1:5" x14ac:dyDescent="0.25">
      <c r="A11" s="99"/>
      <c r="B11" s="99" t="s">
        <v>91</v>
      </c>
      <c r="C11" s="102">
        <v>0.13700000000000001</v>
      </c>
      <c r="D11" s="99" t="s">
        <v>1</v>
      </c>
      <c r="E11" s="102">
        <v>9.5000000000000001E-2</v>
      </c>
    </row>
    <row r="12" spans="1:5" x14ac:dyDescent="0.25">
      <c r="A12" s="99"/>
      <c r="B12" s="99" t="s">
        <v>1</v>
      </c>
      <c r="C12" s="102">
        <v>6.0999999999999999E-2</v>
      </c>
      <c r="D12" s="99" t="s">
        <v>9</v>
      </c>
      <c r="E12" s="102">
        <v>9.1999999999999998E-2</v>
      </c>
    </row>
    <row r="13" spans="1:5" x14ac:dyDescent="0.25">
      <c r="A13" s="99"/>
      <c r="B13" s="99" t="s">
        <v>90</v>
      </c>
      <c r="C13" s="102">
        <f>1-SUM(C10:C12)</f>
        <v>0.62</v>
      </c>
      <c r="D13" s="99" t="s">
        <v>90</v>
      </c>
      <c r="E13" s="102">
        <f>1-SUM(E10:E12)</f>
        <v>0.70899999999999996</v>
      </c>
    </row>
    <row r="14" spans="1:5" x14ac:dyDescent="0.25">
      <c r="A14" s="31" t="s">
        <v>11</v>
      </c>
      <c r="B14" s="31" t="s">
        <v>9</v>
      </c>
      <c r="C14" s="100">
        <v>0.161</v>
      </c>
      <c r="D14" s="31" t="s">
        <v>7</v>
      </c>
      <c r="E14" s="100">
        <v>0.17</v>
      </c>
    </row>
    <row r="15" spans="1:5" x14ac:dyDescent="0.25">
      <c r="A15" s="31"/>
      <c r="B15" s="31" t="s">
        <v>92</v>
      </c>
      <c r="C15" s="100">
        <v>0.115</v>
      </c>
      <c r="D15" s="31" t="s">
        <v>9</v>
      </c>
      <c r="E15" s="100">
        <v>5.7000000000000002E-2</v>
      </c>
    </row>
    <row r="16" spans="1:5" x14ac:dyDescent="0.25">
      <c r="A16" s="31"/>
      <c r="B16" s="31" t="s">
        <v>91</v>
      </c>
      <c r="C16" s="100">
        <v>5.0999999999999997E-2</v>
      </c>
      <c r="D16" s="31" t="s">
        <v>92</v>
      </c>
      <c r="E16" s="100">
        <v>5.3999999999999999E-2</v>
      </c>
    </row>
    <row r="17" spans="1:5" x14ac:dyDescent="0.25">
      <c r="A17" s="31"/>
      <c r="B17" s="31" t="s">
        <v>90</v>
      </c>
      <c r="C17" s="100">
        <f>1-SUM(C14:C16)</f>
        <v>0.67300000000000004</v>
      </c>
      <c r="D17" s="31" t="s">
        <v>90</v>
      </c>
      <c r="E17" s="100">
        <f>1-SUM(E14:E16)</f>
        <v>0.71899999999999997</v>
      </c>
    </row>
    <row r="18" spans="1:5" x14ac:dyDescent="0.25">
      <c r="A18" s="105" t="s">
        <v>1</v>
      </c>
      <c r="B18" s="105" t="s">
        <v>9</v>
      </c>
      <c r="C18" s="106">
        <v>0.20200000000000001</v>
      </c>
      <c r="D18" s="105" t="s">
        <v>7</v>
      </c>
      <c r="E18" s="106">
        <v>0.25800000000000001</v>
      </c>
    </row>
    <row r="19" spans="1:5" x14ac:dyDescent="0.25">
      <c r="A19" s="105"/>
      <c r="B19" s="105" t="s">
        <v>7</v>
      </c>
      <c r="C19" s="106">
        <v>0.17599999999999999</v>
      </c>
      <c r="D19" s="105" t="s">
        <v>9</v>
      </c>
      <c r="E19" s="106">
        <v>0.114</v>
      </c>
    </row>
    <row r="20" spans="1:5" x14ac:dyDescent="0.25">
      <c r="A20" s="105"/>
      <c r="B20" s="105" t="s">
        <v>87</v>
      </c>
      <c r="C20" s="106">
        <v>7.1999999999999995E-2</v>
      </c>
      <c r="D20" s="105" t="s">
        <v>49</v>
      </c>
      <c r="E20" s="106">
        <v>0.05</v>
      </c>
    </row>
    <row r="21" spans="1:5" x14ac:dyDescent="0.25">
      <c r="A21" s="105"/>
      <c r="B21" s="105" t="s">
        <v>90</v>
      </c>
      <c r="C21" s="106">
        <f>1-SUM(C18:C20)</f>
        <v>0.55000000000000004</v>
      </c>
      <c r="D21" s="105" t="s">
        <v>90</v>
      </c>
      <c r="E21" s="106">
        <f>1-SUM(E18:E20)</f>
        <v>0.57800000000000007</v>
      </c>
    </row>
    <row r="22" spans="1:5" x14ac:dyDescent="0.25">
      <c r="A22" s="109" t="s">
        <v>19</v>
      </c>
      <c r="B22" s="109" t="s">
        <v>7</v>
      </c>
      <c r="C22" s="110">
        <v>0.13</v>
      </c>
      <c r="D22" s="109" t="s">
        <v>7</v>
      </c>
      <c r="E22" s="110">
        <v>0.14299999999999999</v>
      </c>
    </row>
    <row r="23" spans="1:5" x14ac:dyDescent="0.25">
      <c r="A23" s="109"/>
      <c r="B23" s="109" t="s">
        <v>91</v>
      </c>
      <c r="C23" s="110">
        <v>0.126</v>
      </c>
      <c r="D23" s="109" t="s">
        <v>68</v>
      </c>
      <c r="E23" s="110">
        <v>0.114</v>
      </c>
    </row>
    <row r="24" spans="1:5" x14ac:dyDescent="0.25">
      <c r="A24" s="109"/>
      <c r="B24" s="109" t="s">
        <v>68</v>
      </c>
      <c r="C24" s="110">
        <v>0.106</v>
      </c>
      <c r="D24" s="109" t="s">
        <v>9</v>
      </c>
      <c r="E24" s="110">
        <v>0.109</v>
      </c>
    </row>
    <row r="25" spans="1:5" x14ac:dyDescent="0.25">
      <c r="A25" s="109"/>
      <c r="B25" s="109" t="s">
        <v>90</v>
      </c>
      <c r="C25" s="110">
        <f>1-SUM(C22:C24)</f>
        <v>0.63800000000000001</v>
      </c>
      <c r="D25" s="109" t="s">
        <v>90</v>
      </c>
      <c r="E25" s="110">
        <f>1-SUM(E22:E24)</f>
        <v>0.63400000000000001</v>
      </c>
    </row>
    <row r="26" spans="1:5" x14ac:dyDescent="0.25">
      <c r="A26" s="107" t="s">
        <v>20</v>
      </c>
      <c r="B26" s="107" t="s">
        <v>9</v>
      </c>
      <c r="C26" s="108">
        <v>0.114</v>
      </c>
      <c r="D26" s="107" t="s">
        <v>7</v>
      </c>
      <c r="E26" s="108">
        <v>0.216</v>
      </c>
    </row>
    <row r="27" spans="1:5" x14ac:dyDescent="0.25">
      <c r="A27" s="107"/>
      <c r="B27" s="107" t="s">
        <v>7</v>
      </c>
      <c r="C27" s="108">
        <v>0.11</v>
      </c>
      <c r="D27" s="107" t="s">
        <v>1</v>
      </c>
      <c r="E27" s="108">
        <v>0.158</v>
      </c>
    </row>
    <row r="28" spans="1:5" x14ac:dyDescent="0.25">
      <c r="A28" s="107"/>
      <c r="B28" s="107" t="s">
        <v>1</v>
      </c>
      <c r="C28" s="108">
        <v>9.6000000000000002E-2</v>
      </c>
      <c r="D28" s="107" t="s">
        <v>9</v>
      </c>
      <c r="E28" s="108">
        <v>6.2E-2</v>
      </c>
    </row>
    <row r="29" spans="1:5" x14ac:dyDescent="0.25">
      <c r="A29" s="107"/>
      <c r="B29" s="107" t="s">
        <v>90</v>
      </c>
      <c r="C29" s="108">
        <f>1-SUM(C26:C28)</f>
        <v>0.67999999999999994</v>
      </c>
      <c r="D29" s="107" t="s">
        <v>90</v>
      </c>
      <c r="E29" s="108">
        <f>1-SUM(E26:E28)</f>
        <v>0.56400000000000006</v>
      </c>
    </row>
    <row r="30" spans="1:5" x14ac:dyDescent="0.25">
      <c r="A30" s="111" t="s">
        <v>3</v>
      </c>
      <c r="B30" s="111" t="s">
        <v>4</v>
      </c>
      <c r="C30" s="112">
        <v>0.17799999999999999</v>
      </c>
      <c r="D30" s="111" t="s">
        <v>4</v>
      </c>
      <c r="E30" s="112">
        <v>0.218</v>
      </c>
    </row>
    <row r="31" spans="1:5" x14ac:dyDescent="0.25">
      <c r="A31" s="111"/>
      <c r="B31" s="111" t="s">
        <v>7</v>
      </c>
      <c r="C31" s="112">
        <v>9.0999999999999998E-2</v>
      </c>
      <c r="D31" s="111" t="s">
        <v>7</v>
      </c>
      <c r="E31" s="112">
        <v>0.19700000000000001</v>
      </c>
    </row>
    <row r="32" spans="1:5" x14ac:dyDescent="0.25">
      <c r="A32" s="111"/>
      <c r="B32" s="111" t="s">
        <v>9</v>
      </c>
      <c r="C32" s="112">
        <v>0.06</v>
      </c>
      <c r="D32" s="111" t="s">
        <v>9</v>
      </c>
      <c r="E32" s="112">
        <v>0.129</v>
      </c>
    </row>
    <row r="33" spans="1:5" x14ac:dyDescent="0.25">
      <c r="A33" s="111"/>
      <c r="B33" s="111" t="s">
        <v>90</v>
      </c>
      <c r="C33" s="112">
        <f>1-SUM(C30:C32)</f>
        <v>0.67100000000000004</v>
      </c>
      <c r="D33" s="111" t="s">
        <v>90</v>
      </c>
      <c r="E33" s="112">
        <f>1-SUM(E30:E32)</f>
        <v>0.45599999999999996</v>
      </c>
    </row>
    <row r="34" spans="1:5" x14ac:dyDescent="0.25">
      <c r="A34" s="115" t="s">
        <v>4</v>
      </c>
      <c r="B34" s="115" t="s">
        <v>7</v>
      </c>
      <c r="C34" s="116">
        <v>0.19</v>
      </c>
      <c r="D34" s="115" t="s">
        <v>9</v>
      </c>
      <c r="E34" s="116">
        <v>0.17499999999999999</v>
      </c>
    </row>
    <row r="35" spans="1:5" x14ac:dyDescent="0.25">
      <c r="A35" s="115"/>
      <c r="B35" s="115" t="s">
        <v>9</v>
      </c>
      <c r="C35" s="116">
        <v>0.126</v>
      </c>
      <c r="D35" s="115" t="s">
        <v>7</v>
      </c>
      <c r="E35" s="116">
        <v>0.17</v>
      </c>
    </row>
    <row r="36" spans="1:5" x14ac:dyDescent="0.25">
      <c r="A36" s="115"/>
      <c r="B36" s="115" t="s">
        <v>3</v>
      </c>
      <c r="C36" s="116">
        <v>7.1999999999999995E-2</v>
      </c>
      <c r="D36" s="115" t="s">
        <v>2</v>
      </c>
      <c r="E36" s="116">
        <v>6.6000000000000003E-2</v>
      </c>
    </row>
    <row r="37" spans="1:5" x14ac:dyDescent="0.25">
      <c r="A37" s="115"/>
      <c r="B37" s="115" t="s">
        <v>90</v>
      </c>
      <c r="C37" s="116">
        <f>1-SUM(C34:C36)</f>
        <v>0.61199999999999999</v>
      </c>
      <c r="D37" s="115" t="s">
        <v>90</v>
      </c>
      <c r="E37" s="116">
        <f>1-SUM(E34:E36)</f>
        <v>0.58899999999999997</v>
      </c>
    </row>
    <row r="38" spans="1:5" x14ac:dyDescent="0.25">
      <c r="A38" s="98" t="s">
        <v>5</v>
      </c>
      <c r="B38" s="98" t="s">
        <v>9</v>
      </c>
      <c r="C38" s="117">
        <v>0.76300000000000001</v>
      </c>
      <c r="D38" s="98" t="s">
        <v>9</v>
      </c>
      <c r="E38" s="117">
        <v>0.52200000000000002</v>
      </c>
    </row>
    <row r="39" spans="1:5" x14ac:dyDescent="0.25">
      <c r="A39" s="98"/>
      <c r="B39" s="98" t="s">
        <v>7</v>
      </c>
      <c r="C39" s="117">
        <v>4.1000000000000002E-2</v>
      </c>
      <c r="D39" s="98" t="s">
        <v>7</v>
      </c>
      <c r="E39" s="117">
        <v>0.121</v>
      </c>
    </row>
    <row r="40" spans="1:5" x14ac:dyDescent="0.25">
      <c r="A40" s="98"/>
      <c r="B40" s="98" t="s">
        <v>17</v>
      </c>
      <c r="C40" s="117">
        <v>3.3000000000000002E-2</v>
      </c>
      <c r="D40" s="98" t="s">
        <v>0</v>
      </c>
      <c r="E40" s="117">
        <v>6.2E-2</v>
      </c>
    </row>
    <row r="41" spans="1:5" x14ac:dyDescent="0.25">
      <c r="A41" s="98"/>
      <c r="B41" s="98" t="s">
        <v>90</v>
      </c>
      <c r="C41" s="117">
        <f>1-SUM(C38:C40)</f>
        <v>0.16299999999999992</v>
      </c>
      <c r="D41" s="98" t="s">
        <v>90</v>
      </c>
      <c r="E41" s="117">
        <f>1-SUM(E38:E40)</f>
        <v>0.29499999999999993</v>
      </c>
    </row>
    <row r="42" spans="1:5" x14ac:dyDescent="0.25">
      <c r="A42" s="118" t="s">
        <v>6</v>
      </c>
      <c r="B42" s="118" t="s">
        <v>7</v>
      </c>
      <c r="C42" s="119">
        <v>0.28499999999999998</v>
      </c>
      <c r="D42" s="118" t="s">
        <v>7</v>
      </c>
      <c r="E42" s="119">
        <v>0.24099999999999999</v>
      </c>
    </row>
    <row r="43" spans="1:5" x14ac:dyDescent="0.25">
      <c r="A43" s="118"/>
      <c r="B43" s="118" t="s">
        <v>9</v>
      </c>
      <c r="C43" s="119">
        <v>0.14099999999999999</v>
      </c>
      <c r="D43" s="118" t="s">
        <v>9</v>
      </c>
      <c r="E43" s="119">
        <v>0.17399999999999999</v>
      </c>
    </row>
    <row r="44" spans="1:5" x14ac:dyDescent="0.25">
      <c r="A44" s="118"/>
      <c r="B44" s="118" t="s">
        <v>1</v>
      </c>
      <c r="C44" s="119">
        <v>8.5999999999999993E-2</v>
      </c>
      <c r="D44" s="118" t="s">
        <v>4</v>
      </c>
      <c r="E44" s="119">
        <v>0.08</v>
      </c>
    </row>
    <row r="45" spans="1:5" x14ac:dyDescent="0.25">
      <c r="A45" s="120"/>
      <c r="B45" s="120" t="s">
        <v>90</v>
      </c>
      <c r="C45" s="121">
        <f>1-SUM(C42:C44)</f>
        <v>0.4880000000000001</v>
      </c>
      <c r="D45" s="120" t="s">
        <v>90</v>
      </c>
      <c r="E45" s="121">
        <f>1-SUM(E42:E44)</f>
        <v>0.505</v>
      </c>
    </row>
    <row r="46" spans="1:5" x14ac:dyDescent="0.25">
      <c r="A46" s="107" t="s">
        <v>9</v>
      </c>
      <c r="B46" s="107" t="s">
        <v>5</v>
      </c>
      <c r="C46" s="108">
        <v>0.183</v>
      </c>
      <c r="D46" s="107" t="s">
        <v>7</v>
      </c>
      <c r="E46" s="108">
        <v>0.214</v>
      </c>
    </row>
    <row r="47" spans="1:5" x14ac:dyDescent="0.25">
      <c r="A47" s="107"/>
      <c r="B47" s="107" t="s">
        <v>0</v>
      </c>
      <c r="C47" s="108">
        <v>0.159</v>
      </c>
      <c r="D47" s="107" t="s">
        <v>5</v>
      </c>
      <c r="E47" s="108">
        <v>0.13200000000000001</v>
      </c>
    </row>
    <row r="48" spans="1:5" x14ac:dyDescent="0.25">
      <c r="A48" s="107"/>
      <c r="B48" s="107" t="s">
        <v>7</v>
      </c>
      <c r="C48" s="108">
        <v>0.08</v>
      </c>
      <c r="D48" s="107" t="s">
        <v>0</v>
      </c>
      <c r="E48" s="108">
        <v>0.126</v>
      </c>
    </row>
    <row r="49" spans="1:5" x14ac:dyDescent="0.25">
      <c r="A49" s="107"/>
      <c r="B49" s="107" t="s">
        <v>90</v>
      </c>
      <c r="C49" s="108">
        <f>1-SUM(C46:C48)</f>
        <v>0.57800000000000007</v>
      </c>
      <c r="D49" s="107" t="s">
        <v>90</v>
      </c>
      <c r="E49" s="108">
        <f>1-SUM(E46:E48)</f>
        <v>0.52800000000000002</v>
      </c>
    </row>
    <row r="50" spans="1:5" x14ac:dyDescent="0.25">
      <c r="A50" s="122" t="s">
        <v>2</v>
      </c>
      <c r="B50" s="122" t="s">
        <v>9</v>
      </c>
      <c r="C50" s="123">
        <v>8.900000000000001E-2</v>
      </c>
      <c r="D50" s="122" t="s">
        <v>7</v>
      </c>
      <c r="E50" s="123">
        <v>9.9000000000000005E-2</v>
      </c>
    </row>
    <row r="51" spans="1:5" x14ac:dyDescent="0.25">
      <c r="A51" s="122"/>
      <c r="B51" s="122" t="s">
        <v>10</v>
      </c>
      <c r="C51" s="123">
        <v>8.4000000000000005E-2</v>
      </c>
      <c r="D51" s="122" t="s">
        <v>15</v>
      </c>
      <c r="E51" s="123">
        <v>8.2000000000000003E-2</v>
      </c>
    </row>
    <row r="52" spans="1:5" x14ac:dyDescent="0.25">
      <c r="A52" s="122"/>
      <c r="B52" s="122" t="s">
        <v>17</v>
      </c>
      <c r="C52" s="123">
        <v>7.0999999999999994E-2</v>
      </c>
      <c r="D52" s="122" t="s">
        <v>10</v>
      </c>
      <c r="E52" s="123">
        <v>6.9000000000000006E-2</v>
      </c>
    </row>
    <row r="53" spans="1:5" x14ac:dyDescent="0.25">
      <c r="A53" s="122"/>
      <c r="B53" s="122" t="s">
        <v>90</v>
      </c>
      <c r="C53" s="123">
        <f>1-SUM(C50:C52)</f>
        <v>0.75600000000000001</v>
      </c>
      <c r="D53" s="122" t="s">
        <v>90</v>
      </c>
      <c r="E53" s="123">
        <f>1-SUM(E50:E52)</f>
        <v>0.75</v>
      </c>
    </row>
    <row r="54" spans="1:5" x14ac:dyDescent="0.25">
      <c r="A54" s="124" t="s">
        <v>8</v>
      </c>
      <c r="B54" s="124" t="s">
        <v>10</v>
      </c>
      <c r="C54" s="125">
        <v>0.151</v>
      </c>
      <c r="D54" s="124" t="s">
        <v>2</v>
      </c>
      <c r="E54" s="125">
        <v>0.13500000000000001</v>
      </c>
    </row>
    <row r="55" spans="1:5" x14ac:dyDescent="0.25">
      <c r="A55" s="124"/>
      <c r="B55" s="124" t="s">
        <v>2</v>
      </c>
      <c r="C55" s="125">
        <v>0.113</v>
      </c>
      <c r="D55" s="124" t="s">
        <v>10</v>
      </c>
      <c r="E55" s="125">
        <v>0.111</v>
      </c>
    </row>
    <row r="56" spans="1:5" x14ac:dyDescent="0.25">
      <c r="A56" s="124"/>
      <c r="B56" s="124" t="s">
        <v>13</v>
      </c>
      <c r="C56" s="125">
        <v>0.08</v>
      </c>
      <c r="D56" s="124" t="s">
        <v>7</v>
      </c>
      <c r="E56" s="125">
        <v>8.6999999999999994E-2</v>
      </c>
    </row>
    <row r="57" spans="1:5" x14ac:dyDescent="0.25">
      <c r="A57" s="124"/>
      <c r="B57" s="124" t="s">
        <v>90</v>
      </c>
      <c r="C57" s="125">
        <f>1-SUM(C54:C56)</f>
        <v>0.65599999999999992</v>
      </c>
      <c r="D57" s="124" t="s">
        <v>90</v>
      </c>
      <c r="E57" s="125">
        <f>1-SUM(E54:E56)</f>
        <v>0.66700000000000004</v>
      </c>
    </row>
    <row r="58" spans="1:5" x14ac:dyDescent="0.25">
      <c r="A58" s="21" t="s">
        <v>10</v>
      </c>
      <c r="B58" s="21" t="s">
        <v>2</v>
      </c>
      <c r="C58" s="103">
        <v>0.161</v>
      </c>
      <c r="D58" s="21" t="s">
        <v>2</v>
      </c>
      <c r="E58" s="103">
        <v>0.16900000000000001</v>
      </c>
    </row>
    <row r="59" spans="1:5" x14ac:dyDescent="0.25">
      <c r="A59" s="21"/>
      <c r="B59" s="21" t="s">
        <v>8</v>
      </c>
      <c r="C59" s="103">
        <v>7.4999999999999997E-2</v>
      </c>
      <c r="D59" s="21" t="s">
        <v>7</v>
      </c>
      <c r="E59" s="103">
        <v>9.0999999999999998E-2</v>
      </c>
    </row>
    <row r="60" spans="1:5" x14ac:dyDescent="0.25">
      <c r="A60" s="21"/>
      <c r="B60" s="21" t="s">
        <v>9</v>
      </c>
      <c r="C60" s="103">
        <v>7.3999999999999996E-2</v>
      </c>
      <c r="D60" s="21" t="s">
        <v>13</v>
      </c>
      <c r="E60" s="103">
        <v>7.4999999999999997E-2</v>
      </c>
    </row>
    <row r="61" spans="1:5" x14ac:dyDescent="0.25">
      <c r="A61" s="21"/>
      <c r="B61" s="21" t="s">
        <v>90</v>
      </c>
      <c r="C61" s="103">
        <f>1-SUM(C58:C60)</f>
        <v>0.69</v>
      </c>
      <c r="D61" s="21" t="s">
        <v>90</v>
      </c>
      <c r="E61" s="103">
        <f>1-SUM(E58:E60)</f>
        <v>0.66500000000000004</v>
      </c>
    </row>
    <row r="62" spans="1:5" x14ac:dyDescent="0.25">
      <c r="A62" s="21" t="s">
        <v>12</v>
      </c>
      <c r="B62" s="21" t="s">
        <v>9</v>
      </c>
      <c r="C62" s="103">
        <v>0.25800000000000001</v>
      </c>
      <c r="D62" s="21" t="s">
        <v>17</v>
      </c>
      <c r="E62" s="103">
        <v>0.23799999999999999</v>
      </c>
    </row>
    <row r="63" spans="1:5" x14ac:dyDescent="0.25">
      <c r="A63" s="21"/>
      <c r="B63" s="21" t="s">
        <v>17</v>
      </c>
      <c r="C63" s="103">
        <v>0.128</v>
      </c>
      <c r="D63" s="21" t="s">
        <v>9</v>
      </c>
      <c r="E63" s="103">
        <v>0.16500000000000001</v>
      </c>
    </row>
    <row r="64" spans="1:5" x14ac:dyDescent="0.25">
      <c r="A64" s="21"/>
      <c r="B64" s="21" t="s">
        <v>93</v>
      </c>
      <c r="C64" s="103">
        <v>0.126</v>
      </c>
      <c r="D64" s="21" t="s">
        <v>2</v>
      </c>
      <c r="E64" s="103">
        <v>0.125</v>
      </c>
    </row>
    <row r="65" spans="1:5" x14ac:dyDescent="0.25">
      <c r="A65" s="21"/>
      <c r="B65" s="21" t="s">
        <v>90</v>
      </c>
      <c r="C65" s="103">
        <f>1-SUM(C62:C64)</f>
        <v>0.48799999999999999</v>
      </c>
      <c r="D65" s="21" t="s">
        <v>90</v>
      </c>
      <c r="E65" s="103">
        <f>1-SUM(E62:E64)</f>
        <v>0.47199999999999998</v>
      </c>
    </row>
    <row r="66" spans="1:5" x14ac:dyDescent="0.25">
      <c r="A66" s="21" t="s">
        <v>13</v>
      </c>
      <c r="B66" s="21" t="s">
        <v>2</v>
      </c>
      <c r="C66" s="103">
        <v>0.126</v>
      </c>
      <c r="D66" s="21" t="s">
        <v>2</v>
      </c>
      <c r="E66" s="103">
        <v>0.16300000000000001</v>
      </c>
    </row>
    <row r="67" spans="1:5" x14ac:dyDescent="0.25">
      <c r="A67" s="21"/>
      <c r="B67" s="21" t="s">
        <v>10</v>
      </c>
      <c r="C67" s="103">
        <v>0.105</v>
      </c>
      <c r="D67" s="21" t="s">
        <v>10</v>
      </c>
      <c r="E67" s="103">
        <v>8.8999999999999996E-2</v>
      </c>
    </row>
    <row r="68" spans="1:5" x14ac:dyDescent="0.25">
      <c r="A68" s="21"/>
      <c r="B68" s="21" t="s">
        <v>9</v>
      </c>
      <c r="C68" s="103">
        <v>8.7999999999999995E-2</v>
      </c>
      <c r="D68" s="21" t="s">
        <v>7</v>
      </c>
      <c r="E68" s="103">
        <v>7.4999999999999997E-2</v>
      </c>
    </row>
    <row r="69" spans="1:5" x14ac:dyDescent="0.25">
      <c r="A69" s="21"/>
      <c r="B69" s="21" t="s">
        <v>90</v>
      </c>
      <c r="C69" s="103">
        <f>1-SUM(C66:C68)</f>
        <v>0.68100000000000005</v>
      </c>
      <c r="D69" s="21" t="s">
        <v>90</v>
      </c>
      <c r="E69" s="103">
        <f>1-SUM(E66:E68)</f>
        <v>0.67300000000000004</v>
      </c>
    </row>
    <row r="70" spans="1:5" x14ac:dyDescent="0.25">
      <c r="A70" s="113" t="s">
        <v>15</v>
      </c>
      <c r="B70" s="113" t="s">
        <v>2</v>
      </c>
      <c r="C70" s="114">
        <v>0.223</v>
      </c>
      <c r="D70" s="113" t="s">
        <v>2</v>
      </c>
      <c r="E70" s="114">
        <v>0.14899999999999999</v>
      </c>
    </row>
    <row r="71" spans="1:5" x14ac:dyDescent="0.25">
      <c r="A71" s="113"/>
      <c r="B71" s="113" t="s">
        <v>93</v>
      </c>
      <c r="C71" s="114">
        <v>0.10299999999999999</v>
      </c>
      <c r="D71" s="113" t="s">
        <v>7</v>
      </c>
      <c r="E71" s="114">
        <v>0.14000000000000001</v>
      </c>
    </row>
    <row r="72" spans="1:5" x14ac:dyDescent="0.25">
      <c r="A72" s="113"/>
      <c r="B72" s="113" t="s">
        <v>17</v>
      </c>
      <c r="C72" s="114">
        <v>8.8999999999999996E-2</v>
      </c>
      <c r="D72" s="113" t="s">
        <v>51</v>
      </c>
      <c r="E72" s="114">
        <v>8.4000000000000005E-2</v>
      </c>
    </row>
    <row r="73" spans="1:5" x14ac:dyDescent="0.25">
      <c r="A73" s="113"/>
      <c r="B73" s="113" t="s">
        <v>90</v>
      </c>
      <c r="C73" s="114">
        <f>1-SUM(C70:C72)</f>
        <v>0.58499999999999996</v>
      </c>
      <c r="D73" s="113" t="s">
        <v>90</v>
      </c>
      <c r="E73" s="114">
        <f>1-SUM(E70:E72)</f>
        <v>0.627</v>
      </c>
    </row>
    <row r="74" spans="1:5" x14ac:dyDescent="0.25">
      <c r="A74" s="21" t="s">
        <v>17</v>
      </c>
      <c r="B74" s="21" t="s">
        <v>9</v>
      </c>
      <c r="C74" s="103">
        <v>0.15</v>
      </c>
      <c r="D74" s="21" t="s">
        <v>2</v>
      </c>
      <c r="E74" s="103">
        <v>0.13800000000000001</v>
      </c>
    </row>
    <row r="75" spans="1:5" x14ac:dyDescent="0.25">
      <c r="A75" s="21"/>
      <c r="B75" s="21" t="s">
        <v>2</v>
      </c>
      <c r="C75" s="103">
        <v>0.106</v>
      </c>
      <c r="D75" s="21" t="s">
        <v>7</v>
      </c>
      <c r="E75" s="103">
        <v>9.4E-2</v>
      </c>
    </row>
    <row r="76" spans="1:5" x14ac:dyDescent="0.25">
      <c r="A76" s="21"/>
      <c r="B76" s="21" t="s">
        <v>10</v>
      </c>
      <c r="C76" s="103">
        <v>6.4000000000000001E-2</v>
      </c>
      <c r="D76" s="21" t="s">
        <v>9</v>
      </c>
      <c r="E76" s="103">
        <v>0.09</v>
      </c>
    </row>
    <row r="77" spans="1:5" x14ac:dyDescent="0.25">
      <c r="A77" s="21"/>
      <c r="B77" s="21" t="s">
        <v>90</v>
      </c>
      <c r="C77" s="103">
        <f>1-SUM(C74:C76)</f>
        <v>0.67999999999999994</v>
      </c>
      <c r="D77" s="21" t="s">
        <v>90</v>
      </c>
      <c r="E77" s="103">
        <f>1-SUM(E74:E76)</f>
        <v>0.67799999999999994</v>
      </c>
    </row>
    <row r="78" spans="1:5" x14ac:dyDescent="0.25">
      <c r="A78" s="21" t="s">
        <v>18</v>
      </c>
      <c r="B78" s="21" t="s">
        <v>2</v>
      </c>
      <c r="C78" s="103">
        <v>0.32500000000000001</v>
      </c>
      <c r="D78" s="21" t="s">
        <v>2</v>
      </c>
      <c r="E78" s="103">
        <v>0.26700000000000002</v>
      </c>
    </row>
    <row r="79" spans="1:5" x14ac:dyDescent="0.25">
      <c r="A79" s="21"/>
      <c r="B79" s="21" t="s">
        <v>436</v>
      </c>
      <c r="C79" s="103">
        <v>8.4000000000000005E-2</v>
      </c>
      <c r="D79" s="21" t="s">
        <v>7</v>
      </c>
      <c r="E79" s="103">
        <v>0.127</v>
      </c>
    </row>
    <row r="80" spans="1:5" x14ac:dyDescent="0.25">
      <c r="A80" s="21"/>
      <c r="B80" s="21" t="s">
        <v>73</v>
      </c>
      <c r="C80" s="103">
        <v>5.7000000000000002E-2</v>
      </c>
      <c r="D80" s="21" t="s">
        <v>73</v>
      </c>
      <c r="E80" s="103">
        <v>8.3000000000000004E-2</v>
      </c>
    </row>
    <row r="81" spans="1:5" x14ac:dyDescent="0.25">
      <c r="A81" s="21"/>
      <c r="B81" s="21" t="s">
        <v>90</v>
      </c>
      <c r="C81" s="103">
        <f>1-SUM(C78:C80)</f>
        <v>0.53400000000000003</v>
      </c>
      <c r="D81" s="21" t="s">
        <v>90</v>
      </c>
      <c r="E81" s="103">
        <f>1-SUM(E78:E80)</f>
        <v>0.52299999999999991</v>
      </c>
    </row>
    <row r="82" spans="1:5" x14ac:dyDescent="0.25">
      <c r="A82" t="s">
        <v>59</v>
      </c>
      <c r="B82" t="s">
        <v>9</v>
      </c>
      <c r="C82" s="103">
        <v>9.8000000000000004E-2</v>
      </c>
      <c r="D82" t="s">
        <v>7</v>
      </c>
      <c r="E82" s="103">
        <v>0.31900000000000001</v>
      </c>
    </row>
    <row r="83" spans="1:5" x14ac:dyDescent="0.25">
      <c r="B83" t="s">
        <v>48</v>
      </c>
      <c r="C83" s="103">
        <v>9.7000000000000003E-2</v>
      </c>
      <c r="D83" t="s">
        <v>9</v>
      </c>
      <c r="E83" s="103">
        <v>8.7999999999999995E-2</v>
      </c>
    </row>
    <row r="84" spans="1:5" x14ac:dyDescent="0.25">
      <c r="B84" t="s">
        <v>2</v>
      </c>
      <c r="C84" s="103">
        <v>8.5999999999999993E-2</v>
      </c>
      <c r="D84" t="s">
        <v>11</v>
      </c>
      <c r="E84" s="103">
        <v>7.4999999999999997E-2</v>
      </c>
    </row>
    <row r="85" spans="1:5" x14ac:dyDescent="0.25">
      <c r="B85" t="s">
        <v>90</v>
      </c>
      <c r="C85" s="103">
        <f>1-SUM(C82:C84)</f>
        <v>0.71899999999999997</v>
      </c>
      <c r="D85" s="21" t="s">
        <v>90</v>
      </c>
      <c r="E85" s="103">
        <f>1-SUM(E82:E84)</f>
        <v>0.51800000000000002</v>
      </c>
    </row>
    <row r="86" spans="1:5" x14ac:dyDescent="0.25">
      <c r="A86" t="s">
        <v>14</v>
      </c>
      <c r="B86" t="s">
        <v>7</v>
      </c>
      <c r="C86" s="103">
        <v>0.223</v>
      </c>
      <c r="D86" s="21" t="s">
        <v>7</v>
      </c>
      <c r="E86" s="103">
        <v>0.193</v>
      </c>
    </row>
    <row r="87" spans="1:5" x14ac:dyDescent="0.25">
      <c r="B87" t="s">
        <v>49</v>
      </c>
      <c r="C87" s="103">
        <v>0.16400000000000001</v>
      </c>
      <c r="D87" s="21" t="s">
        <v>49</v>
      </c>
      <c r="E87" s="103">
        <v>0.122</v>
      </c>
    </row>
    <row r="88" spans="1:5" x14ac:dyDescent="0.25">
      <c r="B88" t="s">
        <v>9</v>
      </c>
      <c r="C88" s="103">
        <v>9.9000000000000005E-2</v>
      </c>
      <c r="D88" s="21" t="s">
        <v>9</v>
      </c>
      <c r="E88" s="103">
        <v>7.3999999999999996E-2</v>
      </c>
    </row>
    <row r="89" spans="1:5" x14ac:dyDescent="0.25">
      <c r="B89" t="s">
        <v>90</v>
      </c>
      <c r="C89" s="103">
        <f>1-SUM(C86:C88)</f>
        <v>0.51400000000000001</v>
      </c>
      <c r="D89" s="21" t="s">
        <v>90</v>
      </c>
      <c r="E89" s="103">
        <f>1-SUM(E86:E88)</f>
        <v>0.61099999999999999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CHS43"/>
  <sheetViews>
    <sheetView topLeftCell="BWG1" workbookViewId="0">
      <selection activeCell="DM13" sqref="DM3:DO13"/>
    </sheetView>
  </sheetViews>
  <sheetFormatPr baseColWidth="10" defaultRowHeight="15" x14ac:dyDescent="0.25"/>
  <sheetData>
    <row r="1" spans="1:2255" x14ac:dyDescent="0.25">
      <c r="A1" s="21" t="s">
        <v>94</v>
      </c>
      <c r="B1" s="21" t="s">
        <v>96</v>
      </c>
      <c r="C1" s="21" t="s">
        <v>96</v>
      </c>
      <c r="D1" s="21" t="s">
        <v>96</v>
      </c>
      <c r="E1" s="21" t="s">
        <v>96</v>
      </c>
      <c r="F1" s="21" t="s">
        <v>96</v>
      </c>
      <c r="G1" s="21" t="s">
        <v>96</v>
      </c>
      <c r="H1" s="21" t="s">
        <v>96</v>
      </c>
      <c r="I1" s="21" t="s">
        <v>96</v>
      </c>
      <c r="J1" s="21" t="s">
        <v>96</v>
      </c>
      <c r="K1" s="21" t="s">
        <v>96</v>
      </c>
      <c r="L1" s="21" t="s">
        <v>96</v>
      </c>
      <c r="M1" s="21" t="s">
        <v>96</v>
      </c>
      <c r="N1" s="21" t="s">
        <v>96</v>
      </c>
      <c r="O1" s="21" t="s">
        <v>96</v>
      </c>
      <c r="P1" s="21" t="s">
        <v>96</v>
      </c>
      <c r="Q1" s="21" t="s">
        <v>96</v>
      </c>
      <c r="R1" s="21" t="s">
        <v>96</v>
      </c>
      <c r="S1" s="21" t="s">
        <v>96</v>
      </c>
      <c r="T1" s="21" t="s">
        <v>96</v>
      </c>
      <c r="U1" s="21" t="s">
        <v>96</v>
      </c>
      <c r="V1" s="21" t="s">
        <v>96</v>
      </c>
      <c r="W1" s="21" t="s">
        <v>96</v>
      </c>
      <c r="X1" s="21" t="s">
        <v>96</v>
      </c>
      <c r="Y1" s="21" t="s">
        <v>96</v>
      </c>
      <c r="Z1" s="21" t="s">
        <v>96</v>
      </c>
      <c r="AA1" s="21" t="s">
        <v>96</v>
      </c>
      <c r="AB1" s="21" t="s">
        <v>96</v>
      </c>
      <c r="AC1" s="21" t="s">
        <v>96</v>
      </c>
      <c r="AD1" s="21" t="s">
        <v>96</v>
      </c>
      <c r="AE1" s="21" t="s">
        <v>96</v>
      </c>
      <c r="AF1" s="21" t="s">
        <v>96</v>
      </c>
      <c r="AG1" s="21" t="s">
        <v>96</v>
      </c>
      <c r="AH1" s="21" t="s">
        <v>96</v>
      </c>
      <c r="AI1" s="21" t="s">
        <v>96</v>
      </c>
      <c r="AJ1" s="21" t="s">
        <v>96</v>
      </c>
      <c r="AK1" s="21" t="s">
        <v>96</v>
      </c>
      <c r="AL1" s="21" t="s">
        <v>96</v>
      </c>
      <c r="AM1" s="21" t="s">
        <v>96</v>
      </c>
      <c r="AN1" s="21" t="s">
        <v>96</v>
      </c>
      <c r="AO1" s="21" t="s">
        <v>96</v>
      </c>
      <c r="AP1" s="21" t="s">
        <v>96</v>
      </c>
      <c r="AQ1" s="21" t="s">
        <v>96</v>
      </c>
      <c r="AR1" s="21" t="s">
        <v>96</v>
      </c>
      <c r="AS1" s="21" t="s">
        <v>96</v>
      </c>
      <c r="AT1" s="21" t="s">
        <v>96</v>
      </c>
      <c r="AU1" s="21" t="s">
        <v>96</v>
      </c>
      <c r="AV1" s="21" t="s">
        <v>96</v>
      </c>
      <c r="AW1" s="21" t="s">
        <v>96</v>
      </c>
      <c r="AX1" s="21" t="s">
        <v>96</v>
      </c>
      <c r="AY1" s="21" t="s">
        <v>96</v>
      </c>
      <c r="AZ1" s="21" t="s">
        <v>96</v>
      </c>
      <c r="BA1" s="21" t="s">
        <v>96</v>
      </c>
      <c r="BB1" s="21" t="s">
        <v>96</v>
      </c>
      <c r="BC1" s="21" t="s">
        <v>96</v>
      </c>
      <c r="BD1" s="21" t="s">
        <v>96</v>
      </c>
      <c r="BE1" s="21" t="s">
        <v>96</v>
      </c>
      <c r="BF1" s="21" t="s">
        <v>96</v>
      </c>
      <c r="BG1" s="21" t="s">
        <v>96</v>
      </c>
      <c r="BH1" s="21" t="s">
        <v>96</v>
      </c>
      <c r="BI1" s="21" t="s">
        <v>96</v>
      </c>
      <c r="BJ1" s="21" t="s">
        <v>96</v>
      </c>
      <c r="BK1" s="21" t="s">
        <v>96</v>
      </c>
      <c r="BL1" s="21" t="s">
        <v>96</v>
      </c>
      <c r="BM1" s="21" t="s">
        <v>96</v>
      </c>
      <c r="BN1" s="21" t="s">
        <v>96</v>
      </c>
      <c r="BO1" s="21" t="s">
        <v>96</v>
      </c>
      <c r="BP1" s="21" t="s">
        <v>96</v>
      </c>
      <c r="BQ1" s="21" t="s">
        <v>96</v>
      </c>
      <c r="BR1" s="21" t="s">
        <v>96</v>
      </c>
      <c r="BS1" s="21" t="s">
        <v>96</v>
      </c>
      <c r="BT1" s="21" t="s">
        <v>96</v>
      </c>
      <c r="BU1" s="21" t="s">
        <v>96</v>
      </c>
      <c r="BV1" s="21" t="s">
        <v>96</v>
      </c>
      <c r="BW1" s="21" t="s">
        <v>96</v>
      </c>
      <c r="BX1" s="21" t="s">
        <v>96</v>
      </c>
      <c r="BY1" s="21" t="s">
        <v>96</v>
      </c>
      <c r="BZ1" s="21" t="s">
        <v>96</v>
      </c>
      <c r="CA1" s="21" t="s">
        <v>96</v>
      </c>
      <c r="CB1" s="21" t="s">
        <v>96</v>
      </c>
      <c r="CC1" s="21" t="s">
        <v>96</v>
      </c>
      <c r="CD1" s="21" t="s">
        <v>96</v>
      </c>
      <c r="CE1" s="21" t="s">
        <v>96</v>
      </c>
      <c r="CF1" s="21" t="s">
        <v>96</v>
      </c>
      <c r="CG1" s="21" t="s">
        <v>96</v>
      </c>
      <c r="CH1" s="21" t="s">
        <v>96</v>
      </c>
      <c r="CI1" s="21" t="s">
        <v>96</v>
      </c>
      <c r="CJ1" s="21" t="s">
        <v>96</v>
      </c>
      <c r="CK1" s="21" t="s">
        <v>96</v>
      </c>
      <c r="CL1" s="21" t="s">
        <v>96</v>
      </c>
      <c r="CM1" s="21" t="s">
        <v>96</v>
      </c>
      <c r="CN1" s="21" t="s">
        <v>96</v>
      </c>
      <c r="CO1" s="21" t="s">
        <v>96</v>
      </c>
      <c r="CP1" s="21" t="s">
        <v>96</v>
      </c>
      <c r="CQ1" s="21" t="s">
        <v>96</v>
      </c>
      <c r="CR1" s="21" t="s">
        <v>96</v>
      </c>
      <c r="CS1" s="21" t="s">
        <v>96</v>
      </c>
      <c r="CT1" s="21" t="s">
        <v>96</v>
      </c>
      <c r="CU1" s="21" t="s">
        <v>96</v>
      </c>
      <c r="CV1" s="21" t="s">
        <v>97</v>
      </c>
      <c r="CW1" s="21" t="s">
        <v>97</v>
      </c>
      <c r="CX1" s="21" t="s">
        <v>97</v>
      </c>
      <c r="CY1" s="21" t="s">
        <v>97</v>
      </c>
      <c r="CZ1" s="21" t="s">
        <v>97</v>
      </c>
      <c r="DA1" s="21" t="s">
        <v>97</v>
      </c>
      <c r="DB1" s="21" t="s">
        <v>97</v>
      </c>
      <c r="DC1" s="21" t="s">
        <v>97</v>
      </c>
      <c r="DD1" s="21" t="s">
        <v>97</v>
      </c>
      <c r="DE1" s="21" t="s">
        <v>97</v>
      </c>
      <c r="DF1" s="21" t="s">
        <v>97</v>
      </c>
      <c r="DG1" s="21" t="s">
        <v>97</v>
      </c>
      <c r="DH1" s="21" t="s">
        <v>97</v>
      </c>
      <c r="DI1" s="21" t="s">
        <v>97</v>
      </c>
      <c r="DJ1" s="21" t="s">
        <v>97</v>
      </c>
      <c r="DK1" s="21" t="s">
        <v>97</v>
      </c>
      <c r="DL1" s="21" t="s">
        <v>97</v>
      </c>
      <c r="DM1" s="21" t="s">
        <v>97</v>
      </c>
      <c r="DN1" s="21" t="s">
        <v>97</v>
      </c>
      <c r="DO1" s="21" t="s">
        <v>97</v>
      </c>
      <c r="DP1" s="21" t="s">
        <v>97</v>
      </c>
      <c r="DQ1" s="21" t="s">
        <v>97</v>
      </c>
      <c r="DR1" s="21" t="s">
        <v>97</v>
      </c>
      <c r="DS1" s="21" t="s">
        <v>97</v>
      </c>
      <c r="DT1" s="21" t="s">
        <v>97</v>
      </c>
      <c r="DU1" s="21" t="s">
        <v>97</v>
      </c>
      <c r="DV1" s="21" t="s">
        <v>97</v>
      </c>
      <c r="DW1" s="21" t="s">
        <v>97</v>
      </c>
      <c r="DX1" s="21" t="s">
        <v>97</v>
      </c>
      <c r="DY1" s="21" t="s">
        <v>97</v>
      </c>
      <c r="DZ1" s="21" t="s">
        <v>97</v>
      </c>
      <c r="EA1" s="21" t="s">
        <v>97</v>
      </c>
      <c r="EB1" s="21" t="s">
        <v>97</v>
      </c>
      <c r="EC1" s="21" t="s">
        <v>97</v>
      </c>
      <c r="ED1" s="21" t="s">
        <v>97</v>
      </c>
      <c r="EE1" s="21" t="s">
        <v>97</v>
      </c>
      <c r="EF1" s="21" t="s">
        <v>97</v>
      </c>
      <c r="EG1" s="21" t="s">
        <v>97</v>
      </c>
      <c r="EH1" s="21" t="s">
        <v>97</v>
      </c>
      <c r="EI1" s="21" t="s">
        <v>97</v>
      </c>
      <c r="EJ1" s="21" t="s">
        <v>97</v>
      </c>
      <c r="EK1" s="21" t="s">
        <v>97</v>
      </c>
      <c r="EL1" s="21" t="s">
        <v>97</v>
      </c>
      <c r="EM1" s="21" t="s">
        <v>97</v>
      </c>
      <c r="EN1" s="21" t="s">
        <v>97</v>
      </c>
      <c r="EO1" s="21" t="s">
        <v>97</v>
      </c>
      <c r="EP1" s="21" t="s">
        <v>97</v>
      </c>
      <c r="EQ1" s="21" t="s">
        <v>97</v>
      </c>
      <c r="ER1" s="21" t="s">
        <v>97</v>
      </c>
      <c r="ES1" s="21" t="s">
        <v>97</v>
      </c>
      <c r="ET1" s="21" t="s">
        <v>97</v>
      </c>
      <c r="EU1" s="21" t="s">
        <v>97</v>
      </c>
      <c r="EV1" s="21" t="s">
        <v>97</v>
      </c>
      <c r="EW1" s="21" t="s">
        <v>97</v>
      </c>
      <c r="EX1" s="21" t="s">
        <v>97</v>
      </c>
      <c r="EY1" s="21" t="s">
        <v>97</v>
      </c>
      <c r="EZ1" s="21" t="s">
        <v>97</v>
      </c>
      <c r="FA1" s="21" t="s">
        <v>97</v>
      </c>
      <c r="FB1" s="21" t="s">
        <v>97</v>
      </c>
      <c r="FC1" s="21" t="s">
        <v>97</v>
      </c>
      <c r="FD1" s="21" t="s">
        <v>97</v>
      </c>
      <c r="FE1" s="21" t="s">
        <v>97</v>
      </c>
      <c r="FF1" s="21" t="s">
        <v>97</v>
      </c>
      <c r="FG1" s="21" t="s">
        <v>97</v>
      </c>
      <c r="FH1" s="21" t="s">
        <v>97</v>
      </c>
      <c r="FI1" s="21" t="s">
        <v>97</v>
      </c>
      <c r="FJ1" s="21" t="s">
        <v>97</v>
      </c>
      <c r="FK1" s="21" t="s">
        <v>97</v>
      </c>
      <c r="FL1" s="21" t="s">
        <v>97</v>
      </c>
      <c r="FM1" s="21" t="s">
        <v>97</v>
      </c>
      <c r="FN1" s="21" t="s">
        <v>97</v>
      </c>
      <c r="FO1" s="21" t="s">
        <v>97</v>
      </c>
      <c r="FP1" s="21" t="s">
        <v>97</v>
      </c>
      <c r="FQ1" s="21" t="s">
        <v>97</v>
      </c>
      <c r="FR1" s="21" t="s">
        <v>97</v>
      </c>
      <c r="FS1" s="21" t="s">
        <v>97</v>
      </c>
      <c r="FT1" s="21" t="s">
        <v>97</v>
      </c>
      <c r="FU1" s="21" t="s">
        <v>97</v>
      </c>
      <c r="FV1" s="21" t="s">
        <v>97</v>
      </c>
      <c r="FW1" s="21" t="s">
        <v>97</v>
      </c>
      <c r="FX1" s="21" t="s">
        <v>97</v>
      </c>
      <c r="FY1" s="21" t="s">
        <v>97</v>
      </c>
      <c r="FZ1" s="21" t="s">
        <v>97</v>
      </c>
      <c r="GA1" s="21" t="s">
        <v>97</v>
      </c>
      <c r="GB1" s="21" t="s">
        <v>97</v>
      </c>
      <c r="GC1" s="21" t="s">
        <v>97</v>
      </c>
      <c r="GD1" s="21" t="s">
        <v>97</v>
      </c>
      <c r="GE1" s="21" t="s">
        <v>97</v>
      </c>
      <c r="GF1" s="21" t="s">
        <v>97</v>
      </c>
      <c r="GG1" s="21" t="s">
        <v>97</v>
      </c>
      <c r="GH1" s="21" t="s">
        <v>97</v>
      </c>
      <c r="GI1" s="21" t="s">
        <v>97</v>
      </c>
      <c r="GJ1" s="21" t="s">
        <v>97</v>
      </c>
      <c r="GK1" s="21" t="s">
        <v>97</v>
      </c>
      <c r="GL1" s="21" t="s">
        <v>97</v>
      </c>
      <c r="GM1" s="21" t="s">
        <v>97</v>
      </c>
      <c r="GN1" s="21" t="s">
        <v>97</v>
      </c>
      <c r="GO1" s="21" t="s">
        <v>97</v>
      </c>
      <c r="GP1" s="21" t="s">
        <v>98</v>
      </c>
      <c r="GQ1" s="21" t="s">
        <v>98</v>
      </c>
      <c r="GR1" s="21" t="s">
        <v>98</v>
      </c>
      <c r="GS1" s="21" t="s">
        <v>98</v>
      </c>
      <c r="GT1" s="21" t="s">
        <v>98</v>
      </c>
      <c r="GU1" s="21" t="s">
        <v>98</v>
      </c>
      <c r="GV1" s="21" t="s">
        <v>98</v>
      </c>
      <c r="GW1" s="21" t="s">
        <v>98</v>
      </c>
      <c r="GX1" s="21" t="s">
        <v>98</v>
      </c>
      <c r="GY1" s="21" t="s">
        <v>98</v>
      </c>
      <c r="GZ1" s="21" t="s">
        <v>98</v>
      </c>
      <c r="HA1" s="21" t="s">
        <v>98</v>
      </c>
      <c r="HB1" s="21" t="s">
        <v>98</v>
      </c>
      <c r="HC1" s="21" t="s">
        <v>98</v>
      </c>
      <c r="HD1" s="21" t="s">
        <v>98</v>
      </c>
      <c r="HE1" s="21" t="s">
        <v>98</v>
      </c>
      <c r="HF1" s="21" t="s">
        <v>98</v>
      </c>
      <c r="HG1" s="21" t="s">
        <v>98</v>
      </c>
      <c r="HH1" s="21" t="s">
        <v>98</v>
      </c>
      <c r="HI1" s="21" t="s">
        <v>98</v>
      </c>
      <c r="HJ1" s="21" t="s">
        <v>98</v>
      </c>
      <c r="HK1" s="21" t="s">
        <v>98</v>
      </c>
      <c r="HL1" s="21" t="s">
        <v>98</v>
      </c>
      <c r="HM1" s="21" t="s">
        <v>98</v>
      </c>
      <c r="HN1" s="21" t="s">
        <v>98</v>
      </c>
      <c r="HO1" s="21" t="s">
        <v>98</v>
      </c>
      <c r="HP1" s="21" t="s">
        <v>98</v>
      </c>
      <c r="HQ1" s="21" t="s">
        <v>98</v>
      </c>
      <c r="HR1" s="21" t="s">
        <v>98</v>
      </c>
      <c r="HS1" s="21" t="s">
        <v>98</v>
      </c>
      <c r="HT1" s="21" t="s">
        <v>98</v>
      </c>
      <c r="HU1" s="21" t="s">
        <v>98</v>
      </c>
      <c r="HV1" s="21" t="s">
        <v>98</v>
      </c>
      <c r="HW1" s="21" t="s">
        <v>98</v>
      </c>
      <c r="HX1" s="21" t="s">
        <v>98</v>
      </c>
      <c r="HY1" s="21" t="s">
        <v>98</v>
      </c>
      <c r="HZ1" s="21" t="s">
        <v>98</v>
      </c>
      <c r="IA1" s="21" t="s">
        <v>98</v>
      </c>
      <c r="IB1" s="21" t="s">
        <v>98</v>
      </c>
      <c r="IC1" s="21" t="s">
        <v>98</v>
      </c>
      <c r="ID1" s="21" t="s">
        <v>98</v>
      </c>
      <c r="IE1" s="21" t="s">
        <v>98</v>
      </c>
      <c r="IF1" s="21" t="s">
        <v>98</v>
      </c>
      <c r="IG1" s="21" t="s">
        <v>98</v>
      </c>
      <c r="IH1" s="21" t="s">
        <v>98</v>
      </c>
      <c r="II1" s="21" t="s">
        <v>98</v>
      </c>
      <c r="IJ1" s="21" t="s">
        <v>98</v>
      </c>
      <c r="IK1" s="21" t="s">
        <v>98</v>
      </c>
      <c r="IL1" s="21" t="s">
        <v>98</v>
      </c>
      <c r="IM1" s="21" t="s">
        <v>98</v>
      </c>
      <c r="IN1" s="21" t="s">
        <v>98</v>
      </c>
      <c r="IO1" s="21" t="s">
        <v>98</v>
      </c>
      <c r="IP1" s="21" t="s">
        <v>98</v>
      </c>
      <c r="IQ1" s="21" t="s">
        <v>98</v>
      </c>
      <c r="IR1" s="21" t="s">
        <v>98</v>
      </c>
      <c r="IS1" s="21" t="s">
        <v>98</v>
      </c>
      <c r="IT1" s="21" t="s">
        <v>98</v>
      </c>
      <c r="IU1" s="21" t="s">
        <v>98</v>
      </c>
      <c r="IV1" s="21" t="s">
        <v>98</v>
      </c>
      <c r="IW1" s="21" t="s">
        <v>98</v>
      </c>
      <c r="IX1" s="21" t="s">
        <v>98</v>
      </c>
      <c r="IY1" s="21" t="s">
        <v>98</v>
      </c>
      <c r="IZ1" s="21" t="s">
        <v>98</v>
      </c>
      <c r="JA1" s="21" t="s">
        <v>98</v>
      </c>
      <c r="JB1" s="21" t="s">
        <v>98</v>
      </c>
      <c r="JC1" s="21" t="s">
        <v>98</v>
      </c>
      <c r="JD1" s="21" t="s">
        <v>98</v>
      </c>
      <c r="JE1" s="21" t="s">
        <v>98</v>
      </c>
      <c r="JF1" s="21" t="s">
        <v>98</v>
      </c>
      <c r="JG1" s="21" t="s">
        <v>98</v>
      </c>
      <c r="JH1" s="21" t="s">
        <v>98</v>
      </c>
      <c r="JI1" s="21" t="s">
        <v>98</v>
      </c>
      <c r="JJ1" s="21" t="s">
        <v>98</v>
      </c>
      <c r="JK1" s="21" t="s">
        <v>98</v>
      </c>
      <c r="JL1" s="21" t="s">
        <v>98</v>
      </c>
      <c r="JM1" s="21" t="s">
        <v>98</v>
      </c>
      <c r="JN1" s="21" t="s">
        <v>98</v>
      </c>
      <c r="JO1" s="21" t="s">
        <v>98</v>
      </c>
      <c r="JP1" s="21" t="s">
        <v>98</v>
      </c>
      <c r="JQ1" s="21" t="s">
        <v>98</v>
      </c>
      <c r="JR1" s="21" t="s">
        <v>98</v>
      </c>
      <c r="JS1" s="21" t="s">
        <v>98</v>
      </c>
      <c r="JT1" s="21" t="s">
        <v>98</v>
      </c>
      <c r="JU1" s="21" t="s">
        <v>98</v>
      </c>
      <c r="JV1" s="21" t="s">
        <v>98</v>
      </c>
      <c r="JW1" s="21" t="s">
        <v>98</v>
      </c>
      <c r="JX1" s="21" t="s">
        <v>98</v>
      </c>
      <c r="JY1" s="21" t="s">
        <v>98</v>
      </c>
      <c r="JZ1" s="21" t="s">
        <v>98</v>
      </c>
      <c r="KA1" s="21" t="s">
        <v>98</v>
      </c>
      <c r="KB1" s="21" t="s">
        <v>98</v>
      </c>
      <c r="KC1" s="21" t="s">
        <v>98</v>
      </c>
      <c r="KD1" s="21" t="s">
        <v>98</v>
      </c>
      <c r="KE1" s="21" t="s">
        <v>98</v>
      </c>
      <c r="KF1" s="21" t="s">
        <v>98</v>
      </c>
      <c r="KG1" s="21" t="s">
        <v>98</v>
      </c>
      <c r="KH1" s="21" t="s">
        <v>98</v>
      </c>
      <c r="KI1" s="21" t="s">
        <v>98</v>
      </c>
      <c r="KJ1" s="21" t="s">
        <v>0</v>
      </c>
      <c r="KK1" s="21" t="s">
        <v>0</v>
      </c>
      <c r="KL1" s="21" t="s">
        <v>0</v>
      </c>
      <c r="KM1" s="21" t="s">
        <v>0</v>
      </c>
      <c r="KN1" s="21" t="s">
        <v>0</v>
      </c>
      <c r="KO1" s="21" t="s">
        <v>0</v>
      </c>
      <c r="KP1" s="21" t="s">
        <v>0</v>
      </c>
      <c r="KQ1" s="21" t="s">
        <v>0</v>
      </c>
      <c r="KR1" s="21" t="s">
        <v>0</v>
      </c>
      <c r="KS1" s="21" t="s">
        <v>0</v>
      </c>
      <c r="KT1" s="21" t="s">
        <v>0</v>
      </c>
      <c r="KU1" s="21" t="s">
        <v>0</v>
      </c>
      <c r="KV1" s="21" t="s">
        <v>0</v>
      </c>
      <c r="KW1" s="21" t="s">
        <v>0</v>
      </c>
      <c r="KX1" s="21" t="s">
        <v>0</v>
      </c>
      <c r="KY1" s="21" t="s">
        <v>0</v>
      </c>
      <c r="KZ1" s="21" t="s">
        <v>0</v>
      </c>
      <c r="LA1" s="21" t="s">
        <v>0</v>
      </c>
      <c r="LB1" s="21" t="s">
        <v>0</v>
      </c>
      <c r="LC1" s="21" t="s">
        <v>0</v>
      </c>
      <c r="LD1" s="21" t="s">
        <v>0</v>
      </c>
      <c r="LE1" s="21" t="s">
        <v>0</v>
      </c>
      <c r="LF1" s="21" t="s">
        <v>0</v>
      </c>
      <c r="LG1" s="21" t="s">
        <v>0</v>
      </c>
      <c r="LH1" s="21" t="s">
        <v>0</v>
      </c>
      <c r="LI1" s="21" t="s">
        <v>0</v>
      </c>
      <c r="LJ1" s="21" t="s">
        <v>0</v>
      </c>
      <c r="LK1" s="21" t="s">
        <v>0</v>
      </c>
      <c r="LL1" s="21" t="s">
        <v>0</v>
      </c>
      <c r="LM1" s="21" t="s">
        <v>0</v>
      </c>
      <c r="LN1" s="21" t="s">
        <v>0</v>
      </c>
      <c r="LO1" s="21" t="s">
        <v>0</v>
      </c>
      <c r="LP1" s="21" t="s">
        <v>0</v>
      </c>
      <c r="LQ1" s="21" t="s">
        <v>0</v>
      </c>
      <c r="LR1" s="21" t="s">
        <v>0</v>
      </c>
      <c r="LS1" s="21" t="s">
        <v>0</v>
      </c>
      <c r="LT1" s="21" t="s">
        <v>0</v>
      </c>
      <c r="LU1" s="21" t="s">
        <v>0</v>
      </c>
      <c r="LV1" s="21" t="s">
        <v>0</v>
      </c>
      <c r="LW1" s="21" t="s">
        <v>0</v>
      </c>
      <c r="LX1" s="21" t="s">
        <v>0</v>
      </c>
      <c r="LY1" s="21" t="s">
        <v>0</v>
      </c>
      <c r="LZ1" s="21" t="s">
        <v>0</v>
      </c>
      <c r="MA1" s="21" t="s">
        <v>0</v>
      </c>
      <c r="MB1" s="21" t="s">
        <v>0</v>
      </c>
      <c r="MC1" s="21" t="s">
        <v>0</v>
      </c>
      <c r="MD1" s="21" t="s">
        <v>0</v>
      </c>
      <c r="ME1" s="21" t="s">
        <v>0</v>
      </c>
      <c r="MF1" s="21" t="s">
        <v>0</v>
      </c>
      <c r="MG1" s="21" t="s">
        <v>0</v>
      </c>
      <c r="MH1" s="21" t="s">
        <v>0</v>
      </c>
      <c r="MI1" s="21" t="s">
        <v>0</v>
      </c>
      <c r="MJ1" s="21" t="s">
        <v>0</v>
      </c>
      <c r="MK1" s="21" t="s">
        <v>0</v>
      </c>
      <c r="ML1" s="21" t="s">
        <v>0</v>
      </c>
      <c r="MM1" s="21" t="s">
        <v>0</v>
      </c>
      <c r="MN1" s="21" t="s">
        <v>0</v>
      </c>
      <c r="MO1" s="21" t="s">
        <v>0</v>
      </c>
      <c r="MP1" s="21" t="s">
        <v>0</v>
      </c>
      <c r="MQ1" s="21" t="s">
        <v>0</v>
      </c>
      <c r="MR1" s="21" t="s">
        <v>0</v>
      </c>
      <c r="MS1" s="21" t="s">
        <v>0</v>
      </c>
      <c r="MT1" s="21" t="s">
        <v>0</v>
      </c>
      <c r="MU1" s="21" t="s">
        <v>0</v>
      </c>
      <c r="MV1" s="21" t="s">
        <v>0</v>
      </c>
      <c r="MW1" s="21" t="s">
        <v>0</v>
      </c>
      <c r="MX1" s="21" t="s">
        <v>0</v>
      </c>
      <c r="MY1" s="21" t="s">
        <v>0</v>
      </c>
      <c r="MZ1" s="21" t="s">
        <v>0</v>
      </c>
      <c r="NA1" s="21" t="s">
        <v>0</v>
      </c>
      <c r="NB1" s="21" t="s">
        <v>0</v>
      </c>
      <c r="NC1" s="21" t="s">
        <v>0</v>
      </c>
      <c r="ND1" s="21" t="s">
        <v>0</v>
      </c>
      <c r="NE1" s="21" t="s">
        <v>0</v>
      </c>
      <c r="NF1" s="21" t="s">
        <v>0</v>
      </c>
      <c r="NG1" s="21" t="s">
        <v>0</v>
      </c>
      <c r="NH1" s="21" t="s">
        <v>0</v>
      </c>
      <c r="NI1" s="21" t="s">
        <v>0</v>
      </c>
      <c r="NJ1" s="21" t="s">
        <v>0</v>
      </c>
      <c r="NK1" s="21" t="s">
        <v>0</v>
      </c>
      <c r="NL1" s="21" t="s">
        <v>0</v>
      </c>
      <c r="NM1" s="21" t="s">
        <v>0</v>
      </c>
      <c r="NN1" s="21" t="s">
        <v>0</v>
      </c>
      <c r="NO1" s="21" t="s">
        <v>0</v>
      </c>
      <c r="NP1" s="21" t="s">
        <v>0</v>
      </c>
      <c r="NQ1" s="21" t="s">
        <v>0</v>
      </c>
      <c r="NR1" s="21" t="s">
        <v>0</v>
      </c>
      <c r="NS1" s="21" t="s">
        <v>0</v>
      </c>
      <c r="NT1" s="21" t="s">
        <v>0</v>
      </c>
      <c r="NU1" s="21" t="s">
        <v>0</v>
      </c>
      <c r="NV1" s="21" t="s">
        <v>0</v>
      </c>
      <c r="NW1" s="21" t="s">
        <v>0</v>
      </c>
      <c r="NX1" s="21" t="s">
        <v>0</v>
      </c>
      <c r="NY1" s="21" t="s">
        <v>0</v>
      </c>
      <c r="NZ1" s="21" t="s">
        <v>0</v>
      </c>
      <c r="OA1" s="21" t="s">
        <v>0</v>
      </c>
      <c r="OB1" s="21" t="s">
        <v>0</v>
      </c>
      <c r="OC1" s="21" t="s">
        <v>0</v>
      </c>
      <c r="OD1" s="21" t="s">
        <v>87</v>
      </c>
      <c r="OE1" s="21" t="s">
        <v>87</v>
      </c>
      <c r="OF1" s="21" t="s">
        <v>87</v>
      </c>
      <c r="OG1" s="21" t="s">
        <v>87</v>
      </c>
      <c r="OH1" s="21" t="s">
        <v>87</v>
      </c>
      <c r="OI1" s="21" t="s">
        <v>87</v>
      </c>
      <c r="OJ1" s="21" t="s">
        <v>87</v>
      </c>
      <c r="OK1" s="21" t="s">
        <v>87</v>
      </c>
      <c r="OL1" s="21" t="s">
        <v>87</v>
      </c>
      <c r="OM1" s="21" t="s">
        <v>87</v>
      </c>
      <c r="ON1" s="21" t="s">
        <v>87</v>
      </c>
      <c r="OO1" s="21" t="s">
        <v>87</v>
      </c>
      <c r="OP1" s="21" t="s">
        <v>87</v>
      </c>
      <c r="OQ1" s="21" t="s">
        <v>87</v>
      </c>
      <c r="OR1" s="21" t="s">
        <v>87</v>
      </c>
      <c r="OS1" s="21" t="s">
        <v>87</v>
      </c>
      <c r="OT1" s="21" t="s">
        <v>87</v>
      </c>
      <c r="OU1" s="21" t="s">
        <v>87</v>
      </c>
      <c r="OV1" s="21" t="s">
        <v>87</v>
      </c>
      <c r="OW1" s="21" t="s">
        <v>87</v>
      </c>
      <c r="OX1" s="21" t="s">
        <v>87</v>
      </c>
      <c r="OY1" s="21" t="s">
        <v>87</v>
      </c>
      <c r="OZ1" s="21" t="s">
        <v>87</v>
      </c>
      <c r="PA1" s="21" t="s">
        <v>87</v>
      </c>
      <c r="PB1" s="21" t="s">
        <v>87</v>
      </c>
      <c r="PC1" s="21" t="s">
        <v>87</v>
      </c>
      <c r="PD1" s="21" t="s">
        <v>87</v>
      </c>
      <c r="PE1" s="21" t="s">
        <v>87</v>
      </c>
      <c r="PF1" s="21" t="s">
        <v>87</v>
      </c>
      <c r="PG1" s="21" t="s">
        <v>87</v>
      </c>
      <c r="PH1" s="21" t="s">
        <v>87</v>
      </c>
      <c r="PI1" s="21" t="s">
        <v>87</v>
      </c>
      <c r="PJ1" s="21" t="s">
        <v>87</v>
      </c>
      <c r="PK1" s="21" t="s">
        <v>87</v>
      </c>
      <c r="PL1" s="21" t="s">
        <v>87</v>
      </c>
      <c r="PM1" s="21" t="s">
        <v>87</v>
      </c>
      <c r="PN1" s="21" t="s">
        <v>87</v>
      </c>
      <c r="PO1" s="21" t="s">
        <v>87</v>
      </c>
      <c r="PP1" s="21" t="s">
        <v>87</v>
      </c>
      <c r="PQ1" s="21" t="s">
        <v>87</v>
      </c>
      <c r="PR1" s="21" t="s">
        <v>87</v>
      </c>
      <c r="PS1" s="21" t="s">
        <v>87</v>
      </c>
      <c r="PT1" s="21" t="s">
        <v>87</v>
      </c>
      <c r="PU1" s="21" t="s">
        <v>87</v>
      </c>
      <c r="PV1" s="21" t="s">
        <v>87</v>
      </c>
      <c r="PW1" s="21" t="s">
        <v>87</v>
      </c>
      <c r="PX1" s="21" t="s">
        <v>87</v>
      </c>
      <c r="PY1" s="21" t="s">
        <v>87</v>
      </c>
      <c r="PZ1" s="21" t="s">
        <v>87</v>
      </c>
      <c r="QA1" s="21" t="s">
        <v>87</v>
      </c>
      <c r="QB1" s="21" t="s">
        <v>87</v>
      </c>
      <c r="QC1" s="21" t="s">
        <v>87</v>
      </c>
      <c r="QD1" s="21" t="s">
        <v>87</v>
      </c>
      <c r="QE1" s="21" t="s">
        <v>87</v>
      </c>
      <c r="QF1" s="21" t="s">
        <v>87</v>
      </c>
      <c r="QG1" s="21" t="s">
        <v>87</v>
      </c>
      <c r="QH1" s="21" t="s">
        <v>87</v>
      </c>
      <c r="QI1" s="21" t="s">
        <v>87</v>
      </c>
      <c r="QJ1" s="21" t="s">
        <v>87</v>
      </c>
      <c r="QK1" s="21" t="s">
        <v>87</v>
      </c>
      <c r="QL1" s="21" t="s">
        <v>87</v>
      </c>
      <c r="QM1" s="21" t="s">
        <v>87</v>
      </c>
      <c r="QN1" s="21" t="s">
        <v>87</v>
      </c>
      <c r="QO1" s="21" t="s">
        <v>87</v>
      </c>
      <c r="QP1" s="21" t="s">
        <v>87</v>
      </c>
      <c r="QQ1" s="21" t="s">
        <v>87</v>
      </c>
      <c r="QR1" s="21" t="s">
        <v>87</v>
      </c>
      <c r="QS1" s="21" t="s">
        <v>87</v>
      </c>
      <c r="QT1" s="21" t="s">
        <v>87</v>
      </c>
      <c r="QU1" s="21" t="s">
        <v>87</v>
      </c>
      <c r="QV1" s="21" t="s">
        <v>87</v>
      </c>
      <c r="QW1" s="21" t="s">
        <v>87</v>
      </c>
      <c r="QX1" s="21" t="s">
        <v>87</v>
      </c>
      <c r="QY1" s="21" t="s">
        <v>87</v>
      </c>
      <c r="QZ1" s="21" t="s">
        <v>87</v>
      </c>
      <c r="RA1" s="21" t="s">
        <v>87</v>
      </c>
      <c r="RB1" s="21" t="s">
        <v>87</v>
      </c>
      <c r="RC1" s="21" t="s">
        <v>87</v>
      </c>
      <c r="RD1" s="21" t="s">
        <v>87</v>
      </c>
      <c r="RE1" s="21" t="s">
        <v>87</v>
      </c>
      <c r="RF1" s="21" t="s">
        <v>87</v>
      </c>
      <c r="RG1" s="21" t="s">
        <v>87</v>
      </c>
      <c r="RH1" s="21" t="s">
        <v>87</v>
      </c>
      <c r="RI1" s="21" t="s">
        <v>87</v>
      </c>
      <c r="RJ1" s="21" t="s">
        <v>87</v>
      </c>
      <c r="RK1" s="21" t="s">
        <v>87</v>
      </c>
      <c r="RL1" s="21" t="s">
        <v>87</v>
      </c>
      <c r="RM1" s="21" t="s">
        <v>87</v>
      </c>
      <c r="RN1" s="21" t="s">
        <v>87</v>
      </c>
      <c r="RO1" s="21" t="s">
        <v>87</v>
      </c>
      <c r="RP1" s="21" t="s">
        <v>87</v>
      </c>
      <c r="RQ1" s="21" t="s">
        <v>87</v>
      </c>
      <c r="RR1" s="21" t="s">
        <v>87</v>
      </c>
      <c r="RS1" s="21" t="s">
        <v>87</v>
      </c>
      <c r="RT1" s="21" t="s">
        <v>87</v>
      </c>
      <c r="RU1" s="21" t="s">
        <v>87</v>
      </c>
      <c r="RV1" s="21" t="s">
        <v>87</v>
      </c>
      <c r="RW1" s="21" t="s">
        <v>87</v>
      </c>
      <c r="RX1" s="21" t="s">
        <v>102</v>
      </c>
      <c r="RY1" s="21" t="s">
        <v>102</v>
      </c>
      <c r="RZ1" s="21" t="s">
        <v>102</v>
      </c>
      <c r="SA1" s="21" t="s">
        <v>102</v>
      </c>
      <c r="SB1" s="21" t="s">
        <v>102</v>
      </c>
      <c r="SC1" s="21" t="s">
        <v>102</v>
      </c>
      <c r="SD1" s="21" t="s">
        <v>102</v>
      </c>
      <c r="SE1" s="21" t="s">
        <v>102</v>
      </c>
      <c r="SF1" s="21" t="s">
        <v>102</v>
      </c>
      <c r="SG1" s="21" t="s">
        <v>102</v>
      </c>
      <c r="SH1" s="21" t="s">
        <v>102</v>
      </c>
      <c r="SI1" s="21" t="s">
        <v>102</v>
      </c>
      <c r="SJ1" s="21" t="s">
        <v>102</v>
      </c>
      <c r="SK1" s="21" t="s">
        <v>102</v>
      </c>
      <c r="SL1" s="21" t="s">
        <v>102</v>
      </c>
      <c r="SM1" s="21" t="s">
        <v>102</v>
      </c>
      <c r="SN1" s="21" t="s">
        <v>102</v>
      </c>
      <c r="SO1" s="21" t="s">
        <v>102</v>
      </c>
      <c r="SP1" s="21" t="s">
        <v>102</v>
      </c>
      <c r="SQ1" s="21" t="s">
        <v>102</v>
      </c>
      <c r="SR1" s="21" t="s">
        <v>102</v>
      </c>
      <c r="SS1" s="21" t="s">
        <v>102</v>
      </c>
      <c r="ST1" s="21" t="s">
        <v>102</v>
      </c>
      <c r="SU1" s="21" t="s">
        <v>102</v>
      </c>
      <c r="SV1" s="21" t="s">
        <v>102</v>
      </c>
      <c r="SW1" s="21" t="s">
        <v>102</v>
      </c>
      <c r="SX1" s="21" t="s">
        <v>102</v>
      </c>
      <c r="SY1" s="21" t="s">
        <v>102</v>
      </c>
      <c r="SZ1" s="21" t="s">
        <v>102</v>
      </c>
      <c r="TA1" s="21" t="s">
        <v>102</v>
      </c>
      <c r="TB1" s="21" t="s">
        <v>102</v>
      </c>
      <c r="TC1" s="21" t="s">
        <v>102</v>
      </c>
      <c r="TD1" s="21" t="s">
        <v>102</v>
      </c>
      <c r="TE1" s="21" t="s">
        <v>102</v>
      </c>
      <c r="TF1" s="21" t="s">
        <v>102</v>
      </c>
      <c r="TG1" s="21" t="s">
        <v>102</v>
      </c>
      <c r="TH1" s="21" t="s">
        <v>102</v>
      </c>
      <c r="TI1" s="21" t="s">
        <v>102</v>
      </c>
      <c r="TJ1" s="21" t="s">
        <v>102</v>
      </c>
      <c r="TK1" s="21" t="s">
        <v>102</v>
      </c>
      <c r="TL1" s="21" t="s">
        <v>102</v>
      </c>
      <c r="TM1" s="21" t="s">
        <v>102</v>
      </c>
      <c r="TN1" s="21" t="s">
        <v>102</v>
      </c>
      <c r="TO1" s="21" t="s">
        <v>102</v>
      </c>
      <c r="TP1" s="21" t="s">
        <v>102</v>
      </c>
      <c r="TQ1" s="21" t="s">
        <v>102</v>
      </c>
      <c r="TR1" s="21" t="s">
        <v>102</v>
      </c>
      <c r="TS1" s="21" t="s">
        <v>102</v>
      </c>
      <c r="TT1" s="21" t="s">
        <v>102</v>
      </c>
      <c r="TU1" s="21" t="s">
        <v>102</v>
      </c>
      <c r="TV1" s="21" t="s">
        <v>102</v>
      </c>
      <c r="TW1" s="21" t="s">
        <v>102</v>
      </c>
      <c r="TX1" s="21" t="s">
        <v>102</v>
      </c>
      <c r="TY1" s="21" t="s">
        <v>102</v>
      </c>
      <c r="TZ1" s="21" t="s">
        <v>102</v>
      </c>
      <c r="UA1" s="21" t="s">
        <v>102</v>
      </c>
      <c r="UB1" s="21" t="s">
        <v>102</v>
      </c>
      <c r="UC1" s="21" t="s">
        <v>102</v>
      </c>
      <c r="UD1" s="21" t="s">
        <v>102</v>
      </c>
      <c r="UE1" s="21" t="s">
        <v>102</v>
      </c>
      <c r="UF1" s="21" t="s">
        <v>102</v>
      </c>
      <c r="UG1" s="21" t="s">
        <v>102</v>
      </c>
      <c r="UH1" s="21" t="s">
        <v>102</v>
      </c>
      <c r="UI1" s="21" t="s">
        <v>102</v>
      </c>
      <c r="UJ1" s="21" t="s">
        <v>102</v>
      </c>
      <c r="UK1" s="21" t="s">
        <v>102</v>
      </c>
      <c r="UL1" s="21" t="s">
        <v>102</v>
      </c>
      <c r="UM1" s="21" t="s">
        <v>102</v>
      </c>
      <c r="UN1" s="21" t="s">
        <v>102</v>
      </c>
      <c r="UO1" s="21" t="s">
        <v>102</v>
      </c>
      <c r="UP1" s="21" t="s">
        <v>102</v>
      </c>
      <c r="UQ1" s="21" t="s">
        <v>102</v>
      </c>
      <c r="UR1" s="21" t="s">
        <v>102</v>
      </c>
      <c r="US1" s="21" t="s">
        <v>102</v>
      </c>
      <c r="UT1" s="21" t="s">
        <v>102</v>
      </c>
      <c r="UU1" s="21" t="s">
        <v>102</v>
      </c>
      <c r="UV1" s="21" t="s">
        <v>102</v>
      </c>
      <c r="UW1" s="21" t="s">
        <v>102</v>
      </c>
      <c r="UX1" s="21" t="s">
        <v>102</v>
      </c>
      <c r="UY1" s="21" t="s">
        <v>102</v>
      </c>
      <c r="UZ1" s="21" t="s">
        <v>102</v>
      </c>
      <c r="VA1" s="21" t="s">
        <v>102</v>
      </c>
      <c r="VB1" s="21" t="s">
        <v>102</v>
      </c>
      <c r="VC1" s="21" t="s">
        <v>102</v>
      </c>
      <c r="VD1" s="21" t="s">
        <v>102</v>
      </c>
      <c r="VE1" s="21" t="s">
        <v>102</v>
      </c>
      <c r="VF1" s="21" t="s">
        <v>102</v>
      </c>
      <c r="VG1" s="21" t="s">
        <v>102</v>
      </c>
      <c r="VH1" s="21" t="s">
        <v>102</v>
      </c>
      <c r="VI1" s="21" t="s">
        <v>102</v>
      </c>
      <c r="VJ1" s="21" t="s">
        <v>102</v>
      </c>
      <c r="VK1" s="21" t="s">
        <v>102</v>
      </c>
      <c r="VL1" s="21" t="s">
        <v>102</v>
      </c>
      <c r="VM1" s="21" t="s">
        <v>102</v>
      </c>
      <c r="VN1" s="21" t="s">
        <v>102</v>
      </c>
      <c r="VO1" s="21" t="s">
        <v>102</v>
      </c>
      <c r="VP1" s="21" t="s">
        <v>102</v>
      </c>
      <c r="VQ1" s="21" t="s">
        <v>102</v>
      </c>
      <c r="VR1" s="21" t="s">
        <v>1</v>
      </c>
      <c r="VS1" s="21" t="s">
        <v>1</v>
      </c>
      <c r="VT1" s="21" t="s">
        <v>1</v>
      </c>
      <c r="VU1" s="21" t="s">
        <v>1</v>
      </c>
      <c r="VV1" s="21" t="s">
        <v>1</v>
      </c>
      <c r="VW1" s="21" t="s">
        <v>1</v>
      </c>
      <c r="VX1" s="21" t="s">
        <v>1</v>
      </c>
      <c r="VY1" s="21" t="s">
        <v>1</v>
      </c>
      <c r="VZ1" s="21" t="s">
        <v>1</v>
      </c>
      <c r="WA1" s="21" t="s">
        <v>1</v>
      </c>
      <c r="WB1" s="21" t="s">
        <v>1</v>
      </c>
      <c r="WC1" s="21" t="s">
        <v>1</v>
      </c>
      <c r="WD1" s="21" t="s">
        <v>1</v>
      </c>
      <c r="WE1" s="21" t="s">
        <v>1</v>
      </c>
      <c r="WF1" s="21" t="s">
        <v>1</v>
      </c>
      <c r="WG1" s="21" t="s">
        <v>1</v>
      </c>
      <c r="WH1" s="21" t="s">
        <v>1</v>
      </c>
      <c r="WI1" s="21" t="s">
        <v>1</v>
      </c>
      <c r="WJ1" s="21" t="s">
        <v>1</v>
      </c>
      <c r="WK1" s="21" t="s">
        <v>1</v>
      </c>
      <c r="WL1" s="21" t="s">
        <v>1</v>
      </c>
      <c r="WM1" s="21" t="s">
        <v>1</v>
      </c>
      <c r="WN1" s="21" t="s">
        <v>1</v>
      </c>
      <c r="WO1" s="21" t="s">
        <v>1</v>
      </c>
      <c r="WP1" s="21" t="s">
        <v>1</v>
      </c>
      <c r="WQ1" s="21" t="s">
        <v>1</v>
      </c>
      <c r="WR1" s="21" t="s">
        <v>1</v>
      </c>
      <c r="WS1" s="21" t="s">
        <v>1</v>
      </c>
      <c r="WT1" s="21" t="s">
        <v>1</v>
      </c>
      <c r="WU1" s="21" t="s">
        <v>1</v>
      </c>
      <c r="WV1" s="21" t="s">
        <v>1</v>
      </c>
      <c r="WW1" s="21" t="s">
        <v>1</v>
      </c>
      <c r="WX1" s="21" t="s">
        <v>1</v>
      </c>
      <c r="WY1" s="21" t="s">
        <v>1</v>
      </c>
      <c r="WZ1" s="21" t="s">
        <v>1</v>
      </c>
      <c r="XA1" s="21" t="s">
        <v>1</v>
      </c>
      <c r="XB1" s="21" t="s">
        <v>1</v>
      </c>
      <c r="XC1" s="21" t="s">
        <v>1</v>
      </c>
      <c r="XD1" s="21" t="s">
        <v>1</v>
      </c>
      <c r="XE1" s="21" t="s">
        <v>1</v>
      </c>
      <c r="XF1" s="21" t="s">
        <v>1</v>
      </c>
      <c r="XG1" s="21" t="s">
        <v>1</v>
      </c>
      <c r="XH1" s="21" t="s">
        <v>1</v>
      </c>
      <c r="XI1" s="21" t="s">
        <v>1</v>
      </c>
      <c r="XJ1" s="21" t="s">
        <v>1</v>
      </c>
      <c r="XK1" s="21" t="s">
        <v>1</v>
      </c>
      <c r="XL1" s="21" t="s">
        <v>1</v>
      </c>
      <c r="XM1" s="21" t="s">
        <v>1</v>
      </c>
      <c r="XN1" s="21" t="s">
        <v>1</v>
      </c>
      <c r="XO1" s="21" t="s">
        <v>1</v>
      </c>
      <c r="XP1" s="21" t="s">
        <v>1</v>
      </c>
      <c r="XQ1" s="21" t="s">
        <v>1</v>
      </c>
      <c r="XR1" s="21" t="s">
        <v>1</v>
      </c>
      <c r="XS1" s="21" t="s">
        <v>1</v>
      </c>
      <c r="XT1" s="21" t="s">
        <v>1</v>
      </c>
      <c r="XU1" s="21" t="s">
        <v>1</v>
      </c>
      <c r="XV1" s="21" t="s">
        <v>1</v>
      </c>
      <c r="XW1" s="21" t="s">
        <v>1</v>
      </c>
      <c r="XX1" s="21" t="s">
        <v>1</v>
      </c>
      <c r="XY1" s="21" t="s">
        <v>1</v>
      </c>
      <c r="XZ1" s="21" t="s">
        <v>1</v>
      </c>
      <c r="YA1" s="21" t="s">
        <v>1</v>
      </c>
      <c r="YB1" s="21" t="s">
        <v>1</v>
      </c>
      <c r="YC1" s="21" t="s">
        <v>1</v>
      </c>
      <c r="YD1" s="21" t="s">
        <v>1</v>
      </c>
      <c r="YE1" s="21" t="s">
        <v>1</v>
      </c>
      <c r="YF1" s="21" t="s">
        <v>1</v>
      </c>
      <c r="YG1" s="21" t="s">
        <v>1</v>
      </c>
      <c r="YH1" s="21" t="s">
        <v>1</v>
      </c>
      <c r="YI1" s="21" t="s">
        <v>1</v>
      </c>
      <c r="YJ1" s="21" t="s">
        <v>1</v>
      </c>
      <c r="YK1" s="21" t="s">
        <v>1</v>
      </c>
      <c r="YL1" s="21" t="s">
        <v>1</v>
      </c>
      <c r="YM1" s="21" t="s">
        <v>1</v>
      </c>
      <c r="YN1" s="21" t="s">
        <v>1</v>
      </c>
      <c r="YO1" s="21" t="s">
        <v>1</v>
      </c>
      <c r="YP1" s="21" t="s">
        <v>1</v>
      </c>
      <c r="YQ1" s="21" t="s">
        <v>1</v>
      </c>
      <c r="YR1" s="21" t="s">
        <v>1</v>
      </c>
      <c r="YS1" s="21" t="s">
        <v>1</v>
      </c>
      <c r="YT1" s="21" t="s">
        <v>1</v>
      </c>
      <c r="YU1" s="21" t="s">
        <v>1</v>
      </c>
      <c r="YV1" s="21" t="s">
        <v>1</v>
      </c>
      <c r="YW1" s="21" t="s">
        <v>1</v>
      </c>
      <c r="YX1" s="21" t="s">
        <v>1</v>
      </c>
      <c r="YY1" s="21" t="s">
        <v>1</v>
      </c>
      <c r="YZ1" s="21" t="s">
        <v>1</v>
      </c>
      <c r="ZA1" s="21" t="s">
        <v>1</v>
      </c>
      <c r="ZB1" s="21" t="s">
        <v>1</v>
      </c>
      <c r="ZC1" s="21" t="s">
        <v>1</v>
      </c>
      <c r="ZD1" s="21" t="s">
        <v>1</v>
      </c>
      <c r="ZE1" s="21" t="s">
        <v>1</v>
      </c>
      <c r="ZF1" s="21" t="s">
        <v>1</v>
      </c>
      <c r="ZG1" s="21" t="s">
        <v>1</v>
      </c>
      <c r="ZH1" s="21" t="s">
        <v>1</v>
      </c>
      <c r="ZI1" s="21" t="s">
        <v>1</v>
      </c>
      <c r="ZJ1" s="21" t="s">
        <v>1</v>
      </c>
      <c r="ZK1" s="21" t="s">
        <v>1</v>
      </c>
      <c r="ZL1" s="21" t="s">
        <v>104</v>
      </c>
      <c r="ZM1" s="21" t="s">
        <v>104</v>
      </c>
      <c r="ZN1" s="21" t="s">
        <v>104</v>
      </c>
      <c r="ZO1" s="21" t="s">
        <v>104</v>
      </c>
      <c r="ZP1" s="21" t="s">
        <v>104</v>
      </c>
      <c r="ZQ1" s="21" t="s">
        <v>104</v>
      </c>
      <c r="ZR1" s="21" t="s">
        <v>104</v>
      </c>
      <c r="ZS1" s="21" t="s">
        <v>104</v>
      </c>
      <c r="ZT1" s="21" t="s">
        <v>104</v>
      </c>
      <c r="ZU1" s="21" t="s">
        <v>104</v>
      </c>
      <c r="ZV1" s="21" t="s">
        <v>104</v>
      </c>
      <c r="ZW1" s="21" t="s">
        <v>104</v>
      </c>
      <c r="ZX1" s="21" t="s">
        <v>104</v>
      </c>
      <c r="ZY1" s="21" t="s">
        <v>104</v>
      </c>
      <c r="ZZ1" s="21" t="s">
        <v>104</v>
      </c>
      <c r="AAA1" s="21" t="s">
        <v>104</v>
      </c>
      <c r="AAB1" s="21" t="s">
        <v>104</v>
      </c>
      <c r="AAC1" s="21" t="s">
        <v>104</v>
      </c>
      <c r="AAD1" s="21" t="s">
        <v>104</v>
      </c>
      <c r="AAE1" s="21" t="s">
        <v>104</v>
      </c>
      <c r="AAF1" s="21" t="s">
        <v>104</v>
      </c>
      <c r="AAG1" s="21" t="s">
        <v>104</v>
      </c>
      <c r="AAH1" s="21" t="s">
        <v>104</v>
      </c>
      <c r="AAI1" s="21" t="s">
        <v>104</v>
      </c>
      <c r="AAJ1" s="21" t="s">
        <v>104</v>
      </c>
      <c r="AAK1" s="21" t="s">
        <v>104</v>
      </c>
      <c r="AAL1" s="21" t="s">
        <v>104</v>
      </c>
      <c r="AAM1" s="21" t="s">
        <v>104</v>
      </c>
      <c r="AAN1" s="21" t="s">
        <v>104</v>
      </c>
      <c r="AAO1" s="21" t="s">
        <v>104</v>
      </c>
      <c r="AAP1" s="21" t="s">
        <v>104</v>
      </c>
      <c r="AAQ1" s="21" t="s">
        <v>104</v>
      </c>
      <c r="AAR1" s="21" t="s">
        <v>104</v>
      </c>
      <c r="AAS1" s="21" t="s">
        <v>104</v>
      </c>
      <c r="AAT1" s="21" t="s">
        <v>104</v>
      </c>
      <c r="AAU1" s="21" t="s">
        <v>104</v>
      </c>
      <c r="AAV1" s="21" t="s">
        <v>104</v>
      </c>
      <c r="AAW1" s="21" t="s">
        <v>104</v>
      </c>
      <c r="AAX1" s="21" t="s">
        <v>104</v>
      </c>
      <c r="AAY1" s="21" t="s">
        <v>104</v>
      </c>
      <c r="AAZ1" s="21" t="s">
        <v>104</v>
      </c>
      <c r="ABA1" s="21" t="s">
        <v>104</v>
      </c>
      <c r="ABB1" s="21" t="s">
        <v>104</v>
      </c>
      <c r="ABC1" s="21" t="s">
        <v>104</v>
      </c>
      <c r="ABD1" s="21" t="s">
        <v>104</v>
      </c>
      <c r="ABE1" s="21" t="s">
        <v>104</v>
      </c>
      <c r="ABF1" s="21" t="s">
        <v>104</v>
      </c>
      <c r="ABG1" s="21" t="s">
        <v>104</v>
      </c>
      <c r="ABH1" s="21" t="s">
        <v>104</v>
      </c>
      <c r="ABI1" s="21" t="s">
        <v>104</v>
      </c>
      <c r="ABJ1" s="21" t="s">
        <v>104</v>
      </c>
      <c r="ABK1" s="21" t="s">
        <v>104</v>
      </c>
      <c r="ABL1" s="21" t="s">
        <v>104</v>
      </c>
      <c r="ABM1" s="21" t="s">
        <v>104</v>
      </c>
      <c r="ABN1" s="21" t="s">
        <v>104</v>
      </c>
      <c r="ABO1" s="21" t="s">
        <v>104</v>
      </c>
      <c r="ABP1" s="21" t="s">
        <v>104</v>
      </c>
      <c r="ABQ1" s="21" t="s">
        <v>104</v>
      </c>
      <c r="ABR1" s="21" t="s">
        <v>104</v>
      </c>
      <c r="ABS1" s="21" t="s">
        <v>104</v>
      </c>
      <c r="ABT1" s="21" t="s">
        <v>104</v>
      </c>
      <c r="ABU1" s="21" t="s">
        <v>104</v>
      </c>
      <c r="ABV1" s="21" t="s">
        <v>104</v>
      </c>
      <c r="ABW1" s="21" t="s">
        <v>104</v>
      </c>
      <c r="ABX1" s="21" t="s">
        <v>104</v>
      </c>
      <c r="ABY1" s="21" t="s">
        <v>104</v>
      </c>
      <c r="ABZ1" s="21" t="s">
        <v>104</v>
      </c>
      <c r="ACA1" s="21" t="s">
        <v>104</v>
      </c>
      <c r="ACB1" s="21" t="s">
        <v>104</v>
      </c>
      <c r="ACC1" s="21" t="s">
        <v>104</v>
      </c>
      <c r="ACD1" s="21" t="s">
        <v>104</v>
      </c>
      <c r="ACE1" s="21" t="s">
        <v>104</v>
      </c>
      <c r="ACF1" s="21" t="s">
        <v>104</v>
      </c>
      <c r="ACG1" s="21" t="s">
        <v>104</v>
      </c>
      <c r="ACH1" s="21" t="s">
        <v>104</v>
      </c>
      <c r="ACI1" s="21" t="s">
        <v>104</v>
      </c>
      <c r="ACJ1" s="21" t="s">
        <v>104</v>
      </c>
      <c r="ACK1" s="21" t="s">
        <v>104</v>
      </c>
      <c r="ACL1" s="21" t="s">
        <v>104</v>
      </c>
      <c r="ACM1" s="21" t="s">
        <v>104</v>
      </c>
      <c r="ACN1" s="21" t="s">
        <v>104</v>
      </c>
      <c r="ACO1" s="21" t="s">
        <v>104</v>
      </c>
      <c r="ACP1" s="21" t="s">
        <v>104</v>
      </c>
      <c r="ACQ1" s="21" t="s">
        <v>104</v>
      </c>
      <c r="ACR1" s="21" t="s">
        <v>104</v>
      </c>
      <c r="ACS1" s="21" t="s">
        <v>104</v>
      </c>
      <c r="ACT1" s="21" t="s">
        <v>104</v>
      </c>
      <c r="ACU1" s="21" t="s">
        <v>104</v>
      </c>
      <c r="ACV1" s="21" t="s">
        <v>104</v>
      </c>
      <c r="ACW1" s="21" t="s">
        <v>104</v>
      </c>
      <c r="ACX1" s="21" t="s">
        <v>104</v>
      </c>
      <c r="ACY1" s="21" t="s">
        <v>104</v>
      </c>
      <c r="ACZ1" s="21" t="s">
        <v>104</v>
      </c>
      <c r="ADA1" s="21" t="s">
        <v>104</v>
      </c>
      <c r="ADB1" s="21" t="s">
        <v>104</v>
      </c>
      <c r="ADC1" s="21" t="s">
        <v>104</v>
      </c>
      <c r="ADD1" s="21" t="s">
        <v>104</v>
      </c>
      <c r="ADE1" s="21" t="s">
        <v>104</v>
      </c>
      <c r="ADF1" s="21" t="s">
        <v>105</v>
      </c>
      <c r="ADG1" s="21" t="s">
        <v>105</v>
      </c>
      <c r="ADH1" s="21" t="s">
        <v>105</v>
      </c>
      <c r="ADI1" s="21" t="s">
        <v>105</v>
      </c>
      <c r="ADJ1" s="21" t="s">
        <v>105</v>
      </c>
      <c r="ADK1" s="21" t="s">
        <v>105</v>
      </c>
      <c r="ADL1" s="21" t="s">
        <v>105</v>
      </c>
      <c r="ADM1" s="21" t="s">
        <v>105</v>
      </c>
      <c r="ADN1" s="21" t="s">
        <v>105</v>
      </c>
      <c r="ADO1" s="21" t="s">
        <v>105</v>
      </c>
      <c r="ADP1" s="21" t="s">
        <v>105</v>
      </c>
      <c r="ADQ1" s="21" t="s">
        <v>105</v>
      </c>
      <c r="ADR1" s="21" t="s">
        <v>105</v>
      </c>
      <c r="ADS1" s="21" t="s">
        <v>105</v>
      </c>
      <c r="ADT1" s="21" t="s">
        <v>105</v>
      </c>
      <c r="ADU1" s="21" t="s">
        <v>105</v>
      </c>
      <c r="ADV1" s="21" t="s">
        <v>105</v>
      </c>
      <c r="ADW1" s="21" t="s">
        <v>105</v>
      </c>
      <c r="ADX1" s="21" t="s">
        <v>105</v>
      </c>
      <c r="ADY1" s="21" t="s">
        <v>105</v>
      </c>
      <c r="ADZ1" s="21" t="s">
        <v>105</v>
      </c>
      <c r="AEA1" s="21" t="s">
        <v>105</v>
      </c>
      <c r="AEB1" s="21" t="s">
        <v>105</v>
      </c>
      <c r="AEC1" s="21" t="s">
        <v>105</v>
      </c>
      <c r="AED1" s="21" t="s">
        <v>105</v>
      </c>
      <c r="AEE1" s="21" t="s">
        <v>105</v>
      </c>
      <c r="AEF1" s="21" t="s">
        <v>105</v>
      </c>
      <c r="AEG1" s="21" t="s">
        <v>105</v>
      </c>
      <c r="AEH1" s="21" t="s">
        <v>105</v>
      </c>
      <c r="AEI1" s="21" t="s">
        <v>105</v>
      </c>
      <c r="AEJ1" s="21" t="s">
        <v>105</v>
      </c>
      <c r="AEK1" s="21" t="s">
        <v>105</v>
      </c>
      <c r="AEL1" s="21" t="s">
        <v>105</v>
      </c>
      <c r="AEM1" s="21" t="s">
        <v>105</v>
      </c>
      <c r="AEN1" s="21" t="s">
        <v>105</v>
      </c>
      <c r="AEO1" s="21" t="s">
        <v>105</v>
      </c>
      <c r="AEP1" s="21" t="s">
        <v>105</v>
      </c>
      <c r="AEQ1" s="21" t="s">
        <v>105</v>
      </c>
      <c r="AER1" s="21" t="s">
        <v>105</v>
      </c>
      <c r="AES1" s="21" t="s">
        <v>105</v>
      </c>
      <c r="AET1" s="21" t="s">
        <v>105</v>
      </c>
      <c r="AEU1" s="21" t="s">
        <v>105</v>
      </c>
      <c r="AEV1" s="21" t="s">
        <v>105</v>
      </c>
      <c r="AEW1" s="21" t="s">
        <v>105</v>
      </c>
      <c r="AEX1" s="21" t="s">
        <v>105</v>
      </c>
      <c r="AEY1" s="21" t="s">
        <v>105</v>
      </c>
      <c r="AEZ1" s="21" t="s">
        <v>105</v>
      </c>
      <c r="AFA1" s="21" t="s">
        <v>105</v>
      </c>
      <c r="AFB1" s="21" t="s">
        <v>105</v>
      </c>
      <c r="AFC1" s="21" t="s">
        <v>105</v>
      </c>
      <c r="AFD1" s="21" t="s">
        <v>105</v>
      </c>
      <c r="AFE1" s="21" t="s">
        <v>105</v>
      </c>
      <c r="AFF1" s="21" t="s">
        <v>105</v>
      </c>
      <c r="AFG1" s="21" t="s">
        <v>105</v>
      </c>
      <c r="AFH1" s="21" t="s">
        <v>105</v>
      </c>
      <c r="AFI1" s="21" t="s">
        <v>105</v>
      </c>
      <c r="AFJ1" s="21" t="s">
        <v>105</v>
      </c>
      <c r="AFK1" s="21" t="s">
        <v>105</v>
      </c>
      <c r="AFL1" s="21" t="s">
        <v>105</v>
      </c>
      <c r="AFM1" s="21" t="s">
        <v>105</v>
      </c>
      <c r="AFN1" s="21" t="s">
        <v>105</v>
      </c>
      <c r="AFO1" s="21" t="s">
        <v>105</v>
      </c>
      <c r="AFP1" s="21" t="s">
        <v>105</v>
      </c>
      <c r="AFQ1" s="21" t="s">
        <v>105</v>
      </c>
      <c r="AFR1" s="21" t="s">
        <v>105</v>
      </c>
      <c r="AFS1" s="21" t="s">
        <v>105</v>
      </c>
      <c r="AFT1" s="21" t="s">
        <v>105</v>
      </c>
      <c r="AFU1" s="21" t="s">
        <v>105</v>
      </c>
      <c r="AFV1" s="21" t="s">
        <v>105</v>
      </c>
      <c r="AFW1" s="21" t="s">
        <v>105</v>
      </c>
      <c r="AFX1" s="21" t="s">
        <v>105</v>
      </c>
      <c r="AFY1" s="21" t="s">
        <v>105</v>
      </c>
      <c r="AFZ1" s="21" t="s">
        <v>105</v>
      </c>
      <c r="AGA1" s="21" t="s">
        <v>105</v>
      </c>
      <c r="AGB1" s="21" t="s">
        <v>105</v>
      </c>
      <c r="AGC1" s="21" t="s">
        <v>105</v>
      </c>
      <c r="AGD1" s="21" t="s">
        <v>105</v>
      </c>
      <c r="AGE1" s="21" t="s">
        <v>105</v>
      </c>
      <c r="AGF1" s="21" t="s">
        <v>105</v>
      </c>
      <c r="AGG1" s="21" t="s">
        <v>105</v>
      </c>
      <c r="AGH1" s="21" t="s">
        <v>105</v>
      </c>
      <c r="AGI1" s="21" t="s">
        <v>105</v>
      </c>
      <c r="AGJ1" s="21" t="s">
        <v>105</v>
      </c>
      <c r="AGK1" s="21" t="s">
        <v>105</v>
      </c>
      <c r="AGL1" s="21" t="s">
        <v>105</v>
      </c>
      <c r="AGM1" s="21" t="s">
        <v>105</v>
      </c>
      <c r="AGN1" s="21" t="s">
        <v>105</v>
      </c>
      <c r="AGO1" s="21" t="s">
        <v>105</v>
      </c>
      <c r="AGP1" s="21" t="s">
        <v>105</v>
      </c>
      <c r="AGQ1" s="21" t="s">
        <v>105</v>
      </c>
      <c r="AGR1" s="21" t="s">
        <v>105</v>
      </c>
      <c r="AGS1" s="21" t="s">
        <v>105</v>
      </c>
      <c r="AGT1" s="21" t="s">
        <v>105</v>
      </c>
      <c r="AGU1" s="21" t="s">
        <v>105</v>
      </c>
      <c r="AGV1" s="21" t="s">
        <v>105</v>
      </c>
      <c r="AGW1" s="21" t="s">
        <v>105</v>
      </c>
      <c r="AGX1" s="21" t="s">
        <v>105</v>
      </c>
      <c r="AGY1" s="21" t="s">
        <v>105</v>
      </c>
      <c r="AGZ1" s="21" t="s">
        <v>106</v>
      </c>
      <c r="AHA1" s="21" t="s">
        <v>106</v>
      </c>
      <c r="AHB1" s="21" t="s">
        <v>106</v>
      </c>
      <c r="AHC1" s="21" t="s">
        <v>106</v>
      </c>
      <c r="AHD1" s="21" t="s">
        <v>106</v>
      </c>
      <c r="AHE1" s="21" t="s">
        <v>106</v>
      </c>
      <c r="AHF1" s="21" t="s">
        <v>106</v>
      </c>
      <c r="AHG1" s="21" t="s">
        <v>106</v>
      </c>
      <c r="AHH1" s="21" t="s">
        <v>106</v>
      </c>
      <c r="AHI1" s="21" t="s">
        <v>106</v>
      </c>
      <c r="AHJ1" s="21" t="s">
        <v>106</v>
      </c>
      <c r="AHK1" s="21" t="s">
        <v>106</v>
      </c>
      <c r="AHL1" s="21" t="s">
        <v>106</v>
      </c>
      <c r="AHM1" s="21" t="s">
        <v>106</v>
      </c>
      <c r="AHN1" s="21" t="s">
        <v>106</v>
      </c>
      <c r="AHO1" s="21" t="s">
        <v>106</v>
      </c>
      <c r="AHP1" s="21" t="s">
        <v>106</v>
      </c>
      <c r="AHQ1" s="21" t="s">
        <v>106</v>
      </c>
      <c r="AHR1" s="21" t="s">
        <v>106</v>
      </c>
      <c r="AHS1" s="21" t="s">
        <v>106</v>
      </c>
      <c r="AHT1" s="21" t="s">
        <v>106</v>
      </c>
      <c r="AHU1" s="21" t="s">
        <v>106</v>
      </c>
      <c r="AHV1" s="21" t="s">
        <v>106</v>
      </c>
      <c r="AHW1" s="21" t="s">
        <v>106</v>
      </c>
      <c r="AHX1" s="21" t="s">
        <v>106</v>
      </c>
      <c r="AHY1" s="21" t="s">
        <v>106</v>
      </c>
      <c r="AHZ1" s="21" t="s">
        <v>106</v>
      </c>
      <c r="AIA1" s="21" t="s">
        <v>106</v>
      </c>
      <c r="AIB1" s="21" t="s">
        <v>106</v>
      </c>
      <c r="AIC1" s="21" t="s">
        <v>106</v>
      </c>
      <c r="AID1" s="21" t="s">
        <v>106</v>
      </c>
      <c r="AIE1" s="21" t="s">
        <v>106</v>
      </c>
      <c r="AIF1" s="21" t="s">
        <v>106</v>
      </c>
      <c r="AIG1" s="21" t="s">
        <v>106</v>
      </c>
      <c r="AIH1" s="21" t="s">
        <v>106</v>
      </c>
      <c r="AII1" s="21" t="s">
        <v>106</v>
      </c>
      <c r="AIJ1" s="21" t="s">
        <v>106</v>
      </c>
      <c r="AIK1" s="21" t="s">
        <v>106</v>
      </c>
      <c r="AIL1" s="21" t="s">
        <v>106</v>
      </c>
      <c r="AIM1" s="21" t="s">
        <v>106</v>
      </c>
      <c r="AIN1" s="21" t="s">
        <v>106</v>
      </c>
      <c r="AIO1" s="21" t="s">
        <v>106</v>
      </c>
      <c r="AIP1" s="21" t="s">
        <v>106</v>
      </c>
      <c r="AIQ1" s="21" t="s">
        <v>106</v>
      </c>
      <c r="AIR1" s="21" t="s">
        <v>106</v>
      </c>
      <c r="AIS1" s="21" t="s">
        <v>106</v>
      </c>
      <c r="AIT1" s="21" t="s">
        <v>106</v>
      </c>
      <c r="AIU1" s="21" t="s">
        <v>106</v>
      </c>
      <c r="AIV1" s="21" t="s">
        <v>106</v>
      </c>
      <c r="AIW1" s="21" t="s">
        <v>106</v>
      </c>
      <c r="AIX1" s="21" t="s">
        <v>106</v>
      </c>
      <c r="AIY1" s="21" t="s">
        <v>106</v>
      </c>
      <c r="AIZ1" s="21" t="s">
        <v>106</v>
      </c>
      <c r="AJA1" s="21" t="s">
        <v>106</v>
      </c>
      <c r="AJB1" s="21" t="s">
        <v>106</v>
      </c>
      <c r="AJC1" s="21" t="s">
        <v>106</v>
      </c>
      <c r="AJD1" s="21" t="s">
        <v>106</v>
      </c>
      <c r="AJE1" s="21" t="s">
        <v>106</v>
      </c>
      <c r="AJF1" s="21" t="s">
        <v>106</v>
      </c>
      <c r="AJG1" s="21" t="s">
        <v>106</v>
      </c>
      <c r="AJH1" s="21" t="s">
        <v>106</v>
      </c>
      <c r="AJI1" s="21" t="s">
        <v>106</v>
      </c>
      <c r="AJJ1" s="21" t="s">
        <v>106</v>
      </c>
      <c r="AJK1" s="21" t="s">
        <v>106</v>
      </c>
      <c r="AJL1" s="21" t="s">
        <v>106</v>
      </c>
      <c r="AJM1" s="21" t="s">
        <v>106</v>
      </c>
      <c r="AJN1" s="21" t="s">
        <v>106</v>
      </c>
      <c r="AJO1" s="21" t="s">
        <v>106</v>
      </c>
      <c r="AJP1" s="21" t="s">
        <v>106</v>
      </c>
      <c r="AJQ1" s="21" t="s">
        <v>106</v>
      </c>
      <c r="AJR1" s="21" t="s">
        <v>106</v>
      </c>
      <c r="AJS1" s="21" t="s">
        <v>106</v>
      </c>
      <c r="AJT1" s="21" t="s">
        <v>106</v>
      </c>
      <c r="AJU1" s="21" t="s">
        <v>106</v>
      </c>
      <c r="AJV1" s="21" t="s">
        <v>106</v>
      </c>
      <c r="AJW1" s="21" t="s">
        <v>106</v>
      </c>
      <c r="AJX1" s="21" t="s">
        <v>106</v>
      </c>
      <c r="AJY1" s="21" t="s">
        <v>106</v>
      </c>
      <c r="AJZ1" s="21" t="s">
        <v>106</v>
      </c>
      <c r="AKA1" s="21" t="s">
        <v>106</v>
      </c>
      <c r="AKB1" s="21" t="s">
        <v>106</v>
      </c>
      <c r="AKC1" s="21" t="s">
        <v>106</v>
      </c>
      <c r="AKD1" s="21" t="s">
        <v>106</v>
      </c>
      <c r="AKE1" s="21" t="s">
        <v>106</v>
      </c>
      <c r="AKF1" s="21" t="s">
        <v>106</v>
      </c>
      <c r="AKG1" s="21" t="s">
        <v>106</v>
      </c>
      <c r="AKH1" s="21" t="s">
        <v>106</v>
      </c>
      <c r="AKI1" s="21" t="s">
        <v>106</v>
      </c>
      <c r="AKJ1" s="21" t="s">
        <v>106</v>
      </c>
      <c r="AKK1" s="21" t="s">
        <v>106</v>
      </c>
      <c r="AKL1" s="21" t="s">
        <v>106</v>
      </c>
      <c r="AKM1" s="21" t="s">
        <v>106</v>
      </c>
      <c r="AKN1" s="21" t="s">
        <v>106</v>
      </c>
      <c r="AKO1" s="21" t="s">
        <v>106</v>
      </c>
      <c r="AKP1" s="21" t="s">
        <v>106</v>
      </c>
      <c r="AKQ1" s="21" t="s">
        <v>106</v>
      </c>
      <c r="AKR1" s="21" t="s">
        <v>106</v>
      </c>
      <c r="AKS1" s="21" t="s">
        <v>106</v>
      </c>
      <c r="AKT1" s="21" t="s">
        <v>99</v>
      </c>
      <c r="AKU1" s="21" t="s">
        <v>99</v>
      </c>
      <c r="AKV1" s="21" t="s">
        <v>99</v>
      </c>
      <c r="AKW1" s="21" t="s">
        <v>99</v>
      </c>
      <c r="AKX1" s="21" t="s">
        <v>99</v>
      </c>
      <c r="AKY1" s="21" t="s">
        <v>99</v>
      </c>
      <c r="AKZ1" s="21" t="s">
        <v>99</v>
      </c>
      <c r="ALA1" s="21" t="s">
        <v>99</v>
      </c>
      <c r="ALB1" s="21" t="s">
        <v>99</v>
      </c>
      <c r="ALC1" s="21" t="s">
        <v>99</v>
      </c>
      <c r="ALD1" s="21" t="s">
        <v>99</v>
      </c>
      <c r="ALE1" s="21" t="s">
        <v>99</v>
      </c>
      <c r="ALF1" s="21" t="s">
        <v>99</v>
      </c>
      <c r="ALG1" s="21" t="s">
        <v>99</v>
      </c>
      <c r="ALH1" s="21" t="s">
        <v>99</v>
      </c>
      <c r="ALI1" s="21" t="s">
        <v>99</v>
      </c>
      <c r="ALJ1" s="21" t="s">
        <v>99</v>
      </c>
      <c r="ALK1" s="21" t="s">
        <v>99</v>
      </c>
      <c r="ALL1" s="21" t="s">
        <v>99</v>
      </c>
      <c r="ALM1" s="21" t="s">
        <v>99</v>
      </c>
      <c r="ALN1" s="21" t="s">
        <v>99</v>
      </c>
      <c r="ALO1" s="21" t="s">
        <v>99</v>
      </c>
      <c r="ALP1" s="21" t="s">
        <v>99</v>
      </c>
      <c r="ALQ1" s="21" t="s">
        <v>99</v>
      </c>
      <c r="ALR1" s="21" t="s">
        <v>99</v>
      </c>
      <c r="ALS1" s="21" t="s">
        <v>99</v>
      </c>
      <c r="ALT1" s="21" t="s">
        <v>99</v>
      </c>
      <c r="ALU1" s="21" t="s">
        <v>99</v>
      </c>
      <c r="ALV1" s="21" t="s">
        <v>99</v>
      </c>
      <c r="ALW1" s="21" t="s">
        <v>99</v>
      </c>
      <c r="ALX1" s="21" t="s">
        <v>99</v>
      </c>
      <c r="ALY1" s="21" t="s">
        <v>99</v>
      </c>
      <c r="ALZ1" s="21" t="s">
        <v>99</v>
      </c>
      <c r="AMA1" s="21" t="s">
        <v>99</v>
      </c>
      <c r="AMB1" s="21" t="s">
        <v>99</v>
      </c>
      <c r="AMC1" s="21" t="s">
        <v>99</v>
      </c>
      <c r="AMD1" s="21" t="s">
        <v>99</v>
      </c>
      <c r="AME1" s="21" t="s">
        <v>99</v>
      </c>
      <c r="AMF1" s="21" t="s">
        <v>99</v>
      </c>
      <c r="AMG1" s="21" t="s">
        <v>99</v>
      </c>
      <c r="AMH1" s="21" t="s">
        <v>99</v>
      </c>
      <c r="AMI1" s="21" t="s">
        <v>99</v>
      </c>
      <c r="AMJ1" s="21" t="s">
        <v>99</v>
      </c>
      <c r="AMK1" s="21" t="s">
        <v>99</v>
      </c>
      <c r="AML1" s="21" t="s">
        <v>99</v>
      </c>
      <c r="AMM1" s="21" t="s">
        <v>99</v>
      </c>
      <c r="AMN1" s="21" t="s">
        <v>99</v>
      </c>
      <c r="AMO1" s="21" t="s">
        <v>99</v>
      </c>
      <c r="AMP1" s="21" t="s">
        <v>99</v>
      </c>
      <c r="AMQ1" s="21" t="s">
        <v>99</v>
      </c>
      <c r="AMR1" s="21" t="s">
        <v>99</v>
      </c>
      <c r="AMS1" s="21" t="s">
        <v>99</v>
      </c>
      <c r="AMT1" s="21" t="s">
        <v>99</v>
      </c>
      <c r="AMU1" s="21" t="s">
        <v>99</v>
      </c>
      <c r="AMV1" s="21" t="s">
        <v>99</v>
      </c>
      <c r="AMW1" s="21" t="s">
        <v>99</v>
      </c>
      <c r="AMX1" s="21" t="s">
        <v>99</v>
      </c>
      <c r="AMY1" s="21" t="s">
        <v>99</v>
      </c>
      <c r="AMZ1" s="21" t="s">
        <v>99</v>
      </c>
      <c r="ANA1" s="21" t="s">
        <v>99</v>
      </c>
      <c r="ANB1" s="21" t="s">
        <v>99</v>
      </c>
      <c r="ANC1" s="21" t="s">
        <v>99</v>
      </c>
      <c r="AND1" s="21" t="s">
        <v>99</v>
      </c>
      <c r="ANE1" s="21" t="s">
        <v>99</v>
      </c>
      <c r="ANF1" s="21" t="s">
        <v>99</v>
      </c>
      <c r="ANG1" s="21" t="s">
        <v>99</v>
      </c>
      <c r="ANH1" s="21" t="s">
        <v>99</v>
      </c>
      <c r="ANI1" s="21" t="s">
        <v>99</v>
      </c>
      <c r="ANJ1" s="21" t="s">
        <v>99</v>
      </c>
      <c r="ANK1" s="21" t="s">
        <v>99</v>
      </c>
      <c r="ANL1" s="21" t="s">
        <v>99</v>
      </c>
      <c r="ANM1" s="21" t="s">
        <v>99</v>
      </c>
      <c r="ANN1" s="21" t="s">
        <v>99</v>
      </c>
      <c r="ANO1" s="21" t="s">
        <v>99</v>
      </c>
      <c r="ANP1" s="21" t="s">
        <v>99</v>
      </c>
      <c r="ANQ1" s="21" t="s">
        <v>99</v>
      </c>
      <c r="ANR1" s="21" t="s">
        <v>99</v>
      </c>
      <c r="ANS1" s="21" t="s">
        <v>99</v>
      </c>
      <c r="ANT1" s="21" t="s">
        <v>99</v>
      </c>
      <c r="ANU1" s="21" t="s">
        <v>99</v>
      </c>
      <c r="ANV1" s="21" t="s">
        <v>99</v>
      </c>
      <c r="ANW1" s="21" t="s">
        <v>99</v>
      </c>
      <c r="ANX1" s="21" t="s">
        <v>99</v>
      </c>
      <c r="ANY1" s="21" t="s">
        <v>99</v>
      </c>
      <c r="ANZ1" s="21" t="s">
        <v>99</v>
      </c>
      <c r="AOA1" s="21" t="s">
        <v>99</v>
      </c>
      <c r="AOB1" s="21" t="s">
        <v>99</v>
      </c>
      <c r="AOC1" s="21" t="s">
        <v>99</v>
      </c>
      <c r="AOD1" s="21" t="s">
        <v>99</v>
      </c>
      <c r="AOE1" s="21" t="s">
        <v>99</v>
      </c>
      <c r="AOF1" s="21" t="s">
        <v>99</v>
      </c>
      <c r="AOG1" s="21" t="s">
        <v>99</v>
      </c>
      <c r="AOH1" s="21" t="s">
        <v>99</v>
      </c>
      <c r="AOI1" s="21" t="s">
        <v>99</v>
      </c>
      <c r="AOJ1" s="21" t="s">
        <v>99</v>
      </c>
      <c r="AOK1" s="21" t="s">
        <v>99</v>
      </c>
      <c r="AOL1" s="21" t="s">
        <v>99</v>
      </c>
      <c r="AOM1" s="21" t="s">
        <v>99</v>
      </c>
      <c r="AON1" s="21" t="s">
        <v>95</v>
      </c>
      <c r="AOO1" s="21" t="s">
        <v>95</v>
      </c>
      <c r="AOP1" s="21" t="s">
        <v>95</v>
      </c>
      <c r="AOQ1" s="21" t="s">
        <v>95</v>
      </c>
      <c r="AOR1" s="21" t="s">
        <v>95</v>
      </c>
      <c r="AOS1" s="21" t="s">
        <v>95</v>
      </c>
      <c r="AOT1" s="21" t="s">
        <v>95</v>
      </c>
      <c r="AOU1" s="21" t="s">
        <v>95</v>
      </c>
      <c r="AOV1" s="21" t="s">
        <v>95</v>
      </c>
      <c r="AOW1" s="21" t="s">
        <v>95</v>
      </c>
      <c r="AOX1" s="21" t="s">
        <v>95</v>
      </c>
      <c r="AOY1" s="21" t="s">
        <v>95</v>
      </c>
      <c r="AOZ1" s="21" t="s">
        <v>95</v>
      </c>
      <c r="APA1" s="21" t="s">
        <v>95</v>
      </c>
      <c r="APB1" s="21" t="s">
        <v>95</v>
      </c>
      <c r="APC1" s="21" t="s">
        <v>95</v>
      </c>
      <c r="APD1" s="21" t="s">
        <v>95</v>
      </c>
      <c r="APE1" s="21" t="s">
        <v>95</v>
      </c>
      <c r="APF1" s="21" t="s">
        <v>95</v>
      </c>
      <c r="APG1" s="21" t="s">
        <v>95</v>
      </c>
      <c r="APH1" s="21" t="s">
        <v>95</v>
      </c>
      <c r="API1" s="21" t="s">
        <v>95</v>
      </c>
      <c r="APJ1" s="21" t="s">
        <v>95</v>
      </c>
      <c r="APK1" s="21" t="s">
        <v>95</v>
      </c>
      <c r="APL1" s="21" t="s">
        <v>95</v>
      </c>
      <c r="APM1" s="21" t="s">
        <v>95</v>
      </c>
      <c r="APN1" s="21" t="s">
        <v>95</v>
      </c>
      <c r="APO1" s="21" t="s">
        <v>95</v>
      </c>
      <c r="APP1" s="21" t="s">
        <v>95</v>
      </c>
      <c r="APQ1" s="21" t="s">
        <v>95</v>
      </c>
      <c r="APR1" s="21" t="s">
        <v>95</v>
      </c>
      <c r="APS1" s="21" t="s">
        <v>95</v>
      </c>
      <c r="APT1" s="21" t="s">
        <v>95</v>
      </c>
      <c r="APU1" s="21" t="s">
        <v>95</v>
      </c>
      <c r="APV1" s="21" t="s">
        <v>95</v>
      </c>
      <c r="APW1" s="21" t="s">
        <v>95</v>
      </c>
      <c r="APX1" s="21" t="s">
        <v>95</v>
      </c>
      <c r="APY1" s="21" t="s">
        <v>95</v>
      </c>
      <c r="APZ1" s="21" t="s">
        <v>95</v>
      </c>
      <c r="AQA1" s="21" t="s">
        <v>95</v>
      </c>
      <c r="AQB1" s="21" t="s">
        <v>95</v>
      </c>
      <c r="AQC1" s="21" t="s">
        <v>95</v>
      </c>
      <c r="AQD1" s="21" t="s">
        <v>95</v>
      </c>
      <c r="AQE1" s="21" t="s">
        <v>95</v>
      </c>
      <c r="AQF1" s="21" t="s">
        <v>95</v>
      </c>
      <c r="AQG1" s="21" t="s">
        <v>95</v>
      </c>
      <c r="AQH1" s="21" t="s">
        <v>95</v>
      </c>
      <c r="AQI1" s="21" t="s">
        <v>95</v>
      </c>
      <c r="AQJ1" s="21" t="s">
        <v>95</v>
      </c>
      <c r="AQK1" s="21" t="s">
        <v>95</v>
      </c>
      <c r="AQL1" s="21" t="s">
        <v>95</v>
      </c>
      <c r="AQM1" s="21" t="s">
        <v>95</v>
      </c>
      <c r="AQN1" s="21" t="s">
        <v>95</v>
      </c>
      <c r="AQO1" s="21" t="s">
        <v>95</v>
      </c>
      <c r="AQP1" s="21" t="s">
        <v>95</v>
      </c>
      <c r="AQQ1" s="21" t="s">
        <v>95</v>
      </c>
      <c r="AQR1" s="21" t="s">
        <v>95</v>
      </c>
      <c r="AQS1" s="21" t="s">
        <v>95</v>
      </c>
      <c r="AQT1" s="21" t="s">
        <v>95</v>
      </c>
      <c r="AQU1" s="21" t="s">
        <v>95</v>
      </c>
      <c r="AQV1" s="21" t="s">
        <v>95</v>
      </c>
      <c r="AQW1" s="21" t="s">
        <v>95</v>
      </c>
      <c r="AQX1" s="21" t="s">
        <v>95</v>
      </c>
      <c r="AQY1" s="21" t="s">
        <v>95</v>
      </c>
      <c r="AQZ1" s="21" t="s">
        <v>95</v>
      </c>
      <c r="ARA1" s="21" t="s">
        <v>95</v>
      </c>
      <c r="ARB1" s="21" t="s">
        <v>95</v>
      </c>
      <c r="ARC1" s="21" t="s">
        <v>95</v>
      </c>
      <c r="ARD1" s="21" t="s">
        <v>95</v>
      </c>
      <c r="ARE1" s="21" t="s">
        <v>95</v>
      </c>
      <c r="ARF1" s="21" t="s">
        <v>95</v>
      </c>
      <c r="ARG1" s="21" t="s">
        <v>95</v>
      </c>
      <c r="ARH1" s="21" t="s">
        <v>95</v>
      </c>
      <c r="ARI1" s="21" t="s">
        <v>95</v>
      </c>
      <c r="ARJ1" s="21" t="s">
        <v>95</v>
      </c>
      <c r="ARK1" s="21" t="s">
        <v>95</v>
      </c>
      <c r="ARL1" s="21" t="s">
        <v>95</v>
      </c>
      <c r="ARM1" s="21" t="s">
        <v>95</v>
      </c>
      <c r="ARN1" s="21" t="s">
        <v>95</v>
      </c>
      <c r="ARO1" s="21" t="s">
        <v>95</v>
      </c>
      <c r="ARP1" s="21" t="s">
        <v>95</v>
      </c>
      <c r="ARQ1" s="21" t="s">
        <v>95</v>
      </c>
      <c r="ARR1" s="21" t="s">
        <v>95</v>
      </c>
      <c r="ARS1" s="21" t="s">
        <v>95</v>
      </c>
      <c r="ART1" s="21" t="s">
        <v>95</v>
      </c>
      <c r="ARU1" s="21" t="s">
        <v>95</v>
      </c>
      <c r="ARV1" s="21" t="s">
        <v>95</v>
      </c>
      <c r="ARW1" s="21" t="s">
        <v>95</v>
      </c>
      <c r="ARX1" s="21" t="s">
        <v>95</v>
      </c>
      <c r="ARY1" s="21" t="s">
        <v>95</v>
      </c>
      <c r="ARZ1" s="21" t="s">
        <v>95</v>
      </c>
      <c r="ASA1" s="21" t="s">
        <v>95</v>
      </c>
      <c r="ASB1" s="21" t="s">
        <v>95</v>
      </c>
      <c r="ASC1" s="21" t="s">
        <v>95</v>
      </c>
      <c r="ASD1" s="21" t="s">
        <v>95</v>
      </c>
      <c r="ASE1" s="21" t="s">
        <v>95</v>
      </c>
      <c r="ASF1" s="21" t="s">
        <v>95</v>
      </c>
      <c r="ASG1" s="21" t="s">
        <v>95</v>
      </c>
      <c r="ASH1" s="21" t="s">
        <v>18</v>
      </c>
      <c r="ASI1" s="21" t="s">
        <v>18</v>
      </c>
      <c r="ASJ1" s="21" t="s">
        <v>18</v>
      </c>
      <c r="ASK1" s="21" t="s">
        <v>18</v>
      </c>
      <c r="ASL1" s="21" t="s">
        <v>18</v>
      </c>
      <c r="ASM1" s="21" t="s">
        <v>18</v>
      </c>
      <c r="ASN1" s="21" t="s">
        <v>18</v>
      </c>
      <c r="ASO1" s="21" t="s">
        <v>18</v>
      </c>
      <c r="ASP1" s="21" t="s">
        <v>18</v>
      </c>
      <c r="ASQ1" s="21" t="s">
        <v>18</v>
      </c>
      <c r="ASR1" s="21" t="s">
        <v>18</v>
      </c>
      <c r="ASS1" s="21" t="s">
        <v>18</v>
      </c>
      <c r="AST1" s="21" t="s">
        <v>18</v>
      </c>
      <c r="ASU1" s="21" t="s">
        <v>18</v>
      </c>
      <c r="ASV1" s="21" t="s">
        <v>18</v>
      </c>
      <c r="ASW1" s="21" t="s">
        <v>18</v>
      </c>
      <c r="ASX1" s="21" t="s">
        <v>18</v>
      </c>
      <c r="ASY1" s="21" t="s">
        <v>18</v>
      </c>
      <c r="ASZ1" s="21" t="s">
        <v>18</v>
      </c>
      <c r="ATA1" s="21" t="s">
        <v>18</v>
      </c>
      <c r="ATB1" s="21" t="s">
        <v>18</v>
      </c>
      <c r="ATC1" s="21" t="s">
        <v>18</v>
      </c>
      <c r="ATD1" s="21" t="s">
        <v>18</v>
      </c>
      <c r="ATE1" s="21" t="s">
        <v>18</v>
      </c>
      <c r="ATF1" s="21" t="s">
        <v>18</v>
      </c>
      <c r="ATG1" s="21" t="s">
        <v>18</v>
      </c>
      <c r="ATH1" s="21" t="s">
        <v>18</v>
      </c>
      <c r="ATI1" s="21" t="s">
        <v>18</v>
      </c>
      <c r="ATJ1" s="21" t="s">
        <v>18</v>
      </c>
      <c r="ATK1" s="21" t="s">
        <v>18</v>
      </c>
      <c r="ATL1" s="21" t="s">
        <v>18</v>
      </c>
      <c r="ATM1" s="21" t="s">
        <v>18</v>
      </c>
      <c r="ATN1" s="21" t="s">
        <v>18</v>
      </c>
      <c r="ATO1" s="21" t="s">
        <v>18</v>
      </c>
      <c r="ATP1" s="21" t="s">
        <v>18</v>
      </c>
      <c r="ATQ1" s="21" t="s">
        <v>18</v>
      </c>
      <c r="ATR1" s="21" t="s">
        <v>18</v>
      </c>
      <c r="ATS1" s="21" t="s">
        <v>18</v>
      </c>
      <c r="ATT1" s="21" t="s">
        <v>18</v>
      </c>
      <c r="ATU1" s="21" t="s">
        <v>18</v>
      </c>
      <c r="ATV1" s="21" t="s">
        <v>18</v>
      </c>
      <c r="ATW1" s="21" t="s">
        <v>18</v>
      </c>
      <c r="ATX1" s="21" t="s">
        <v>18</v>
      </c>
      <c r="ATY1" s="21" t="s">
        <v>18</v>
      </c>
      <c r="ATZ1" s="21" t="s">
        <v>18</v>
      </c>
      <c r="AUA1" s="21" t="s">
        <v>18</v>
      </c>
      <c r="AUB1" s="21" t="s">
        <v>18</v>
      </c>
      <c r="AUC1" s="21" t="s">
        <v>18</v>
      </c>
      <c r="AUD1" s="21" t="s">
        <v>18</v>
      </c>
      <c r="AUE1" s="21" t="s">
        <v>18</v>
      </c>
      <c r="AUF1" s="21" t="s">
        <v>18</v>
      </c>
      <c r="AUG1" s="21" t="s">
        <v>18</v>
      </c>
      <c r="AUH1" s="21" t="s">
        <v>18</v>
      </c>
      <c r="AUI1" s="21" t="s">
        <v>18</v>
      </c>
      <c r="AUJ1" s="21" t="s">
        <v>18</v>
      </c>
      <c r="AUK1" s="21" t="s">
        <v>18</v>
      </c>
      <c r="AUL1" s="21" t="s">
        <v>18</v>
      </c>
      <c r="AUM1" s="21" t="s">
        <v>18</v>
      </c>
      <c r="AUN1" s="21" t="s">
        <v>18</v>
      </c>
      <c r="AUO1" s="21" t="s">
        <v>18</v>
      </c>
      <c r="AUP1" s="21" t="s">
        <v>18</v>
      </c>
      <c r="AUQ1" s="21" t="s">
        <v>18</v>
      </c>
      <c r="AUR1" s="21" t="s">
        <v>18</v>
      </c>
      <c r="AUS1" s="21" t="s">
        <v>18</v>
      </c>
      <c r="AUT1" s="21" t="s">
        <v>18</v>
      </c>
      <c r="AUU1" s="21" t="s">
        <v>18</v>
      </c>
      <c r="AUV1" s="21" t="s">
        <v>18</v>
      </c>
      <c r="AUW1" s="21" t="s">
        <v>18</v>
      </c>
      <c r="AUX1" s="21" t="s">
        <v>18</v>
      </c>
      <c r="AUY1" s="21" t="s">
        <v>18</v>
      </c>
      <c r="AUZ1" s="21" t="s">
        <v>18</v>
      </c>
      <c r="AVA1" s="21" t="s">
        <v>18</v>
      </c>
      <c r="AVB1" s="21" t="s">
        <v>18</v>
      </c>
      <c r="AVC1" s="21" t="s">
        <v>18</v>
      </c>
      <c r="AVD1" s="21" t="s">
        <v>18</v>
      </c>
      <c r="AVE1" s="21" t="s">
        <v>18</v>
      </c>
      <c r="AVF1" s="21" t="s">
        <v>18</v>
      </c>
      <c r="AVG1" s="21" t="s">
        <v>18</v>
      </c>
      <c r="AVH1" s="21" t="s">
        <v>18</v>
      </c>
      <c r="AVI1" s="21" t="s">
        <v>18</v>
      </c>
      <c r="AVJ1" s="21" t="s">
        <v>18</v>
      </c>
      <c r="AVK1" s="21" t="s">
        <v>18</v>
      </c>
      <c r="AVL1" s="21" t="s">
        <v>18</v>
      </c>
      <c r="AVM1" s="21" t="s">
        <v>18</v>
      </c>
      <c r="AVN1" s="21" t="s">
        <v>18</v>
      </c>
      <c r="AVO1" s="21" t="s">
        <v>18</v>
      </c>
      <c r="AVP1" s="21" t="s">
        <v>18</v>
      </c>
      <c r="AVQ1" s="21" t="s">
        <v>18</v>
      </c>
      <c r="AVR1" s="21" t="s">
        <v>18</v>
      </c>
      <c r="AVS1" s="21" t="s">
        <v>18</v>
      </c>
      <c r="AVT1" s="21" t="s">
        <v>18</v>
      </c>
      <c r="AVU1" s="21" t="s">
        <v>18</v>
      </c>
      <c r="AVV1" s="21" t="s">
        <v>18</v>
      </c>
      <c r="AVW1" s="21" t="s">
        <v>18</v>
      </c>
      <c r="AVX1" s="21" t="s">
        <v>18</v>
      </c>
      <c r="AVY1" s="21" t="s">
        <v>18</v>
      </c>
      <c r="AVZ1" s="21" t="s">
        <v>18</v>
      </c>
      <c r="AWA1" s="21" t="s">
        <v>18</v>
      </c>
      <c r="AWB1" s="21" t="s">
        <v>100</v>
      </c>
      <c r="AWC1" s="21" t="s">
        <v>100</v>
      </c>
      <c r="AWD1" s="21" t="s">
        <v>100</v>
      </c>
      <c r="AWE1" s="21" t="s">
        <v>100</v>
      </c>
      <c r="AWF1" s="21" t="s">
        <v>100</v>
      </c>
      <c r="AWG1" s="21" t="s">
        <v>100</v>
      </c>
      <c r="AWH1" s="21" t="s">
        <v>100</v>
      </c>
      <c r="AWI1" s="21" t="s">
        <v>100</v>
      </c>
      <c r="AWJ1" s="21" t="s">
        <v>100</v>
      </c>
      <c r="AWK1" s="21" t="s">
        <v>100</v>
      </c>
      <c r="AWL1" s="21" t="s">
        <v>100</v>
      </c>
      <c r="AWM1" s="21" t="s">
        <v>100</v>
      </c>
      <c r="AWN1" s="21" t="s">
        <v>100</v>
      </c>
      <c r="AWO1" s="21" t="s">
        <v>100</v>
      </c>
      <c r="AWP1" s="21" t="s">
        <v>100</v>
      </c>
      <c r="AWQ1" s="21" t="s">
        <v>100</v>
      </c>
      <c r="AWR1" s="21" t="s">
        <v>100</v>
      </c>
      <c r="AWS1" s="21" t="s">
        <v>100</v>
      </c>
      <c r="AWT1" s="21" t="s">
        <v>100</v>
      </c>
      <c r="AWU1" s="21" t="s">
        <v>100</v>
      </c>
      <c r="AWV1" s="21" t="s">
        <v>100</v>
      </c>
      <c r="AWW1" s="21" t="s">
        <v>100</v>
      </c>
      <c r="AWX1" s="21" t="s">
        <v>100</v>
      </c>
      <c r="AWY1" s="21" t="s">
        <v>100</v>
      </c>
      <c r="AWZ1" s="21" t="s">
        <v>100</v>
      </c>
      <c r="AXA1" s="21" t="s">
        <v>100</v>
      </c>
      <c r="AXB1" s="21" t="s">
        <v>100</v>
      </c>
      <c r="AXC1" s="21" t="s">
        <v>100</v>
      </c>
      <c r="AXD1" s="21" t="s">
        <v>100</v>
      </c>
      <c r="AXE1" s="21" t="s">
        <v>100</v>
      </c>
      <c r="AXF1" s="21" t="s">
        <v>100</v>
      </c>
      <c r="AXG1" s="21" t="s">
        <v>100</v>
      </c>
      <c r="AXH1" s="21" t="s">
        <v>100</v>
      </c>
      <c r="AXI1" s="21" t="s">
        <v>100</v>
      </c>
      <c r="AXJ1" s="21" t="s">
        <v>100</v>
      </c>
      <c r="AXK1" s="21" t="s">
        <v>100</v>
      </c>
      <c r="AXL1" s="21" t="s">
        <v>100</v>
      </c>
      <c r="AXM1" s="21" t="s">
        <v>100</v>
      </c>
      <c r="AXN1" s="21" t="s">
        <v>100</v>
      </c>
      <c r="AXO1" s="21" t="s">
        <v>100</v>
      </c>
      <c r="AXP1" s="21" t="s">
        <v>100</v>
      </c>
      <c r="AXQ1" s="21" t="s">
        <v>100</v>
      </c>
      <c r="AXR1" s="21" t="s">
        <v>100</v>
      </c>
      <c r="AXS1" s="21" t="s">
        <v>100</v>
      </c>
      <c r="AXT1" s="21" t="s">
        <v>100</v>
      </c>
      <c r="AXU1" s="21" t="s">
        <v>100</v>
      </c>
      <c r="AXV1" s="21" t="s">
        <v>100</v>
      </c>
      <c r="AXW1" s="21" t="s">
        <v>100</v>
      </c>
      <c r="AXX1" s="21" t="s">
        <v>100</v>
      </c>
      <c r="AXY1" s="21" t="s">
        <v>100</v>
      </c>
      <c r="AXZ1" s="21" t="s">
        <v>100</v>
      </c>
      <c r="AYA1" s="21" t="s">
        <v>100</v>
      </c>
      <c r="AYB1" s="21" t="s">
        <v>100</v>
      </c>
      <c r="AYC1" s="21" t="s">
        <v>100</v>
      </c>
      <c r="AYD1" s="21" t="s">
        <v>100</v>
      </c>
      <c r="AYE1" s="21" t="s">
        <v>100</v>
      </c>
      <c r="AYF1" s="21" t="s">
        <v>100</v>
      </c>
      <c r="AYG1" s="21" t="s">
        <v>100</v>
      </c>
      <c r="AYH1" s="21" t="s">
        <v>100</v>
      </c>
      <c r="AYI1" s="21" t="s">
        <v>100</v>
      </c>
      <c r="AYJ1" s="21" t="s">
        <v>100</v>
      </c>
      <c r="AYK1" s="21" t="s">
        <v>100</v>
      </c>
      <c r="AYL1" s="21" t="s">
        <v>100</v>
      </c>
      <c r="AYM1" s="21" t="s">
        <v>100</v>
      </c>
      <c r="AYN1" s="21" t="s">
        <v>100</v>
      </c>
      <c r="AYO1" s="21" t="s">
        <v>100</v>
      </c>
      <c r="AYP1" s="21" t="s">
        <v>100</v>
      </c>
      <c r="AYQ1" s="21" t="s">
        <v>100</v>
      </c>
      <c r="AYR1" s="21" t="s">
        <v>100</v>
      </c>
      <c r="AYS1" s="21" t="s">
        <v>100</v>
      </c>
      <c r="AYT1" s="21" t="s">
        <v>100</v>
      </c>
      <c r="AYU1" s="21" t="s">
        <v>100</v>
      </c>
      <c r="AYV1" s="21" t="s">
        <v>100</v>
      </c>
      <c r="AYW1" s="21" t="s">
        <v>100</v>
      </c>
      <c r="AYX1" s="21" t="s">
        <v>100</v>
      </c>
      <c r="AYY1" s="21" t="s">
        <v>100</v>
      </c>
      <c r="AYZ1" s="21" t="s">
        <v>100</v>
      </c>
      <c r="AZA1" s="21" t="s">
        <v>100</v>
      </c>
      <c r="AZB1" s="21" t="s">
        <v>100</v>
      </c>
      <c r="AZC1" s="21" t="s">
        <v>100</v>
      </c>
      <c r="AZD1" s="21" t="s">
        <v>100</v>
      </c>
      <c r="AZE1" s="21" t="s">
        <v>100</v>
      </c>
      <c r="AZF1" s="21" t="s">
        <v>100</v>
      </c>
      <c r="AZG1" s="21" t="s">
        <v>100</v>
      </c>
      <c r="AZH1" s="21" t="s">
        <v>100</v>
      </c>
      <c r="AZI1" s="21" t="s">
        <v>100</v>
      </c>
      <c r="AZJ1" s="21" t="s">
        <v>100</v>
      </c>
      <c r="AZK1" s="21" t="s">
        <v>100</v>
      </c>
      <c r="AZL1" s="21" t="s">
        <v>100</v>
      </c>
      <c r="AZM1" s="21" t="s">
        <v>100</v>
      </c>
      <c r="AZN1" s="21" t="s">
        <v>100</v>
      </c>
      <c r="AZO1" s="21" t="s">
        <v>100</v>
      </c>
      <c r="AZP1" s="21" t="s">
        <v>100</v>
      </c>
      <c r="AZQ1" s="21" t="s">
        <v>100</v>
      </c>
      <c r="AZR1" s="21" t="s">
        <v>100</v>
      </c>
      <c r="AZS1" s="21" t="s">
        <v>100</v>
      </c>
      <c r="AZT1" s="21" t="s">
        <v>100</v>
      </c>
      <c r="AZU1" s="21" t="s">
        <v>100</v>
      </c>
      <c r="AZV1" s="21" t="s">
        <v>10</v>
      </c>
      <c r="AZW1" s="21" t="s">
        <v>10</v>
      </c>
      <c r="AZX1" s="21" t="s">
        <v>10</v>
      </c>
      <c r="AZY1" s="21" t="s">
        <v>10</v>
      </c>
      <c r="AZZ1" s="21" t="s">
        <v>10</v>
      </c>
      <c r="BAA1" s="21" t="s">
        <v>10</v>
      </c>
      <c r="BAB1" s="21" t="s">
        <v>10</v>
      </c>
      <c r="BAC1" s="21" t="s">
        <v>10</v>
      </c>
      <c r="BAD1" s="21" t="s">
        <v>10</v>
      </c>
      <c r="BAE1" s="21" t="s">
        <v>10</v>
      </c>
      <c r="BAF1" s="21" t="s">
        <v>10</v>
      </c>
      <c r="BAG1" s="21" t="s">
        <v>10</v>
      </c>
      <c r="BAH1" s="21" t="s">
        <v>10</v>
      </c>
      <c r="BAI1" s="21" t="s">
        <v>10</v>
      </c>
      <c r="BAJ1" s="21" t="s">
        <v>10</v>
      </c>
      <c r="BAK1" s="21" t="s">
        <v>10</v>
      </c>
      <c r="BAL1" s="21" t="s">
        <v>10</v>
      </c>
      <c r="BAM1" s="21" t="s">
        <v>10</v>
      </c>
      <c r="BAN1" s="21" t="s">
        <v>10</v>
      </c>
      <c r="BAO1" s="21" t="s">
        <v>10</v>
      </c>
      <c r="BAP1" s="21" t="s">
        <v>10</v>
      </c>
      <c r="BAQ1" s="21" t="s">
        <v>10</v>
      </c>
      <c r="BAR1" s="21" t="s">
        <v>10</v>
      </c>
      <c r="BAS1" s="21" t="s">
        <v>10</v>
      </c>
      <c r="BAT1" s="21" t="s">
        <v>10</v>
      </c>
      <c r="BAU1" s="21" t="s">
        <v>10</v>
      </c>
      <c r="BAV1" s="21" t="s">
        <v>10</v>
      </c>
      <c r="BAW1" s="21" t="s">
        <v>10</v>
      </c>
      <c r="BAX1" s="21" t="s">
        <v>10</v>
      </c>
      <c r="BAY1" s="21" t="s">
        <v>10</v>
      </c>
      <c r="BAZ1" s="21" t="s">
        <v>10</v>
      </c>
      <c r="BBA1" s="21" t="s">
        <v>10</v>
      </c>
      <c r="BBB1" s="21" t="s">
        <v>10</v>
      </c>
      <c r="BBC1" s="21" t="s">
        <v>10</v>
      </c>
      <c r="BBD1" s="21" t="s">
        <v>10</v>
      </c>
      <c r="BBE1" s="21" t="s">
        <v>10</v>
      </c>
      <c r="BBF1" s="21" t="s">
        <v>10</v>
      </c>
      <c r="BBG1" s="21" t="s">
        <v>10</v>
      </c>
      <c r="BBH1" s="21" t="s">
        <v>10</v>
      </c>
      <c r="BBI1" s="21" t="s">
        <v>10</v>
      </c>
      <c r="BBJ1" s="21" t="s">
        <v>10</v>
      </c>
      <c r="BBK1" s="21" t="s">
        <v>10</v>
      </c>
      <c r="BBL1" s="21" t="s">
        <v>10</v>
      </c>
      <c r="BBM1" s="21" t="s">
        <v>10</v>
      </c>
      <c r="BBN1" s="21" t="s">
        <v>10</v>
      </c>
      <c r="BBO1" s="21" t="s">
        <v>10</v>
      </c>
      <c r="BBP1" s="21" t="s">
        <v>10</v>
      </c>
      <c r="BBQ1" s="21" t="s">
        <v>10</v>
      </c>
      <c r="BBR1" s="21" t="s">
        <v>10</v>
      </c>
      <c r="BBS1" s="21" t="s">
        <v>10</v>
      </c>
      <c r="BBT1" s="21" t="s">
        <v>10</v>
      </c>
      <c r="BBU1" s="21" t="s">
        <v>10</v>
      </c>
      <c r="BBV1" s="21" t="s">
        <v>10</v>
      </c>
      <c r="BBW1" s="21" t="s">
        <v>10</v>
      </c>
      <c r="BBX1" s="21" t="s">
        <v>10</v>
      </c>
      <c r="BBY1" s="21" t="s">
        <v>10</v>
      </c>
      <c r="BBZ1" s="21" t="s">
        <v>10</v>
      </c>
      <c r="BCA1" s="21" t="s">
        <v>10</v>
      </c>
      <c r="BCB1" s="21" t="s">
        <v>10</v>
      </c>
      <c r="BCC1" s="21" t="s">
        <v>10</v>
      </c>
      <c r="BCD1" s="21" t="s">
        <v>10</v>
      </c>
      <c r="BCE1" s="21" t="s">
        <v>10</v>
      </c>
      <c r="BCF1" s="21" t="s">
        <v>10</v>
      </c>
      <c r="BCG1" s="21" t="s">
        <v>10</v>
      </c>
      <c r="BCH1" s="21" t="s">
        <v>10</v>
      </c>
      <c r="BCI1" s="21" t="s">
        <v>10</v>
      </c>
      <c r="BCJ1" s="21" t="s">
        <v>10</v>
      </c>
      <c r="BCK1" s="21" t="s">
        <v>10</v>
      </c>
      <c r="BCL1" s="21" t="s">
        <v>10</v>
      </c>
      <c r="BCM1" s="21" t="s">
        <v>10</v>
      </c>
      <c r="BCN1" s="21" t="s">
        <v>10</v>
      </c>
      <c r="BCO1" s="21" t="s">
        <v>10</v>
      </c>
      <c r="BCP1" s="21" t="s">
        <v>10</v>
      </c>
      <c r="BCQ1" s="21" t="s">
        <v>10</v>
      </c>
      <c r="BCR1" s="21" t="s">
        <v>10</v>
      </c>
      <c r="BCS1" s="21" t="s">
        <v>10</v>
      </c>
      <c r="BCT1" s="21" t="s">
        <v>10</v>
      </c>
      <c r="BCU1" s="21" t="s">
        <v>10</v>
      </c>
      <c r="BCV1" s="21" t="s">
        <v>10</v>
      </c>
      <c r="BCW1" s="21" t="s">
        <v>10</v>
      </c>
      <c r="BCX1" s="21" t="s">
        <v>10</v>
      </c>
      <c r="BCY1" s="21" t="s">
        <v>10</v>
      </c>
      <c r="BCZ1" s="21" t="s">
        <v>10</v>
      </c>
      <c r="BDA1" s="21" t="s">
        <v>10</v>
      </c>
      <c r="BDB1" s="21" t="s">
        <v>10</v>
      </c>
      <c r="BDC1" s="21" t="s">
        <v>10</v>
      </c>
      <c r="BDD1" s="21" t="s">
        <v>10</v>
      </c>
      <c r="BDE1" s="21" t="s">
        <v>10</v>
      </c>
      <c r="BDF1" s="21" t="s">
        <v>10</v>
      </c>
      <c r="BDG1" s="21" t="s">
        <v>10</v>
      </c>
      <c r="BDH1" s="21" t="s">
        <v>10</v>
      </c>
      <c r="BDI1" s="21" t="s">
        <v>10</v>
      </c>
      <c r="BDJ1" s="21" t="s">
        <v>10</v>
      </c>
      <c r="BDK1" s="21" t="s">
        <v>10</v>
      </c>
      <c r="BDL1" s="21" t="s">
        <v>10</v>
      </c>
      <c r="BDM1" s="21" t="s">
        <v>10</v>
      </c>
      <c r="BDN1" s="21" t="s">
        <v>10</v>
      </c>
      <c r="BDO1" s="21" t="s">
        <v>10</v>
      </c>
      <c r="BDP1" s="21" t="s">
        <v>107</v>
      </c>
      <c r="BDQ1" s="21" t="s">
        <v>107</v>
      </c>
      <c r="BDR1" s="21" t="s">
        <v>107</v>
      </c>
      <c r="BDS1" s="21" t="s">
        <v>107</v>
      </c>
      <c r="BDT1" s="21" t="s">
        <v>107</v>
      </c>
      <c r="BDU1" s="21" t="s">
        <v>107</v>
      </c>
      <c r="BDV1" s="21" t="s">
        <v>107</v>
      </c>
      <c r="BDW1" s="21" t="s">
        <v>107</v>
      </c>
      <c r="BDX1" s="21" t="s">
        <v>107</v>
      </c>
      <c r="BDY1" s="21" t="s">
        <v>107</v>
      </c>
      <c r="BDZ1" s="21" t="s">
        <v>107</v>
      </c>
      <c r="BEA1" s="21" t="s">
        <v>107</v>
      </c>
      <c r="BEB1" s="21" t="s">
        <v>107</v>
      </c>
      <c r="BEC1" s="21" t="s">
        <v>107</v>
      </c>
      <c r="BED1" s="21" t="s">
        <v>107</v>
      </c>
      <c r="BEE1" s="21" t="s">
        <v>107</v>
      </c>
      <c r="BEF1" s="21" t="s">
        <v>107</v>
      </c>
      <c r="BEG1" s="21" t="s">
        <v>107</v>
      </c>
      <c r="BEH1" s="21" t="s">
        <v>107</v>
      </c>
      <c r="BEI1" s="21" t="s">
        <v>107</v>
      </c>
      <c r="BEJ1" s="21" t="s">
        <v>107</v>
      </c>
      <c r="BEK1" s="21" t="s">
        <v>107</v>
      </c>
      <c r="BEL1" s="21" t="s">
        <v>107</v>
      </c>
      <c r="BEM1" s="21" t="s">
        <v>107</v>
      </c>
      <c r="BEN1" s="21" t="s">
        <v>107</v>
      </c>
      <c r="BEO1" s="21" t="s">
        <v>107</v>
      </c>
      <c r="BEP1" s="21" t="s">
        <v>107</v>
      </c>
      <c r="BEQ1" s="21" t="s">
        <v>107</v>
      </c>
      <c r="BER1" s="21" t="s">
        <v>107</v>
      </c>
      <c r="BES1" s="21" t="s">
        <v>107</v>
      </c>
      <c r="BET1" s="21" t="s">
        <v>107</v>
      </c>
      <c r="BEU1" s="21" t="s">
        <v>107</v>
      </c>
      <c r="BEV1" s="21" t="s">
        <v>107</v>
      </c>
      <c r="BEW1" s="21" t="s">
        <v>107</v>
      </c>
      <c r="BEX1" s="21" t="s">
        <v>107</v>
      </c>
      <c r="BEY1" s="21" t="s">
        <v>107</v>
      </c>
      <c r="BEZ1" s="21" t="s">
        <v>107</v>
      </c>
      <c r="BFA1" s="21" t="s">
        <v>107</v>
      </c>
      <c r="BFB1" s="21" t="s">
        <v>107</v>
      </c>
      <c r="BFC1" s="21" t="s">
        <v>107</v>
      </c>
      <c r="BFD1" s="21" t="s">
        <v>107</v>
      </c>
      <c r="BFE1" s="21" t="s">
        <v>107</v>
      </c>
      <c r="BFF1" s="21" t="s">
        <v>107</v>
      </c>
      <c r="BFG1" s="21" t="s">
        <v>107</v>
      </c>
      <c r="BFH1" s="21" t="s">
        <v>107</v>
      </c>
      <c r="BFI1" s="21" t="s">
        <v>107</v>
      </c>
      <c r="BFJ1" s="21" t="s">
        <v>107</v>
      </c>
      <c r="BFK1" s="21" t="s">
        <v>107</v>
      </c>
      <c r="BFL1" s="21" t="s">
        <v>107</v>
      </c>
      <c r="BFM1" s="21" t="s">
        <v>107</v>
      </c>
      <c r="BFN1" s="21" t="s">
        <v>107</v>
      </c>
      <c r="BFO1" s="21" t="s">
        <v>107</v>
      </c>
      <c r="BFP1" s="21" t="s">
        <v>107</v>
      </c>
      <c r="BFQ1" s="21" t="s">
        <v>107</v>
      </c>
      <c r="BFR1" s="21" t="s">
        <v>107</v>
      </c>
      <c r="BFS1" s="21" t="s">
        <v>107</v>
      </c>
      <c r="BFT1" s="21" t="s">
        <v>107</v>
      </c>
      <c r="BFU1" s="21" t="s">
        <v>107</v>
      </c>
      <c r="BFV1" s="21" t="s">
        <v>107</v>
      </c>
      <c r="BFW1" s="21" t="s">
        <v>107</v>
      </c>
      <c r="BFX1" s="21" t="s">
        <v>107</v>
      </c>
      <c r="BFY1" s="21" t="s">
        <v>107</v>
      </c>
      <c r="BFZ1" s="21" t="s">
        <v>107</v>
      </c>
      <c r="BGA1" s="21" t="s">
        <v>107</v>
      </c>
      <c r="BGB1" s="21" t="s">
        <v>107</v>
      </c>
      <c r="BGC1" s="21" t="s">
        <v>107</v>
      </c>
      <c r="BGD1" s="21" t="s">
        <v>107</v>
      </c>
      <c r="BGE1" s="21" t="s">
        <v>107</v>
      </c>
      <c r="BGF1" s="21" t="s">
        <v>107</v>
      </c>
      <c r="BGG1" s="21" t="s">
        <v>107</v>
      </c>
      <c r="BGH1" s="21" t="s">
        <v>107</v>
      </c>
      <c r="BGI1" s="21" t="s">
        <v>107</v>
      </c>
      <c r="BGJ1" s="21" t="s">
        <v>107</v>
      </c>
      <c r="BGK1" s="21" t="s">
        <v>107</v>
      </c>
      <c r="BGL1" s="21" t="s">
        <v>107</v>
      </c>
      <c r="BGM1" s="21" t="s">
        <v>107</v>
      </c>
      <c r="BGN1" s="21" t="s">
        <v>107</v>
      </c>
      <c r="BGO1" s="21" t="s">
        <v>107</v>
      </c>
      <c r="BGP1" s="21" t="s">
        <v>107</v>
      </c>
      <c r="BGQ1" s="21" t="s">
        <v>107</v>
      </c>
      <c r="BGR1" s="21" t="s">
        <v>107</v>
      </c>
      <c r="BGS1" s="21" t="s">
        <v>107</v>
      </c>
      <c r="BGT1" s="21" t="s">
        <v>107</v>
      </c>
      <c r="BGU1" s="21" t="s">
        <v>107</v>
      </c>
      <c r="BGV1" s="21" t="s">
        <v>107</v>
      </c>
      <c r="BGW1" s="21" t="s">
        <v>107</v>
      </c>
      <c r="BGX1" s="21" t="s">
        <v>107</v>
      </c>
      <c r="BGY1" s="21" t="s">
        <v>107</v>
      </c>
      <c r="BGZ1" s="21" t="s">
        <v>107</v>
      </c>
      <c r="BHA1" s="21" t="s">
        <v>107</v>
      </c>
      <c r="BHB1" s="21" t="s">
        <v>107</v>
      </c>
      <c r="BHC1" s="21" t="s">
        <v>107</v>
      </c>
      <c r="BHD1" s="21" t="s">
        <v>107</v>
      </c>
      <c r="BHE1" s="21" t="s">
        <v>107</v>
      </c>
      <c r="BHF1" s="21" t="s">
        <v>107</v>
      </c>
      <c r="BHG1" s="21" t="s">
        <v>107</v>
      </c>
      <c r="BHH1" s="21" t="s">
        <v>107</v>
      </c>
      <c r="BHI1" s="21" t="s">
        <v>107</v>
      </c>
      <c r="BHJ1" s="21" t="s">
        <v>103</v>
      </c>
      <c r="BHK1" s="21" t="s">
        <v>103</v>
      </c>
      <c r="BHL1" s="21" t="s">
        <v>103</v>
      </c>
      <c r="BHM1" s="21" t="s">
        <v>103</v>
      </c>
      <c r="BHN1" s="21" t="s">
        <v>103</v>
      </c>
      <c r="BHO1" s="21" t="s">
        <v>103</v>
      </c>
      <c r="BHP1" s="21" t="s">
        <v>103</v>
      </c>
      <c r="BHQ1" s="21" t="s">
        <v>103</v>
      </c>
      <c r="BHR1" s="21" t="s">
        <v>103</v>
      </c>
      <c r="BHS1" s="21" t="s">
        <v>103</v>
      </c>
      <c r="BHT1" s="21" t="s">
        <v>103</v>
      </c>
      <c r="BHU1" s="21" t="s">
        <v>103</v>
      </c>
      <c r="BHV1" s="21" t="s">
        <v>103</v>
      </c>
      <c r="BHW1" s="21" t="s">
        <v>103</v>
      </c>
      <c r="BHX1" s="21" t="s">
        <v>103</v>
      </c>
      <c r="BHY1" s="21" t="s">
        <v>103</v>
      </c>
      <c r="BHZ1" s="21" t="s">
        <v>103</v>
      </c>
      <c r="BIA1" s="21" t="s">
        <v>103</v>
      </c>
      <c r="BIB1" s="21" t="s">
        <v>103</v>
      </c>
      <c r="BIC1" s="21" t="s">
        <v>103</v>
      </c>
      <c r="BID1" s="21" t="s">
        <v>103</v>
      </c>
      <c r="BIE1" s="21" t="s">
        <v>103</v>
      </c>
      <c r="BIF1" s="21" t="s">
        <v>103</v>
      </c>
      <c r="BIG1" s="21" t="s">
        <v>103</v>
      </c>
      <c r="BIH1" s="21" t="s">
        <v>103</v>
      </c>
      <c r="BII1" s="21" t="s">
        <v>103</v>
      </c>
      <c r="BIJ1" s="21" t="s">
        <v>103</v>
      </c>
      <c r="BIK1" s="21" t="s">
        <v>103</v>
      </c>
      <c r="BIL1" s="21" t="s">
        <v>103</v>
      </c>
      <c r="BIM1" s="21" t="s">
        <v>103</v>
      </c>
      <c r="BIN1" s="21" t="s">
        <v>103</v>
      </c>
      <c r="BIO1" s="21" t="s">
        <v>103</v>
      </c>
      <c r="BIP1" s="21" t="s">
        <v>103</v>
      </c>
      <c r="BIQ1" s="21" t="s">
        <v>103</v>
      </c>
      <c r="BIR1" s="21" t="s">
        <v>103</v>
      </c>
      <c r="BIS1" s="21" t="s">
        <v>103</v>
      </c>
      <c r="BIT1" s="21" t="s">
        <v>103</v>
      </c>
      <c r="BIU1" s="21" t="s">
        <v>103</v>
      </c>
      <c r="BIV1" s="21" t="s">
        <v>103</v>
      </c>
      <c r="BIW1" s="21" t="s">
        <v>103</v>
      </c>
      <c r="BIX1" s="21" t="s">
        <v>103</v>
      </c>
      <c r="BIY1" s="21" t="s">
        <v>103</v>
      </c>
      <c r="BIZ1" s="21" t="s">
        <v>103</v>
      </c>
      <c r="BJA1" s="21" t="s">
        <v>103</v>
      </c>
      <c r="BJB1" s="21" t="s">
        <v>103</v>
      </c>
      <c r="BJC1" s="21" t="s">
        <v>103</v>
      </c>
      <c r="BJD1" s="21" t="s">
        <v>103</v>
      </c>
      <c r="BJE1" s="21" t="s">
        <v>103</v>
      </c>
      <c r="BJF1" s="21" t="s">
        <v>103</v>
      </c>
      <c r="BJG1" s="21" t="s">
        <v>103</v>
      </c>
      <c r="BJH1" s="21" t="s">
        <v>103</v>
      </c>
      <c r="BJI1" s="21" t="s">
        <v>103</v>
      </c>
      <c r="BJJ1" s="21" t="s">
        <v>103</v>
      </c>
      <c r="BJK1" s="21" t="s">
        <v>103</v>
      </c>
      <c r="BJL1" s="21" t="s">
        <v>103</v>
      </c>
      <c r="BJM1" s="21" t="s">
        <v>103</v>
      </c>
      <c r="BJN1" s="21" t="s">
        <v>103</v>
      </c>
      <c r="BJO1" s="21" t="s">
        <v>103</v>
      </c>
      <c r="BJP1" s="21" t="s">
        <v>103</v>
      </c>
      <c r="BJQ1" s="21" t="s">
        <v>103</v>
      </c>
      <c r="BJR1" s="21" t="s">
        <v>103</v>
      </c>
      <c r="BJS1" s="21" t="s">
        <v>103</v>
      </c>
      <c r="BJT1" s="21" t="s">
        <v>103</v>
      </c>
      <c r="BJU1" s="21" t="s">
        <v>103</v>
      </c>
      <c r="BJV1" s="21" t="s">
        <v>103</v>
      </c>
      <c r="BJW1" s="21" t="s">
        <v>103</v>
      </c>
      <c r="BJX1" s="21" t="s">
        <v>103</v>
      </c>
      <c r="BJY1" s="21" t="s">
        <v>103</v>
      </c>
      <c r="BJZ1" s="21" t="s">
        <v>103</v>
      </c>
      <c r="BKA1" s="21" t="s">
        <v>103</v>
      </c>
      <c r="BKB1" s="21" t="s">
        <v>103</v>
      </c>
      <c r="BKC1" s="21" t="s">
        <v>103</v>
      </c>
      <c r="BKD1" s="21" t="s">
        <v>103</v>
      </c>
      <c r="BKE1" s="21" t="s">
        <v>103</v>
      </c>
      <c r="BKF1" s="21" t="s">
        <v>103</v>
      </c>
      <c r="BKG1" s="21" t="s">
        <v>103</v>
      </c>
      <c r="BKH1" s="21" t="s">
        <v>103</v>
      </c>
      <c r="BKI1" s="21" t="s">
        <v>103</v>
      </c>
      <c r="BKJ1" s="21" t="s">
        <v>103</v>
      </c>
      <c r="BKK1" s="21" t="s">
        <v>103</v>
      </c>
      <c r="BKL1" s="21" t="s">
        <v>103</v>
      </c>
      <c r="BKM1" s="21" t="s">
        <v>103</v>
      </c>
      <c r="BKN1" s="21" t="s">
        <v>103</v>
      </c>
      <c r="BKO1" s="21" t="s">
        <v>103</v>
      </c>
      <c r="BKP1" s="21" t="s">
        <v>103</v>
      </c>
      <c r="BKQ1" s="21" t="s">
        <v>103</v>
      </c>
      <c r="BKR1" s="21" t="s">
        <v>103</v>
      </c>
      <c r="BKS1" s="21" t="s">
        <v>103</v>
      </c>
      <c r="BKT1" s="21" t="s">
        <v>103</v>
      </c>
      <c r="BKU1" s="21" t="s">
        <v>103</v>
      </c>
      <c r="BKV1" s="21" t="s">
        <v>103</v>
      </c>
      <c r="BKW1" s="21" t="s">
        <v>103</v>
      </c>
      <c r="BKX1" s="21" t="s">
        <v>103</v>
      </c>
      <c r="BKY1" s="21" t="s">
        <v>103</v>
      </c>
      <c r="BKZ1" s="21" t="s">
        <v>103</v>
      </c>
      <c r="BLA1" s="21" t="s">
        <v>103</v>
      </c>
      <c r="BLB1" s="21" t="s">
        <v>103</v>
      </c>
      <c r="BLC1" s="21" t="s">
        <v>103</v>
      </c>
      <c r="BLD1" s="21" t="s">
        <v>13</v>
      </c>
      <c r="BLE1" s="21" t="s">
        <v>13</v>
      </c>
      <c r="BLF1" s="21" t="s">
        <v>13</v>
      </c>
      <c r="BLG1" s="21" t="s">
        <v>13</v>
      </c>
      <c r="BLH1" s="21" t="s">
        <v>13</v>
      </c>
      <c r="BLI1" s="21" t="s">
        <v>13</v>
      </c>
      <c r="BLJ1" s="21" t="s">
        <v>13</v>
      </c>
      <c r="BLK1" s="21" t="s">
        <v>13</v>
      </c>
      <c r="BLL1" s="21" t="s">
        <v>13</v>
      </c>
      <c r="BLM1" s="21" t="s">
        <v>13</v>
      </c>
      <c r="BLN1" s="21" t="s">
        <v>13</v>
      </c>
      <c r="BLO1" s="21" t="s">
        <v>13</v>
      </c>
      <c r="BLP1" s="21" t="s">
        <v>13</v>
      </c>
      <c r="BLQ1" s="21" t="s">
        <v>13</v>
      </c>
      <c r="BLR1" s="21" t="s">
        <v>13</v>
      </c>
      <c r="BLS1" s="21" t="s">
        <v>13</v>
      </c>
      <c r="BLT1" s="21" t="s">
        <v>13</v>
      </c>
      <c r="BLU1" s="21" t="s">
        <v>13</v>
      </c>
      <c r="BLV1" s="21" t="s">
        <v>13</v>
      </c>
      <c r="BLW1" s="21" t="s">
        <v>13</v>
      </c>
      <c r="BLX1" s="21" t="s">
        <v>13</v>
      </c>
      <c r="BLY1" s="21" t="s">
        <v>13</v>
      </c>
      <c r="BLZ1" s="21" t="s">
        <v>13</v>
      </c>
      <c r="BMA1" s="21" t="s">
        <v>13</v>
      </c>
      <c r="BMB1" s="21" t="s">
        <v>13</v>
      </c>
      <c r="BMC1" s="21" t="s">
        <v>13</v>
      </c>
      <c r="BMD1" s="21" t="s">
        <v>13</v>
      </c>
      <c r="BME1" s="21" t="s">
        <v>13</v>
      </c>
      <c r="BMF1" s="21" t="s">
        <v>13</v>
      </c>
      <c r="BMG1" s="21" t="s">
        <v>13</v>
      </c>
      <c r="BMH1" s="21" t="s">
        <v>13</v>
      </c>
      <c r="BMI1" s="21" t="s">
        <v>13</v>
      </c>
      <c r="BMJ1" s="21" t="s">
        <v>13</v>
      </c>
      <c r="BMK1" s="21" t="s">
        <v>13</v>
      </c>
      <c r="BML1" s="21" t="s">
        <v>13</v>
      </c>
      <c r="BMM1" s="21" t="s">
        <v>13</v>
      </c>
      <c r="BMN1" s="21" t="s">
        <v>13</v>
      </c>
      <c r="BMO1" s="21" t="s">
        <v>13</v>
      </c>
      <c r="BMP1" s="21" t="s">
        <v>13</v>
      </c>
      <c r="BMQ1" s="21" t="s">
        <v>13</v>
      </c>
      <c r="BMR1" s="21" t="s">
        <v>13</v>
      </c>
      <c r="BMS1" s="21" t="s">
        <v>13</v>
      </c>
      <c r="BMT1" s="21" t="s">
        <v>13</v>
      </c>
      <c r="BMU1" s="21" t="s">
        <v>13</v>
      </c>
      <c r="BMV1" s="21" t="s">
        <v>13</v>
      </c>
      <c r="BMW1" s="21" t="s">
        <v>13</v>
      </c>
      <c r="BMX1" s="21" t="s">
        <v>13</v>
      </c>
      <c r="BMY1" s="21" t="s">
        <v>13</v>
      </c>
      <c r="BMZ1" s="21" t="s">
        <v>13</v>
      </c>
      <c r="BNA1" s="21" t="s">
        <v>13</v>
      </c>
      <c r="BNB1" s="21" t="s">
        <v>13</v>
      </c>
      <c r="BNC1" s="21" t="s">
        <v>13</v>
      </c>
      <c r="BND1" s="21" t="s">
        <v>13</v>
      </c>
      <c r="BNE1" s="21" t="s">
        <v>13</v>
      </c>
      <c r="BNF1" s="21" t="s">
        <v>13</v>
      </c>
      <c r="BNG1" s="21" t="s">
        <v>13</v>
      </c>
      <c r="BNH1" s="21" t="s">
        <v>13</v>
      </c>
      <c r="BNI1" s="21" t="s">
        <v>13</v>
      </c>
      <c r="BNJ1" s="21" t="s">
        <v>13</v>
      </c>
      <c r="BNK1" s="21" t="s">
        <v>13</v>
      </c>
      <c r="BNL1" s="21" t="s">
        <v>13</v>
      </c>
      <c r="BNM1" s="21" t="s">
        <v>13</v>
      </c>
      <c r="BNN1" s="21" t="s">
        <v>13</v>
      </c>
      <c r="BNO1" s="21" t="s">
        <v>13</v>
      </c>
      <c r="BNP1" s="21" t="s">
        <v>13</v>
      </c>
      <c r="BNQ1" s="21" t="s">
        <v>13</v>
      </c>
      <c r="BNR1" s="21" t="s">
        <v>13</v>
      </c>
      <c r="BNS1" s="21" t="s">
        <v>13</v>
      </c>
      <c r="BNT1" s="21" t="s">
        <v>13</v>
      </c>
      <c r="BNU1" s="21" t="s">
        <v>13</v>
      </c>
      <c r="BNV1" s="21" t="s">
        <v>13</v>
      </c>
      <c r="BNW1" s="21" t="s">
        <v>13</v>
      </c>
      <c r="BNX1" s="21" t="s">
        <v>13</v>
      </c>
      <c r="BNY1" s="21" t="s">
        <v>13</v>
      </c>
      <c r="BNZ1" s="21" t="s">
        <v>13</v>
      </c>
      <c r="BOA1" s="21" t="s">
        <v>13</v>
      </c>
      <c r="BOB1" s="21" t="s">
        <v>13</v>
      </c>
      <c r="BOC1" s="21" t="s">
        <v>13</v>
      </c>
      <c r="BOD1" s="21" t="s">
        <v>13</v>
      </c>
      <c r="BOE1" s="21" t="s">
        <v>13</v>
      </c>
      <c r="BOF1" s="21" t="s">
        <v>13</v>
      </c>
      <c r="BOG1" s="21" t="s">
        <v>13</v>
      </c>
      <c r="BOH1" s="21" t="s">
        <v>13</v>
      </c>
      <c r="BOI1" s="21" t="s">
        <v>13</v>
      </c>
      <c r="BOJ1" s="21" t="s">
        <v>13</v>
      </c>
      <c r="BOK1" s="21" t="s">
        <v>13</v>
      </c>
      <c r="BOL1" s="21" t="s">
        <v>13</v>
      </c>
      <c r="BOM1" s="21" t="s">
        <v>13</v>
      </c>
      <c r="BON1" s="21" t="s">
        <v>13</v>
      </c>
      <c r="BOO1" s="21" t="s">
        <v>13</v>
      </c>
      <c r="BOP1" s="21" t="s">
        <v>13</v>
      </c>
      <c r="BOQ1" s="21" t="s">
        <v>13</v>
      </c>
      <c r="BOR1" s="21" t="s">
        <v>13</v>
      </c>
      <c r="BOS1" s="21" t="s">
        <v>13</v>
      </c>
      <c r="BOT1" s="21" t="s">
        <v>13</v>
      </c>
      <c r="BOU1" s="21" t="s">
        <v>13</v>
      </c>
      <c r="BOV1" s="21" t="s">
        <v>13</v>
      </c>
      <c r="BOW1" s="21" t="s">
        <v>13</v>
      </c>
      <c r="BOX1" s="21" t="s">
        <v>76</v>
      </c>
      <c r="BOY1" s="21" t="s">
        <v>76</v>
      </c>
      <c r="BOZ1" s="21" t="s">
        <v>76</v>
      </c>
      <c r="BPA1" s="21" t="s">
        <v>76</v>
      </c>
      <c r="BPB1" s="21" t="s">
        <v>76</v>
      </c>
      <c r="BPC1" s="21" t="s">
        <v>76</v>
      </c>
      <c r="BPD1" s="21" t="s">
        <v>76</v>
      </c>
      <c r="BPE1" s="21" t="s">
        <v>76</v>
      </c>
      <c r="BPF1" s="21" t="s">
        <v>76</v>
      </c>
      <c r="BPG1" s="21" t="s">
        <v>76</v>
      </c>
      <c r="BPH1" s="21" t="s">
        <v>76</v>
      </c>
      <c r="BPI1" s="21" t="s">
        <v>76</v>
      </c>
      <c r="BPJ1" s="21" t="s">
        <v>76</v>
      </c>
      <c r="BPK1" s="21" t="s">
        <v>76</v>
      </c>
      <c r="BPL1" s="21" t="s">
        <v>76</v>
      </c>
      <c r="BPM1" s="21" t="s">
        <v>76</v>
      </c>
      <c r="BPN1" s="21" t="s">
        <v>76</v>
      </c>
      <c r="BPO1" s="21" t="s">
        <v>76</v>
      </c>
      <c r="BPP1" s="21" t="s">
        <v>76</v>
      </c>
      <c r="BPQ1" s="21" t="s">
        <v>76</v>
      </c>
      <c r="BPR1" s="21" t="s">
        <v>76</v>
      </c>
      <c r="BPS1" s="21" t="s">
        <v>76</v>
      </c>
      <c r="BPT1" s="21" t="s">
        <v>76</v>
      </c>
      <c r="BPU1" s="21" t="s">
        <v>76</v>
      </c>
      <c r="BPV1" s="21" t="s">
        <v>76</v>
      </c>
      <c r="BPW1" s="21" t="s">
        <v>76</v>
      </c>
      <c r="BPX1" s="21" t="s">
        <v>76</v>
      </c>
      <c r="BPY1" s="21" t="s">
        <v>76</v>
      </c>
      <c r="BPZ1" s="21" t="s">
        <v>76</v>
      </c>
      <c r="BQA1" s="21" t="s">
        <v>76</v>
      </c>
      <c r="BQB1" s="21" t="s">
        <v>76</v>
      </c>
      <c r="BQC1" s="21" t="s">
        <v>76</v>
      </c>
      <c r="BQD1" s="21" t="s">
        <v>76</v>
      </c>
      <c r="BQE1" s="21" t="s">
        <v>76</v>
      </c>
      <c r="BQF1" s="21" t="s">
        <v>76</v>
      </c>
      <c r="BQG1" s="21" t="s">
        <v>76</v>
      </c>
      <c r="BQH1" s="21" t="s">
        <v>76</v>
      </c>
      <c r="BQI1" s="21" t="s">
        <v>76</v>
      </c>
      <c r="BQJ1" s="21" t="s">
        <v>76</v>
      </c>
      <c r="BQK1" s="21" t="s">
        <v>76</v>
      </c>
      <c r="BQL1" s="21" t="s">
        <v>76</v>
      </c>
      <c r="BQM1" s="21" t="s">
        <v>76</v>
      </c>
      <c r="BQN1" s="21" t="s">
        <v>76</v>
      </c>
      <c r="BQO1" s="21" t="s">
        <v>76</v>
      </c>
      <c r="BQP1" s="21" t="s">
        <v>76</v>
      </c>
      <c r="BQQ1" s="21" t="s">
        <v>76</v>
      </c>
      <c r="BQR1" s="21" t="s">
        <v>76</v>
      </c>
      <c r="BQS1" s="21" t="s">
        <v>76</v>
      </c>
      <c r="BQT1" s="21" t="s">
        <v>76</v>
      </c>
      <c r="BQU1" s="21" t="s">
        <v>76</v>
      </c>
      <c r="BQV1" s="21" t="s">
        <v>76</v>
      </c>
      <c r="BQW1" s="21" t="s">
        <v>76</v>
      </c>
      <c r="BQX1" s="21" t="s">
        <v>76</v>
      </c>
      <c r="BQY1" s="21" t="s">
        <v>76</v>
      </c>
      <c r="BQZ1" s="21" t="s">
        <v>76</v>
      </c>
      <c r="BRA1" s="21" t="s">
        <v>76</v>
      </c>
      <c r="BRB1" s="21" t="s">
        <v>76</v>
      </c>
      <c r="BRC1" s="21" t="s">
        <v>76</v>
      </c>
      <c r="BRD1" s="21" t="s">
        <v>76</v>
      </c>
      <c r="BRE1" s="21" t="s">
        <v>76</v>
      </c>
      <c r="BRF1" s="21" t="s">
        <v>76</v>
      </c>
      <c r="BRG1" s="21" t="s">
        <v>76</v>
      </c>
      <c r="BRH1" s="21" t="s">
        <v>76</v>
      </c>
      <c r="BRI1" s="21" t="s">
        <v>76</v>
      </c>
      <c r="BRJ1" s="21" t="s">
        <v>76</v>
      </c>
      <c r="BRK1" s="21" t="s">
        <v>76</v>
      </c>
      <c r="BRL1" s="21" t="s">
        <v>76</v>
      </c>
      <c r="BRM1" s="21" t="s">
        <v>76</v>
      </c>
      <c r="BRN1" s="21" t="s">
        <v>76</v>
      </c>
      <c r="BRO1" s="21" t="s">
        <v>76</v>
      </c>
      <c r="BRP1" s="21" t="s">
        <v>76</v>
      </c>
      <c r="BRQ1" s="21" t="s">
        <v>76</v>
      </c>
      <c r="BRR1" s="21" t="s">
        <v>76</v>
      </c>
      <c r="BRS1" s="21" t="s">
        <v>76</v>
      </c>
      <c r="BRT1" s="21" t="s">
        <v>76</v>
      </c>
      <c r="BRU1" s="21" t="s">
        <v>76</v>
      </c>
      <c r="BRV1" s="21" t="s">
        <v>76</v>
      </c>
      <c r="BRW1" s="21" t="s">
        <v>76</v>
      </c>
      <c r="BRX1" s="21" t="s">
        <v>76</v>
      </c>
      <c r="BRY1" s="21" t="s">
        <v>76</v>
      </c>
      <c r="BRZ1" s="21" t="s">
        <v>76</v>
      </c>
      <c r="BSA1" s="21" t="s">
        <v>76</v>
      </c>
      <c r="BSB1" s="21" t="s">
        <v>76</v>
      </c>
      <c r="BSC1" s="21" t="s">
        <v>76</v>
      </c>
      <c r="BSD1" s="21" t="s">
        <v>76</v>
      </c>
      <c r="BSE1" s="21" t="s">
        <v>76</v>
      </c>
      <c r="BSF1" s="21" t="s">
        <v>76</v>
      </c>
      <c r="BSG1" s="21" t="s">
        <v>76</v>
      </c>
      <c r="BSH1" s="21" t="s">
        <v>76</v>
      </c>
      <c r="BSI1" s="21" t="s">
        <v>76</v>
      </c>
      <c r="BSJ1" s="21" t="s">
        <v>76</v>
      </c>
      <c r="BSK1" s="21" t="s">
        <v>76</v>
      </c>
      <c r="BSL1" s="21" t="s">
        <v>76</v>
      </c>
      <c r="BSM1" s="21" t="s">
        <v>76</v>
      </c>
      <c r="BSN1" s="21" t="s">
        <v>76</v>
      </c>
      <c r="BSO1" s="21" t="s">
        <v>76</v>
      </c>
      <c r="BSP1" s="21" t="s">
        <v>76</v>
      </c>
      <c r="BSQ1" s="21" t="s">
        <v>76</v>
      </c>
      <c r="BSR1" s="21" t="s">
        <v>480</v>
      </c>
      <c r="BSS1" s="21" t="s">
        <v>480</v>
      </c>
      <c r="BST1" s="21" t="s">
        <v>480</v>
      </c>
      <c r="BSU1" s="21" t="s">
        <v>480</v>
      </c>
      <c r="BSV1" s="21" t="s">
        <v>480</v>
      </c>
      <c r="BSW1" s="21" t="s">
        <v>480</v>
      </c>
      <c r="BSX1" s="21" t="s">
        <v>480</v>
      </c>
      <c r="BSY1" s="21" t="s">
        <v>480</v>
      </c>
      <c r="BSZ1" s="21" t="s">
        <v>480</v>
      </c>
      <c r="BTA1" s="21" t="s">
        <v>480</v>
      </c>
      <c r="BTB1" s="21" t="s">
        <v>480</v>
      </c>
      <c r="BTC1" s="21" t="s">
        <v>480</v>
      </c>
      <c r="BTD1" s="21" t="s">
        <v>480</v>
      </c>
      <c r="BTE1" s="21" t="s">
        <v>480</v>
      </c>
      <c r="BTF1" s="21" t="s">
        <v>480</v>
      </c>
      <c r="BTG1" s="21" t="s">
        <v>480</v>
      </c>
      <c r="BTH1" s="21" t="s">
        <v>480</v>
      </c>
      <c r="BTI1" s="21" t="s">
        <v>480</v>
      </c>
      <c r="BTJ1" s="21" t="s">
        <v>480</v>
      </c>
      <c r="BTK1" s="21" t="s">
        <v>480</v>
      </c>
      <c r="BTL1" s="21" t="s">
        <v>480</v>
      </c>
      <c r="BTM1" s="21" t="s">
        <v>480</v>
      </c>
      <c r="BTN1" s="21" t="s">
        <v>480</v>
      </c>
      <c r="BTO1" s="21" t="s">
        <v>480</v>
      </c>
      <c r="BTP1" s="21" t="s">
        <v>480</v>
      </c>
      <c r="BTQ1" s="21" t="s">
        <v>480</v>
      </c>
      <c r="BTR1" s="21" t="s">
        <v>480</v>
      </c>
      <c r="BTS1" s="21" t="s">
        <v>480</v>
      </c>
      <c r="BTT1" s="21" t="s">
        <v>480</v>
      </c>
      <c r="BTU1" s="21" t="s">
        <v>480</v>
      </c>
      <c r="BTV1" s="21" t="s">
        <v>480</v>
      </c>
      <c r="BTW1" s="21" t="s">
        <v>480</v>
      </c>
      <c r="BTX1" s="21" t="s">
        <v>480</v>
      </c>
      <c r="BTY1" s="21" t="s">
        <v>480</v>
      </c>
      <c r="BTZ1" s="21" t="s">
        <v>480</v>
      </c>
      <c r="BUA1" s="21" t="s">
        <v>480</v>
      </c>
      <c r="BUB1" s="21" t="s">
        <v>480</v>
      </c>
      <c r="BUC1" s="21" t="s">
        <v>480</v>
      </c>
      <c r="BUD1" s="21" t="s">
        <v>480</v>
      </c>
      <c r="BUE1" s="21" t="s">
        <v>480</v>
      </c>
      <c r="BUF1" s="21" t="s">
        <v>480</v>
      </c>
      <c r="BUG1" s="21" t="s">
        <v>480</v>
      </c>
      <c r="BUH1" s="21" t="s">
        <v>480</v>
      </c>
      <c r="BUI1" s="21" t="s">
        <v>480</v>
      </c>
      <c r="BUJ1" s="21" t="s">
        <v>480</v>
      </c>
      <c r="BUK1" s="21" t="s">
        <v>480</v>
      </c>
      <c r="BUL1" s="21" t="s">
        <v>480</v>
      </c>
      <c r="BUM1" s="21" t="s">
        <v>480</v>
      </c>
      <c r="BUN1" s="21" t="s">
        <v>480</v>
      </c>
      <c r="BUO1" s="21" t="s">
        <v>480</v>
      </c>
      <c r="BUP1" s="21" t="s">
        <v>480</v>
      </c>
      <c r="BUQ1" s="21" t="s">
        <v>480</v>
      </c>
      <c r="BUR1" s="21" t="s">
        <v>480</v>
      </c>
      <c r="BUS1" s="21" t="s">
        <v>480</v>
      </c>
      <c r="BUT1" s="21" t="s">
        <v>480</v>
      </c>
      <c r="BUU1" s="21" t="s">
        <v>480</v>
      </c>
      <c r="BUV1" s="21" t="s">
        <v>480</v>
      </c>
      <c r="BUW1" s="21" t="s">
        <v>480</v>
      </c>
      <c r="BUX1" s="21" t="s">
        <v>480</v>
      </c>
      <c r="BUY1" s="21" t="s">
        <v>480</v>
      </c>
      <c r="BUZ1" s="21" t="s">
        <v>480</v>
      </c>
      <c r="BVA1" s="21" t="s">
        <v>480</v>
      </c>
      <c r="BVB1" s="21" t="s">
        <v>480</v>
      </c>
      <c r="BVC1" s="21" t="s">
        <v>480</v>
      </c>
      <c r="BVD1" s="21" t="s">
        <v>480</v>
      </c>
      <c r="BVE1" s="21" t="s">
        <v>480</v>
      </c>
      <c r="BVF1" s="21" t="s">
        <v>480</v>
      </c>
      <c r="BVG1" s="21" t="s">
        <v>480</v>
      </c>
      <c r="BVH1" s="21" t="s">
        <v>480</v>
      </c>
      <c r="BVI1" s="21" t="s">
        <v>480</v>
      </c>
      <c r="BVJ1" s="21" t="s">
        <v>480</v>
      </c>
      <c r="BVK1" s="21" t="s">
        <v>480</v>
      </c>
      <c r="BVL1" s="21" t="s">
        <v>480</v>
      </c>
      <c r="BVM1" s="21" t="s">
        <v>480</v>
      </c>
      <c r="BVN1" s="21" t="s">
        <v>480</v>
      </c>
      <c r="BVO1" s="21" t="s">
        <v>480</v>
      </c>
      <c r="BVP1" s="21" t="s">
        <v>480</v>
      </c>
      <c r="BVQ1" s="21" t="s">
        <v>480</v>
      </c>
      <c r="BVR1" s="21" t="s">
        <v>480</v>
      </c>
      <c r="BVS1" s="21" t="s">
        <v>480</v>
      </c>
      <c r="BVT1" s="21" t="s">
        <v>480</v>
      </c>
      <c r="BVU1" s="21" t="s">
        <v>480</v>
      </c>
      <c r="BVV1" s="21" t="s">
        <v>480</v>
      </c>
      <c r="BVW1" s="21" t="s">
        <v>480</v>
      </c>
      <c r="BVX1" s="21" t="s">
        <v>480</v>
      </c>
      <c r="BVY1" s="21" t="s">
        <v>480</v>
      </c>
      <c r="BVZ1" s="21" t="s">
        <v>480</v>
      </c>
      <c r="BWA1" s="21" t="s">
        <v>480</v>
      </c>
      <c r="BWB1" s="21" t="s">
        <v>480</v>
      </c>
      <c r="BWC1" s="21" t="s">
        <v>480</v>
      </c>
      <c r="BWD1" s="21" t="s">
        <v>480</v>
      </c>
      <c r="BWE1" s="21" t="s">
        <v>480</v>
      </c>
      <c r="BWF1" s="21" t="s">
        <v>480</v>
      </c>
      <c r="BWG1" s="21" t="s">
        <v>480</v>
      </c>
      <c r="BWH1" s="21" t="s">
        <v>480</v>
      </c>
      <c r="BWI1" s="21" t="s">
        <v>480</v>
      </c>
      <c r="BWJ1" s="21" t="s">
        <v>480</v>
      </c>
      <c r="BWK1" s="21" t="s">
        <v>480</v>
      </c>
      <c r="BWL1" s="21" t="s">
        <v>14</v>
      </c>
      <c r="BWM1" s="21" t="s">
        <v>14</v>
      </c>
      <c r="BWN1" s="21" t="s">
        <v>14</v>
      </c>
      <c r="BWO1" s="21" t="s">
        <v>14</v>
      </c>
      <c r="BWP1" s="21" t="s">
        <v>14</v>
      </c>
      <c r="BWQ1" s="21" t="s">
        <v>14</v>
      </c>
      <c r="BWR1" s="21" t="s">
        <v>14</v>
      </c>
      <c r="BWS1" s="21" t="s">
        <v>14</v>
      </c>
      <c r="BWT1" s="21" t="s">
        <v>14</v>
      </c>
      <c r="BWU1" s="21" t="s">
        <v>14</v>
      </c>
      <c r="BWV1" s="21" t="s">
        <v>14</v>
      </c>
      <c r="BWW1" s="21" t="s">
        <v>14</v>
      </c>
      <c r="BWX1" s="21" t="s">
        <v>14</v>
      </c>
      <c r="BWY1" s="21" t="s">
        <v>14</v>
      </c>
      <c r="BWZ1" s="21" t="s">
        <v>14</v>
      </c>
      <c r="BXA1" s="21" t="s">
        <v>14</v>
      </c>
      <c r="BXB1" s="21" t="s">
        <v>14</v>
      </c>
      <c r="BXC1" s="21" t="s">
        <v>14</v>
      </c>
      <c r="BXD1" s="21" t="s">
        <v>14</v>
      </c>
      <c r="BXE1" s="21" t="s">
        <v>14</v>
      </c>
      <c r="BXF1" s="21" t="s">
        <v>14</v>
      </c>
      <c r="BXG1" s="21" t="s">
        <v>14</v>
      </c>
      <c r="BXH1" s="21" t="s">
        <v>14</v>
      </c>
      <c r="BXI1" s="21" t="s">
        <v>14</v>
      </c>
      <c r="BXJ1" s="21" t="s">
        <v>14</v>
      </c>
      <c r="BXK1" s="21" t="s">
        <v>14</v>
      </c>
      <c r="BXL1" s="21" t="s">
        <v>14</v>
      </c>
      <c r="BXM1" s="21" t="s">
        <v>14</v>
      </c>
      <c r="BXN1" s="21" t="s">
        <v>14</v>
      </c>
      <c r="BXO1" s="21" t="s">
        <v>14</v>
      </c>
      <c r="BXP1" s="21" t="s">
        <v>14</v>
      </c>
      <c r="BXQ1" s="21" t="s">
        <v>14</v>
      </c>
      <c r="BXR1" s="21" t="s">
        <v>14</v>
      </c>
      <c r="BXS1" s="21" t="s">
        <v>14</v>
      </c>
      <c r="BXT1" s="21" t="s">
        <v>14</v>
      </c>
      <c r="BXU1" s="21" t="s">
        <v>14</v>
      </c>
      <c r="BXV1" s="21" t="s">
        <v>14</v>
      </c>
      <c r="BXW1" s="21" t="s">
        <v>14</v>
      </c>
      <c r="BXX1" s="21" t="s">
        <v>14</v>
      </c>
      <c r="BXY1" s="21" t="s">
        <v>14</v>
      </c>
      <c r="BXZ1" s="21" t="s">
        <v>14</v>
      </c>
      <c r="BYA1" s="21" t="s">
        <v>14</v>
      </c>
      <c r="BYB1" s="21" t="s">
        <v>14</v>
      </c>
      <c r="BYC1" s="21" t="s">
        <v>14</v>
      </c>
      <c r="BYD1" s="21" t="s">
        <v>14</v>
      </c>
      <c r="BYE1" s="21" t="s">
        <v>14</v>
      </c>
      <c r="BYF1" s="21" t="s">
        <v>14</v>
      </c>
      <c r="BYG1" s="21" t="s">
        <v>14</v>
      </c>
      <c r="BYH1" s="21" t="s">
        <v>14</v>
      </c>
      <c r="BYI1" s="21" t="s">
        <v>14</v>
      </c>
      <c r="BYJ1" s="21" t="s">
        <v>14</v>
      </c>
      <c r="BYK1" s="21" t="s">
        <v>14</v>
      </c>
      <c r="BYL1" s="21" t="s">
        <v>14</v>
      </c>
      <c r="BYM1" s="21" t="s">
        <v>14</v>
      </c>
      <c r="BYN1" s="21" t="s">
        <v>14</v>
      </c>
      <c r="BYO1" s="21" t="s">
        <v>14</v>
      </c>
      <c r="BYP1" s="21" t="s">
        <v>14</v>
      </c>
      <c r="BYQ1" s="21" t="s">
        <v>14</v>
      </c>
      <c r="BYR1" s="21" t="s">
        <v>14</v>
      </c>
      <c r="BYS1" s="21" t="s">
        <v>14</v>
      </c>
      <c r="BYT1" s="21" t="s">
        <v>14</v>
      </c>
      <c r="BYU1" s="21" t="s">
        <v>14</v>
      </c>
      <c r="BYV1" s="21" t="s">
        <v>14</v>
      </c>
      <c r="BYW1" s="21" t="s">
        <v>14</v>
      </c>
      <c r="BYX1" s="21" t="s">
        <v>14</v>
      </c>
      <c r="BYY1" s="21" t="s">
        <v>14</v>
      </c>
      <c r="BYZ1" s="21" t="s">
        <v>14</v>
      </c>
      <c r="BZA1" s="21" t="s">
        <v>14</v>
      </c>
      <c r="BZB1" s="21" t="s">
        <v>14</v>
      </c>
      <c r="BZC1" s="21" t="s">
        <v>14</v>
      </c>
      <c r="BZD1" s="21" t="s">
        <v>14</v>
      </c>
      <c r="BZE1" s="21" t="s">
        <v>14</v>
      </c>
      <c r="BZF1" s="21" t="s">
        <v>14</v>
      </c>
      <c r="BZG1" s="21" t="s">
        <v>14</v>
      </c>
      <c r="BZH1" s="21" t="s">
        <v>14</v>
      </c>
      <c r="BZI1" s="21" t="s">
        <v>14</v>
      </c>
      <c r="BZJ1" s="21" t="s">
        <v>14</v>
      </c>
      <c r="BZK1" s="21" t="s">
        <v>14</v>
      </c>
      <c r="BZL1" s="21" t="s">
        <v>14</v>
      </c>
      <c r="BZM1" s="21" t="s">
        <v>14</v>
      </c>
      <c r="BZN1" s="21" t="s">
        <v>14</v>
      </c>
      <c r="BZO1" s="21" t="s">
        <v>14</v>
      </c>
      <c r="BZP1" s="21" t="s">
        <v>14</v>
      </c>
      <c r="BZQ1" s="21" t="s">
        <v>14</v>
      </c>
      <c r="BZR1" s="21" t="s">
        <v>14</v>
      </c>
      <c r="BZS1" s="21" t="s">
        <v>14</v>
      </c>
      <c r="BZT1" s="21" t="s">
        <v>14</v>
      </c>
      <c r="BZU1" s="21" t="s">
        <v>14</v>
      </c>
      <c r="BZV1" s="21" t="s">
        <v>14</v>
      </c>
      <c r="BZW1" s="21" t="s">
        <v>14</v>
      </c>
      <c r="BZX1" s="21" t="s">
        <v>14</v>
      </c>
      <c r="BZY1" s="21" t="s">
        <v>14</v>
      </c>
      <c r="BZZ1" s="21" t="s">
        <v>14</v>
      </c>
      <c r="CAA1" s="21" t="s">
        <v>14</v>
      </c>
      <c r="CAB1" s="21" t="s">
        <v>14</v>
      </c>
      <c r="CAC1" s="21" t="s">
        <v>14</v>
      </c>
      <c r="CAD1" s="21" t="s">
        <v>14</v>
      </c>
      <c r="CAE1" s="21" t="s">
        <v>14</v>
      </c>
      <c r="CAF1" s="21" t="s">
        <v>5</v>
      </c>
      <c r="CAG1" s="21" t="s">
        <v>5</v>
      </c>
      <c r="CAH1" s="21" t="s">
        <v>5</v>
      </c>
      <c r="CAI1" s="21" t="s">
        <v>5</v>
      </c>
      <c r="CAJ1" s="21" t="s">
        <v>5</v>
      </c>
      <c r="CAK1" s="21" t="s">
        <v>5</v>
      </c>
      <c r="CAL1" s="21" t="s">
        <v>5</v>
      </c>
      <c r="CAM1" s="21" t="s">
        <v>5</v>
      </c>
      <c r="CAN1" s="21" t="s">
        <v>5</v>
      </c>
      <c r="CAO1" s="21" t="s">
        <v>5</v>
      </c>
      <c r="CAP1" s="21" t="s">
        <v>5</v>
      </c>
      <c r="CAQ1" s="21" t="s">
        <v>5</v>
      </c>
      <c r="CAR1" s="21" t="s">
        <v>5</v>
      </c>
      <c r="CAS1" s="21" t="s">
        <v>5</v>
      </c>
      <c r="CAT1" s="21" t="s">
        <v>5</v>
      </c>
      <c r="CAU1" s="21" t="s">
        <v>5</v>
      </c>
      <c r="CAV1" s="21" t="s">
        <v>5</v>
      </c>
      <c r="CAW1" s="21" t="s">
        <v>5</v>
      </c>
      <c r="CAX1" s="21" t="s">
        <v>5</v>
      </c>
      <c r="CAY1" s="21" t="s">
        <v>5</v>
      </c>
      <c r="CAZ1" s="21" t="s">
        <v>5</v>
      </c>
      <c r="CBA1" s="21" t="s">
        <v>5</v>
      </c>
      <c r="CBB1" s="21" t="s">
        <v>5</v>
      </c>
      <c r="CBC1" s="21" t="s">
        <v>5</v>
      </c>
      <c r="CBD1" s="21" t="s">
        <v>5</v>
      </c>
      <c r="CBE1" s="21" t="s">
        <v>5</v>
      </c>
      <c r="CBF1" s="21" t="s">
        <v>5</v>
      </c>
      <c r="CBG1" s="21" t="s">
        <v>5</v>
      </c>
      <c r="CBH1" s="21" t="s">
        <v>5</v>
      </c>
      <c r="CBI1" s="21" t="s">
        <v>5</v>
      </c>
      <c r="CBJ1" s="21" t="s">
        <v>5</v>
      </c>
      <c r="CBK1" s="21" t="s">
        <v>5</v>
      </c>
      <c r="CBL1" s="21" t="s">
        <v>5</v>
      </c>
      <c r="CBM1" s="21" t="s">
        <v>5</v>
      </c>
      <c r="CBN1" s="21" t="s">
        <v>5</v>
      </c>
      <c r="CBO1" s="21" t="s">
        <v>5</v>
      </c>
      <c r="CBP1" s="21" t="s">
        <v>5</v>
      </c>
      <c r="CBQ1" s="21" t="s">
        <v>5</v>
      </c>
      <c r="CBR1" s="21" t="s">
        <v>5</v>
      </c>
      <c r="CBS1" s="21" t="s">
        <v>5</v>
      </c>
      <c r="CBT1" s="21" t="s">
        <v>5</v>
      </c>
      <c r="CBU1" s="21" t="s">
        <v>5</v>
      </c>
      <c r="CBV1" s="21" t="s">
        <v>5</v>
      </c>
      <c r="CBW1" s="21" t="s">
        <v>5</v>
      </c>
      <c r="CBX1" s="21" t="s">
        <v>5</v>
      </c>
      <c r="CBY1" s="21" t="s">
        <v>5</v>
      </c>
      <c r="CBZ1" s="21" t="s">
        <v>5</v>
      </c>
      <c r="CCA1" s="21" t="s">
        <v>5</v>
      </c>
      <c r="CCB1" s="21" t="s">
        <v>5</v>
      </c>
      <c r="CCC1" s="21" t="s">
        <v>5</v>
      </c>
      <c r="CCD1" s="21" t="s">
        <v>5</v>
      </c>
      <c r="CCE1" s="21" t="s">
        <v>5</v>
      </c>
      <c r="CCF1" s="21" t="s">
        <v>5</v>
      </c>
      <c r="CCG1" s="21" t="s">
        <v>5</v>
      </c>
      <c r="CCH1" s="21" t="s">
        <v>5</v>
      </c>
      <c r="CCI1" s="21" t="s">
        <v>5</v>
      </c>
      <c r="CCJ1" s="21" t="s">
        <v>5</v>
      </c>
      <c r="CCK1" s="21" t="s">
        <v>5</v>
      </c>
      <c r="CCL1" s="21" t="s">
        <v>5</v>
      </c>
      <c r="CCM1" s="21" t="s">
        <v>5</v>
      </c>
      <c r="CCN1" s="21" t="s">
        <v>5</v>
      </c>
      <c r="CCO1" s="21" t="s">
        <v>5</v>
      </c>
      <c r="CCP1" s="21" t="s">
        <v>5</v>
      </c>
      <c r="CCQ1" s="21" t="s">
        <v>5</v>
      </c>
      <c r="CCR1" s="21" t="s">
        <v>5</v>
      </c>
      <c r="CCS1" s="21" t="s">
        <v>5</v>
      </c>
      <c r="CCT1" s="21" t="s">
        <v>5</v>
      </c>
      <c r="CCU1" s="21" t="s">
        <v>5</v>
      </c>
      <c r="CCV1" s="21" t="s">
        <v>5</v>
      </c>
      <c r="CCW1" s="21" t="s">
        <v>5</v>
      </c>
      <c r="CCX1" s="21" t="s">
        <v>5</v>
      </c>
      <c r="CCY1" s="21" t="s">
        <v>5</v>
      </c>
      <c r="CCZ1" s="21" t="s">
        <v>5</v>
      </c>
      <c r="CDA1" s="21" t="s">
        <v>5</v>
      </c>
      <c r="CDB1" s="21" t="s">
        <v>5</v>
      </c>
      <c r="CDC1" s="21" t="s">
        <v>5</v>
      </c>
      <c r="CDD1" s="21" t="s">
        <v>5</v>
      </c>
      <c r="CDE1" s="21" t="s">
        <v>5</v>
      </c>
      <c r="CDF1" s="21" t="s">
        <v>5</v>
      </c>
      <c r="CDG1" s="21" t="s">
        <v>5</v>
      </c>
      <c r="CDH1" s="21" t="s">
        <v>5</v>
      </c>
      <c r="CDI1" s="21" t="s">
        <v>5</v>
      </c>
      <c r="CDJ1" s="21" t="s">
        <v>5</v>
      </c>
      <c r="CDK1" s="21" t="s">
        <v>5</v>
      </c>
      <c r="CDL1" s="21" t="s">
        <v>5</v>
      </c>
      <c r="CDM1" s="21" t="s">
        <v>5</v>
      </c>
      <c r="CDN1" s="21" t="s">
        <v>5</v>
      </c>
      <c r="CDO1" s="21" t="s">
        <v>5</v>
      </c>
      <c r="CDP1" s="21" t="s">
        <v>5</v>
      </c>
      <c r="CDQ1" s="21" t="s">
        <v>5</v>
      </c>
      <c r="CDR1" s="21" t="s">
        <v>5</v>
      </c>
      <c r="CDS1" s="21" t="s">
        <v>5</v>
      </c>
      <c r="CDT1" s="21" t="s">
        <v>5</v>
      </c>
      <c r="CDU1" s="21" t="s">
        <v>5</v>
      </c>
      <c r="CDV1" s="21" t="s">
        <v>5</v>
      </c>
      <c r="CDW1" s="21" t="s">
        <v>5</v>
      </c>
      <c r="CDX1" s="21" t="s">
        <v>5</v>
      </c>
      <c r="CDY1" s="21" t="s">
        <v>5</v>
      </c>
      <c r="CDZ1" t="s">
        <v>101</v>
      </c>
      <c r="CEA1" t="s">
        <v>101</v>
      </c>
      <c r="CEB1" t="s">
        <v>101</v>
      </c>
      <c r="CEC1" t="s">
        <v>101</v>
      </c>
      <c r="CED1" t="s">
        <v>101</v>
      </c>
      <c r="CEE1" t="s">
        <v>101</v>
      </c>
      <c r="CEF1" t="s">
        <v>101</v>
      </c>
      <c r="CEG1" t="s">
        <v>101</v>
      </c>
      <c r="CEH1" t="s">
        <v>101</v>
      </c>
      <c r="CEI1" t="s">
        <v>101</v>
      </c>
      <c r="CEJ1" t="s">
        <v>101</v>
      </c>
      <c r="CEK1" t="s">
        <v>101</v>
      </c>
      <c r="CEL1" t="s">
        <v>101</v>
      </c>
      <c r="CEM1" t="s">
        <v>101</v>
      </c>
      <c r="CEN1" t="s">
        <v>101</v>
      </c>
      <c r="CEO1" t="s">
        <v>101</v>
      </c>
      <c r="CEP1" t="s">
        <v>101</v>
      </c>
      <c r="CEQ1" t="s">
        <v>101</v>
      </c>
      <c r="CER1" t="s">
        <v>101</v>
      </c>
      <c r="CES1" t="s">
        <v>101</v>
      </c>
      <c r="CET1" t="s">
        <v>101</v>
      </c>
      <c r="CEU1" t="s">
        <v>101</v>
      </c>
      <c r="CEV1" t="s">
        <v>101</v>
      </c>
      <c r="CEW1" t="s">
        <v>101</v>
      </c>
      <c r="CEX1" t="s">
        <v>101</v>
      </c>
      <c r="CEY1" t="s">
        <v>101</v>
      </c>
      <c r="CEZ1" t="s">
        <v>101</v>
      </c>
      <c r="CFA1" t="s">
        <v>101</v>
      </c>
      <c r="CFB1" t="s">
        <v>101</v>
      </c>
      <c r="CFC1" t="s">
        <v>101</v>
      </c>
      <c r="CFD1" t="s">
        <v>101</v>
      </c>
      <c r="CFE1" t="s">
        <v>101</v>
      </c>
      <c r="CFF1" t="s">
        <v>101</v>
      </c>
      <c r="CFG1" t="s">
        <v>101</v>
      </c>
      <c r="CFH1" t="s">
        <v>101</v>
      </c>
      <c r="CFI1" t="s">
        <v>101</v>
      </c>
      <c r="CFJ1" t="s">
        <v>101</v>
      </c>
      <c r="CFK1" t="s">
        <v>101</v>
      </c>
      <c r="CFL1" t="s">
        <v>101</v>
      </c>
      <c r="CFM1" t="s">
        <v>101</v>
      </c>
      <c r="CFN1" t="s">
        <v>101</v>
      </c>
      <c r="CFO1" t="s">
        <v>101</v>
      </c>
      <c r="CFP1" t="s">
        <v>101</v>
      </c>
      <c r="CFQ1" t="s">
        <v>101</v>
      </c>
      <c r="CFR1" t="s">
        <v>101</v>
      </c>
      <c r="CFS1" t="s">
        <v>101</v>
      </c>
      <c r="CFT1" t="s">
        <v>101</v>
      </c>
      <c r="CFU1" t="s">
        <v>101</v>
      </c>
      <c r="CFV1" t="s">
        <v>101</v>
      </c>
      <c r="CFW1" t="s">
        <v>101</v>
      </c>
      <c r="CFX1" t="s">
        <v>101</v>
      </c>
      <c r="CFY1" t="s">
        <v>101</v>
      </c>
      <c r="CFZ1" t="s">
        <v>101</v>
      </c>
      <c r="CGA1" t="s">
        <v>101</v>
      </c>
      <c r="CGB1" t="s">
        <v>101</v>
      </c>
      <c r="CGC1" t="s">
        <v>101</v>
      </c>
      <c r="CGD1" t="s">
        <v>101</v>
      </c>
      <c r="CGE1" t="s">
        <v>101</v>
      </c>
      <c r="CGF1" t="s">
        <v>101</v>
      </c>
      <c r="CGG1" t="s">
        <v>101</v>
      </c>
      <c r="CGH1" t="s">
        <v>101</v>
      </c>
      <c r="CGI1" t="s">
        <v>101</v>
      </c>
      <c r="CGJ1" t="s">
        <v>101</v>
      </c>
      <c r="CGK1" t="s">
        <v>101</v>
      </c>
      <c r="CGL1" t="s">
        <v>101</v>
      </c>
      <c r="CGM1" t="s">
        <v>101</v>
      </c>
      <c r="CGN1" t="s">
        <v>101</v>
      </c>
      <c r="CGO1" t="s">
        <v>101</v>
      </c>
      <c r="CGP1" t="s">
        <v>101</v>
      </c>
      <c r="CGQ1" t="s">
        <v>101</v>
      </c>
      <c r="CGR1" t="s">
        <v>101</v>
      </c>
      <c r="CGS1" t="s">
        <v>101</v>
      </c>
      <c r="CGT1" t="s">
        <v>101</v>
      </c>
      <c r="CGU1" t="s">
        <v>101</v>
      </c>
      <c r="CGV1" t="s">
        <v>101</v>
      </c>
      <c r="CGW1" t="s">
        <v>101</v>
      </c>
      <c r="CGX1" t="s">
        <v>101</v>
      </c>
      <c r="CGY1" t="s">
        <v>101</v>
      </c>
      <c r="CGZ1" t="s">
        <v>101</v>
      </c>
      <c r="CHA1" t="s">
        <v>101</v>
      </c>
      <c r="CHB1" t="s">
        <v>101</v>
      </c>
      <c r="CHC1" t="s">
        <v>101</v>
      </c>
      <c r="CHD1" t="s">
        <v>101</v>
      </c>
      <c r="CHE1" t="s">
        <v>101</v>
      </c>
      <c r="CHF1" t="s">
        <v>101</v>
      </c>
      <c r="CHG1" t="s">
        <v>101</v>
      </c>
      <c r="CHH1" t="s">
        <v>101</v>
      </c>
      <c r="CHI1" t="s">
        <v>101</v>
      </c>
      <c r="CHJ1" t="s">
        <v>101</v>
      </c>
      <c r="CHK1" t="s">
        <v>101</v>
      </c>
      <c r="CHL1" t="s">
        <v>101</v>
      </c>
      <c r="CHM1" t="s">
        <v>101</v>
      </c>
      <c r="CHN1" t="s">
        <v>101</v>
      </c>
      <c r="CHO1" t="s">
        <v>101</v>
      </c>
      <c r="CHP1" t="s">
        <v>101</v>
      </c>
      <c r="CHQ1" t="s">
        <v>101</v>
      </c>
      <c r="CHR1" t="s">
        <v>101</v>
      </c>
      <c r="CHS1" t="s">
        <v>101</v>
      </c>
    </row>
    <row r="2" spans="1:2255" x14ac:dyDescent="0.25">
      <c r="A2" s="21">
        <v>2004</v>
      </c>
      <c r="B2" s="21" t="s">
        <v>206</v>
      </c>
      <c r="C2" s="21" t="s">
        <v>206</v>
      </c>
      <c r="D2" s="21" t="s">
        <v>206</v>
      </c>
      <c r="E2" s="21" t="s">
        <v>206</v>
      </c>
      <c r="F2" s="21" t="s">
        <v>206</v>
      </c>
      <c r="G2" s="21">
        <v>186380</v>
      </c>
      <c r="H2" s="21" t="s">
        <v>206</v>
      </c>
      <c r="I2" s="21" t="s">
        <v>206</v>
      </c>
      <c r="J2" s="21" t="s">
        <v>206</v>
      </c>
      <c r="K2" s="21">
        <v>50</v>
      </c>
      <c r="L2" s="21" t="s">
        <v>206</v>
      </c>
      <c r="M2" s="21" t="s">
        <v>206</v>
      </c>
      <c r="N2" s="21" t="s">
        <v>206</v>
      </c>
      <c r="O2" s="21" t="s">
        <v>206</v>
      </c>
      <c r="P2" s="21" t="s">
        <v>206</v>
      </c>
      <c r="Q2" s="21" t="s">
        <v>206</v>
      </c>
      <c r="R2" s="21" t="s">
        <v>206</v>
      </c>
      <c r="S2" s="21">
        <v>752704</v>
      </c>
      <c r="T2" s="21" t="s">
        <v>206</v>
      </c>
      <c r="U2" s="21" t="s">
        <v>206</v>
      </c>
      <c r="V2" s="21" t="s">
        <v>206</v>
      </c>
      <c r="W2" s="21">
        <v>293655</v>
      </c>
      <c r="X2" s="21" t="s">
        <v>206</v>
      </c>
      <c r="Y2" s="21" t="s">
        <v>206</v>
      </c>
      <c r="Z2" s="21">
        <v>359</v>
      </c>
      <c r="AA2" s="21" t="s">
        <v>206</v>
      </c>
      <c r="AB2" s="21" t="s">
        <v>206</v>
      </c>
      <c r="AC2" s="21" t="s">
        <v>206</v>
      </c>
      <c r="AD2" s="21" t="s">
        <v>206</v>
      </c>
      <c r="AE2" s="21" t="s">
        <v>206</v>
      </c>
      <c r="AF2" s="21">
        <v>1012683</v>
      </c>
      <c r="AG2" s="21" t="s">
        <v>206</v>
      </c>
      <c r="AH2" s="21">
        <v>455526</v>
      </c>
      <c r="AI2" s="21">
        <v>1927</v>
      </c>
      <c r="AJ2" s="21">
        <v>45278</v>
      </c>
      <c r="AK2" s="21">
        <v>331902</v>
      </c>
      <c r="AL2" s="21">
        <v>459005</v>
      </c>
      <c r="AM2" s="21">
        <v>1024055</v>
      </c>
      <c r="AN2" s="21" t="s">
        <v>206</v>
      </c>
      <c r="AO2" s="21">
        <v>20</v>
      </c>
      <c r="AP2" s="21">
        <v>5100</v>
      </c>
      <c r="AQ2" s="21">
        <v>2016475</v>
      </c>
      <c r="AR2" s="21">
        <v>288</v>
      </c>
      <c r="AS2" s="21">
        <v>783</v>
      </c>
      <c r="AT2" s="21" t="s">
        <v>206</v>
      </c>
      <c r="AU2" s="21" t="s">
        <v>206</v>
      </c>
      <c r="AV2" s="21">
        <v>533</v>
      </c>
      <c r="AW2" s="21">
        <v>19222</v>
      </c>
      <c r="AX2" s="21" t="s">
        <v>206</v>
      </c>
      <c r="AY2" s="21">
        <v>207785</v>
      </c>
      <c r="AZ2" s="21" t="s">
        <v>206</v>
      </c>
      <c r="BA2" s="21">
        <v>25135</v>
      </c>
      <c r="BB2" s="21">
        <v>4172041</v>
      </c>
      <c r="BC2" s="21">
        <v>230</v>
      </c>
      <c r="BD2" s="21">
        <v>5</v>
      </c>
      <c r="BE2" s="21" t="s">
        <v>206</v>
      </c>
      <c r="BF2" s="21" t="s">
        <v>206</v>
      </c>
      <c r="BG2" s="21" t="s">
        <v>206</v>
      </c>
      <c r="BH2" s="21" t="s">
        <v>206</v>
      </c>
      <c r="BI2" s="21" t="s">
        <v>206</v>
      </c>
      <c r="BJ2" s="21" t="s">
        <v>206</v>
      </c>
      <c r="BK2" s="21" t="s">
        <v>206</v>
      </c>
      <c r="BL2" s="21" t="s">
        <v>206</v>
      </c>
      <c r="BM2" s="21">
        <v>13</v>
      </c>
      <c r="BN2" s="21" t="s">
        <v>206</v>
      </c>
      <c r="BO2" s="21" t="s">
        <v>206</v>
      </c>
      <c r="BP2" s="21" t="s">
        <v>206</v>
      </c>
      <c r="BQ2" s="21">
        <v>646675</v>
      </c>
      <c r="BR2" s="21" t="s">
        <v>206</v>
      </c>
      <c r="BS2" s="21">
        <v>2219</v>
      </c>
      <c r="BT2" s="21">
        <v>4</v>
      </c>
      <c r="BU2" s="21" t="s">
        <v>206</v>
      </c>
      <c r="BV2" s="21">
        <v>55942</v>
      </c>
      <c r="BW2" s="21">
        <v>202733</v>
      </c>
      <c r="BX2" s="21">
        <v>134135</v>
      </c>
      <c r="BY2" s="21" t="s">
        <v>206</v>
      </c>
      <c r="BZ2" s="21">
        <v>182697</v>
      </c>
      <c r="CA2" s="21">
        <v>4670</v>
      </c>
      <c r="CB2" s="21" t="s">
        <v>206</v>
      </c>
      <c r="CC2" s="21" t="s">
        <v>206</v>
      </c>
      <c r="CD2" s="21" t="s">
        <v>206</v>
      </c>
      <c r="CE2" s="21" t="s">
        <v>206</v>
      </c>
      <c r="CF2" s="21" t="s">
        <v>206</v>
      </c>
      <c r="CG2" s="21">
        <v>16106356</v>
      </c>
      <c r="CH2" s="21">
        <v>724718</v>
      </c>
      <c r="CI2" s="21">
        <v>4131468</v>
      </c>
      <c r="CJ2" s="21" t="s">
        <v>206</v>
      </c>
      <c r="CK2" s="21" t="s">
        <v>206</v>
      </c>
      <c r="CL2" s="21" t="s">
        <v>206</v>
      </c>
      <c r="CM2" s="21">
        <v>3135</v>
      </c>
      <c r="CN2" s="21" t="s">
        <v>206</v>
      </c>
      <c r="CO2" s="21">
        <v>4</v>
      </c>
      <c r="CP2" s="21">
        <v>17</v>
      </c>
      <c r="CQ2" s="21">
        <v>91</v>
      </c>
      <c r="CR2" s="21">
        <v>54</v>
      </c>
      <c r="CS2" s="21">
        <v>100000</v>
      </c>
      <c r="CT2" s="21">
        <v>151</v>
      </c>
      <c r="CU2" s="21" t="s">
        <v>206</v>
      </c>
      <c r="CV2" s="21" t="s">
        <v>206</v>
      </c>
      <c r="CW2" s="21" t="s">
        <v>206</v>
      </c>
      <c r="CX2" s="21" t="s">
        <v>206</v>
      </c>
      <c r="CY2" s="21" t="s">
        <v>206</v>
      </c>
      <c r="CZ2" s="21" t="s">
        <v>206</v>
      </c>
      <c r="DA2" s="21">
        <v>512</v>
      </c>
      <c r="DB2" s="21">
        <v>2592</v>
      </c>
      <c r="DC2" s="21" t="s">
        <v>206</v>
      </c>
      <c r="DD2" s="21" t="s">
        <v>206</v>
      </c>
      <c r="DE2" s="21">
        <v>250</v>
      </c>
      <c r="DF2" s="21" t="s">
        <v>206</v>
      </c>
      <c r="DG2" s="21" t="s">
        <v>206</v>
      </c>
      <c r="DH2" s="21">
        <v>1037779</v>
      </c>
      <c r="DI2" s="21" t="s">
        <v>206</v>
      </c>
      <c r="DJ2" s="21">
        <v>17430</v>
      </c>
      <c r="DK2" s="21" t="s">
        <v>206</v>
      </c>
      <c r="DL2" s="21" t="s">
        <v>206</v>
      </c>
      <c r="DM2" s="21" t="s">
        <v>206</v>
      </c>
      <c r="DN2" s="21" t="s">
        <v>206</v>
      </c>
      <c r="DO2" s="21" t="s">
        <v>206</v>
      </c>
      <c r="DP2" s="21">
        <v>151832</v>
      </c>
      <c r="DQ2" s="21">
        <v>993343</v>
      </c>
      <c r="DR2" s="21" t="s">
        <v>206</v>
      </c>
      <c r="DS2" s="21">
        <v>446352</v>
      </c>
      <c r="DT2" s="21" t="s">
        <v>206</v>
      </c>
      <c r="DU2" s="21" t="s">
        <v>206</v>
      </c>
      <c r="DV2" s="21" t="s">
        <v>206</v>
      </c>
      <c r="DW2" s="21">
        <v>29076</v>
      </c>
      <c r="DX2" s="21">
        <v>13860</v>
      </c>
      <c r="DY2" s="21" t="s">
        <v>206</v>
      </c>
      <c r="DZ2" s="21">
        <v>522528</v>
      </c>
      <c r="EA2" s="21" t="s">
        <v>206</v>
      </c>
      <c r="EB2" s="21">
        <v>2137236</v>
      </c>
      <c r="EC2" s="21">
        <v>169741</v>
      </c>
      <c r="ED2" s="21">
        <v>33625</v>
      </c>
      <c r="EE2" s="21">
        <v>169640</v>
      </c>
      <c r="EF2" s="21" t="s">
        <v>206</v>
      </c>
      <c r="EG2" s="21">
        <v>3935900</v>
      </c>
      <c r="EH2" s="21" t="s">
        <v>206</v>
      </c>
      <c r="EI2" s="21">
        <v>7</v>
      </c>
      <c r="EJ2" s="21">
        <v>1537715</v>
      </c>
      <c r="EK2" s="21">
        <v>1057340</v>
      </c>
      <c r="EL2" s="21">
        <v>13297</v>
      </c>
      <c r="EM2" s="21">
        <v>6295</v>
      </c>
      <c r="EN2" s="21" t="s">
        <v>206</v>
      </c>
      <c r="EO2" s="21" t="s">
        <v>206</v>
      </c>
      <c r="EP2" s="21">
        <v>8197</v>
      </c>
      <c r="EQ2" s="21">
        <v>73</v>
      </c>
      <c r="ER2" s="21" t="s">
        <v>206</v>
      </c>
      <c r="ES2" s="21">
        <v>1172</v>
      </c>
      <c r="ET2" s="21" t="s">
        <v>206</v>
      </c>
      <c r="EU2" s="21">
        <v>2520</v>
      </c>
      <c r="EV2" s="21">
        <v>934269</v>
      </c>
      <c r="EW2" s="21">
        <v>225</v>
      </c>
      <c r="EX2" s="21" t="s">
        <v>206</v>
      </c>
      <c r="EY2" s="21" t="s">
        <v>206</v>
      </c>
      <c r="EZ2" s="21" t="s">
        <v>206</v>
      </c>
      <c r="FA2" s="21" t="s">
        <v>206</v>
      </c>
      <c r="FB2" s="21" t="s">
        <v>206</v>
      </c>
      <c r="FC2" s="21" t="s">
        <v>206</v>
      </c>
      <c r="FD2" s="21">
        <v>27765</v>
      </c>
      <c r="FE2" s="21" t="s">
        <v>206</v>
      </c>
      <c r="FF2" s="21" t="s">
        <v>206</v>
      </c>
      <c r="FG2" s="21">
        <v>4</v>
      </c>
      <c r="FH2" s="21" t="s">
        <v>206</v>
      </c>
      <c r="FI2" s="21" t="s">
        <v>206</v>
      </c>
      <c r="FJ2" s="21" t="s">
        <v>206</v>
      </c>
      <c r="FK2" s="21">
        <v>1616792</v>
      </c>
      <c r="FL2" s="21" t="s">
        <v>206</v>
      </c>
      <c r="FM2" s="21">
        <v>37</v>
      </c>
      <c r="FN2" s="21" t="s">
        <v>206</v>
      </c>
      <c r="FO2" s="21" t="s">
        <v>206</v>
      </c>
      <c r="FP2" s="21">
        <v>2</v>
      </c>
      <c r="FQ2" s="21" t="s">
        <v>206</v>
      </c>
      <c r="FR2" s="21">
        <v>10127</v>
      </c>
      <c r="FS2" s="21">
        <v>5705</v>
      </c>
      <c r="FT2" s="21">
        <v>325411</v>
      </c>
      <c r="FU2" s="21">
        <v>6160</v>
      </c>
      <c r="FV2" s="21" t="s">
        <v>206</v>
      </c>
      <c r="FW2" s="21" t="s">
        <v>206</v>
      </c>
      <c r="FX2" s="21" t="s">
        <v>206</v>
      </c>
      <c r="FY2" s="21" t="s">
        <v>206</v>
      </c>
      <c r="FZ2" s="21">
        <v>1018</v>
      </c>
      <c r="GA2" s="21">
        <v>29235877</v>
      </c>
      <c r="GB2" s="21">
        <v>3323984</v>
      </c>
      <c r="GC2" s="21">
        <v>7055855</v>
      </c>
      <c r="GD2" s="21" t="s">
        <v>206</v>
      </c>
      <c r="GE2" s="21" t="s">
        <v>206</v>
      </c>
      <c r="GF2" s="21">
        <v>34080</v>
      </c>
      <c r="GG2" s="21">
        <v>743240</v>
      </c>
      <c r="GH2" s="21">
        <v>838</v>
      </c>
      <c r="GI2" s="21" t="s">
        <v>206</v>
      </c>
      <c r="GJ2" s="21">
        <v>2640</v>
      </c>
      <c r="GK2" s="21">
        <v>230</v>
      </c>
      <c r="GL2" s="21">
        <v>64893</v>
      </c>
      <c r="GM2" s="21" t="s">
        <v>206</v>
      </c>
      <c r="GN2" s="21">
        <v>211</v>
      </c>
      <c r="GO2" s="21" t="s">
        <v>206</v>
      </c>
      <c r="GP2" s="21" t="s">
        <v>206</v>
      </c>
      <c r="GQ2" s="21" t="s">
        <v>206</v>
      </c>
      <c r="GR2" s="21" t="s">
        <v>206</v>
      </c>
      <c r="GS2" s="21" t="s">
        <v>206</v>
      </c>
      <c r="GT2" s="21" t="s">
        <v>206</v>
      </c>
      <c r="GU2" s="21">
        <v>77807</v>
      </c>
      <c r="GV2" s="21" t="s">
        <v>206</v>
      </c>
      <c r="GW2" s="21" t="s">
        <v>206</v>
      </c>
      <c r="GX2" s="21" t="s">
        <v>206</v>
      </c>
      <c r="GY2" s="21" t="s">
        <v>206</v>
      </c>
      <c r="GZ2" s="21" t="s">
        <v>206</v>
      </c>
      <c r="HA2" s="21" t="s">
        <v>206</v>
      </c>
      <c r="HB2" s="21">
        <v>218380</v>
      </c>
      <c r="HC2" s="21" t="s">
        <v>206</v>
      </c>
      <c r="HD2" s="21" t="s">
        <v>206</v>
      </c>
      <c r="HE2" s="21" t="s">
        <v>206</v>
      </c>
      <c r="HF2" s="21">
        <v>8093</v>
      </c>
      <c r="HG2" s="21">
        <v>39962</v>
      </c>
      <c r="HH2" s="21" t="s">
        <v>206</v>
      </c>
      <c r="HI2" s="21">
        <v>14480</v>
      </c>
      <c r="HJ2" s="21">
        <v>16760</v>
      </c>
      <c r="HK2" s="21">
        <v>2028615</v>
      </c>
      <c r="HL2" s="21" t="s">
        <v>206</v>
      </c>
      <c r="HM2" s="21" t="s">
        <v>206</v>
      </c>
      <c r="HN2" s="21">
        <v>2919</v>
      </c>
      <c r="HO2" s="21" t="s">
        <v>206</v>
      </c>
      <c r="HP2" s="21" t="s">
        <v>206</v>
      </c>
      <c r="HQ2" s="21" t="s">
        <v>206</v>
      </c>
      <c r="HR2" s="21" t="s">
        <v>206</v>
      </c>
      <c r="HS2" s="21" t="s">
        <v>206</v>
      </c>
      <c r="HT2" s="21">
        <v>286541</v>
      </c>
      <c r="HU2" s="21" t="s">
        <v>206</v>
      </c>
      <c r="HV2" s="21">
        <v>410116</v>
      </c>
      <c r="HW2" s="21">
        <v>35890</v>
      </c>
      <c r="HX2" s="21">
        <v>56491</v>
      </c>
      <c r="HY2" s="21">
        <v>965286</v>
      </c>
      <c r="HZ2" s="21" t="s">
        <v>206</v>
      </c>
      <c r="IA2" s="21">
        <v>2186420</v>
      </c>
      <c r="IB2" s="21">
        <v>121040</v>
      </c>
      <c r="IC2" s="21">
        <v>400</v>
      </c>
      <c r="ID2" s="21">
        <v>522982</v>
      </c>
      <c r="IE2" s="21">
        <v>6557794</v>
      </c>
      <c r="IF2" s="21">
        <v>82170</v>
      </c>
      <c r="IG2" s="21">
        <v>53</v>
      </c>
      <c r="IH2" s="21" t="s">
        <v>206</v>
      </c>
      <c r="II2" s="21" t="s">
        <v>206</v>
      </c>
      <c r="IJ2" s="21">
        <v>1871</v>
      </c>
      <c r="IK2" s="21">
        <v>2913</v>
      </c>
      <c r="IL2" s="21" t="s">
        <v>206</v>
      </c>
      <c r="IM2" s="21" t="s">
        <v>206</v>
      </c>
      <c r="IN2" s="21">
        <v>62768</v>
      </c>
      <c r="IO2" s="21">
        <v>36662</v>
      </c>
      <c r="IP2" s="21">
        <v>6073368</v>
      </c>
      <c r="IQ2" s="21">
        <v>215</v>
      </c>
      <c r="IR2" s="21">
        <v>23291</v>
      </c>
      <c r="IS2" s="21" t="s">
        <v>206</v>
      </c>
      <c r="IT2" s="21" t="s">
        <v>206</v>
      </c>
      <c r="IU2" s="21" t="s">
        <v>206</v>
      </c>
      <c r="IV2" s="21" t="s">
        <v>206</v>
      </c>
      <c r="IW2" s="21" t="s">
        <v>206</v>
      </c>
      <c r="IX2" s="21">
        <v>663240</v>
      </c>
      <c r="IY2" s="21" t="s">
        <v>206</v>
      </c>
      <c r="IZ2" s="21" t="s">
        <v>206</v>
      </c>
      <c r="JA2" s="21">
        <v>38660</v>
      </c>
      <c r="JB2" s="21" t="s">
        <v>206</v>
      </c>
      <c r="JC2" s="21" t="s">
        <v>206</v>
      </c>
      <c r="JD2" s="21">
        <v>1582</v>
      </c>
      <c r="JE2" s="21">
        <v>175960</v>
      </c>
      <c r="JF2" s="21">
        <v>2193</v>
      </c>
      <c r="JG2" s="21">
        <v>78549</v>
      </c>
      <c r="JH2" s="21" t="s">
        <v>206</v>
      </c>
      <c r="JI2" s="21" t="s">
        <v>206</v>
      </c>
      <c r="JJ2" s="21">
        <v>69916</v>
      </c>
      <c r="JK2" s="21">
        <v>92036</v>
      </c>
      <c r="JL2" s="21">
        <v>859040</v>
      </c>
      <c r="JM2" s="21">
        <v>7931088</v>
      </c>
      <c r="JN2" s="21">
        <v>1998653</v>
      </c>
      <c r="JO2" s="21">
        <v>805144</v>
      </c>
      <c r="JP2" s="21" t="s">
        <v>206</v>
      </c>
      <c r="JQ2" s="21" t="s">
        <v>206</v>
      </c>
      <c r="JR2" s="21" t="s">
        <v>206</v>
      </c>
      <c r="JS2" s="21">
        <v>628</v>
      </c>
      <c r="JT2" s="21" t="s">
        <v>206</v>
      </c>
      <c r="JU2" s="21">
        <v>11533527</v>
      </c>
      <c r="JV2" s="21">
        <v>6949528</v>
      </c>
      <c r="JW2" s="21">
        <v>101840</v>
      </c>
      <c r="JX2" s="21">
        <v>100</v>
      </c>
      <c r="JY2" s="21" t="s">
        <v>206</v>
      </c>
      <c r="JZ2" s="21" t="s">
        <v>206</v>
      </c>
      <c r="KA2" s="21">
        <v>125540</v>
      </c>
      <c r="KB2" s="21">
        <v>2</v>
      </c>
      <c r="KC2" s="21" t="s">
        <v>206</v>
      </c>
      <c r="KD2" s="21">
        <v>115161</v>
      </c>
      <c r="KE2" s="21">
        <v>1333</v>
      </c>
      <c r="KF2" s="21">
        <v>571688</v>
      </c>
      <c r="KG2" s="21">
        <v>647</v>
      </c>
      <c r="KH2" s="21">
        <v>764</v>
      </c>
      <c r="KI2" s="21" t="s">
        <v>206</v>
      </c>
      <c r="KJ2" s="21" t="s">
        <v>206</v>
      </c>
      <c r="KK2" s="21" t="s">
        <v>206</v>
      </c>
      <c r="KL2" s="21" t="s">
        <v>206</v>
      </c>
      <c r="KM2" s="21" t="s">
        <v>206</v>
      </c>
      <c r="KN2" s="21" t="s">
        <v>206</v>
      </c>
      <c r="KO2" s="21">
        <v>5940</v>
      </c>
      <c r="KP2" s="21" t="s">
        <v>206</v>
      </c>
      <c r="KQ2" s="21" t="s">
        <v>206</v>
      </c>
      <c r="KR2" s="21">
        <v>6109</v>
      </c>
      <c r="KS2" s="21">
        <v>3092</v>
      </c>
      <c r="KT2" s="21" t="s">
        <v>206</v>
      </c>
      <c r="KU2" s="21" t="s">
        <v>206</v>
      </c>
      <c r="KV2" s="21" t="s">
        <v>206</v>
      </c>
      <c r="KW2" s="21" t="s">
        <v>206</v>
      </c>
      <c r="KX2" s="21" t="s">
        <v>206</v>
      </c>
      <c r="KY2" s="21">
        <v>7500</v>
      </c>
      <c r="KZ2" s="21">
        <v>6946</v>
      </c>
      <c r="LA2" s="21">
        <v>612270</v>
      </c>
      <c r="LB2" s="21" t="s">
        <v>206</v>
      </c>
      <c r="LC2" s="21">
        <v>13896</v>
      </c>
      <c r="LD2" s="21">
        <v>46462</v>
      </c>
      <c r="LE2" s="21">
        <v>2717419</v>
      </c>
      <c r="LF2" s="21">
        <v>42048</v>
      </c>
      <c r="LG2" s="21" t="s">
        <v>206</v>
      </c>
      <c r="LH2" s="21">
        <v>89867</v>
      </c>
      <c r="LI2" s="21" t="s">
        <v>206</v>
      </c>
      <c r="LJ2" s="21">
        <v>76</v>
      </c>
      <c r="LK2" s="21">
        <v>840</v>
      </c>
      <c r="LL2" s="21" t="s">
        <v>206</v>
      </c>
      <c r="LM2" s="21" t="s">
        <v>206</v>
      </c>
      <c r="LN2" s="21">
        <v>236267</v>
      </c>
      <c r="LO2" s="21" t="s">
        <v>206</v>
      </c>
      <c r="LP2" s="21" t="s">
        <v>206</v>
      </c>
      <c r="LQ2" s="21" t="s">
        <v>206</v>
      </c>
      <c r="LR2" s="21" t="s">
        <v>206</v>
      </c>
      <c r="LS2" s="21">
        <v>14159</v>
      </c>
      <c r="LT2" s="21">
        <v>381</v>
      </c>
      <c r="LU2" s="21">
        <v>1093</v>
      </c>
      <c r="LV2" s="21" t="s">
        <v>206</v>
      </c>
      <c r="LW2" s="21">
        <v>1155</v>
      </c>
      <c r="LX2" s="21" t="s">
        <v>206</v>
      </c>
      <c r="LY2" s="21">
        <v>455245</v>
      </c>
      <c r="LZ2" s="21">
        <v>28812</v>
      </c>
      <c r="MA2" s="21">
        <v>9072</v>
      </c>
      <c r="MB2" s="21" t="s">
        <v>206</v>
      </c>
      <c r="MC2" s="21" t="s">
        <v>206</v>
      </c>
      <c r="MD2" s="21">
        <v>116353</v>
      </c>
      <c r="ME2" s="21">
        <v>26248</v>
      </c>
      <c r="MF2" s="21">
        <v>11794</v>
      </c>
      <c r="MG2" s="21" t="s">
        <v>206</v>
      </c>
      <c r="MH2" s="21">
        <v>4929</v>
      </c>
      <c r="MI2" s="21">
        <v>2</v>
      </c>
      <c r="MJ2" s="21">
        <v>573157</v>
      </c>
      <c r="MK2" s="21" t="s">
        <v>206</v>
      </c>
      <c r="ML2" s="21">
        <v>130605</v>
      </c>
      <c r="MM2" s="21" t="s">
        <v>206</v>
      </c>
      <c r="MN2" s="21">
        <v>471</v>
      </c>
      <c r="MO2" s="21" t="s">
        <v>206</v>
      </c>
      <c r="MP2" s="21" t="s">
        <v>206</v>
      </c>
      <c r="MQ2" s="21" t="s">
        <v>206</v>
      </c>
      <c r="MR2" s="21">
        <v>40</v>
      </c>
      <c r="MS2" s="21" t="s">
        <v>206</v>
      </c>
      <c r="MT2" s="21" t="s">
        <v>206</v>
      </c>
      <c r="MU2" s="21" t="s">
        <v>206</v>
      </c>
      <c r="MV2" s="21">
        <v>71684</v>
      </c>
      <c r="MW2" s="21" t="s">
        <v>206</v>
      </c>
      <c r="MX2" s="21" t="s">
        <v>206</v>
      </c>
      <c r="MY2" s="21">
        <v>113507</v>
      </c>
      <c r="MZ2" s="21">
        <v>19634</v>
      </c>
      <c r="NA2" s="21">
        <v>153933</v>
      </c>
      <c r="NB2" s="21">
        <v>5169</v>
      </c>
      <c r="NC2" s="21" t="s">
        <v>206</v>
      </c>
      <c r="ND2" s="21">
        <v>18</v>
      </c>
      <c r="NE2" s="21">
        <v>1167</v>
      </c>
      <c r="NF2" s="21">
        <v>94993</v>
      </c>
      <c r="NG2" s="21">
        <v>8619</v>
      </c>
      <c r="NH2" s="21">
        <v>64294</v>
      </c>
      <c r="NI2" s="21">
        <v>49951</v>
      </c>
      <c r="NJ2" s="21" t="s">
        <v>206</v>
      </c>
      <c r="NK2" s="21">
        <v>7</v>
      </c>
      <c r="NL2" s="21" t="s">
        <v>206</v>
      </c>
      <c r="NM2" s="21" t="s">
        <v>206</v>
      </c>
      <c r="NN2" s="21" t="s">
        <v>206</v>
      </c>
      <c r="NO2" s="21">
        <v>11462358</v>
      </c>
      <c r="NP2" s="21">
        <v>24179452</v>
      </c>
      <c r="NQ2" s="21">
        <v>45782</v>
      </c>
      <c r="NR2" s="21" t="s">
        <v>206</v>
      </c>
      <c r="NS2" s="21" t="s">
        <v>206</v>
      </c>
      <c r="NT2" s="21" t="s">
        <v>206</v>
      </c>
      <c r="NU2" s="21">
        <v>10113</v>
      </c>
      <c r="NV2" s="21">
        <v>888</v>
      </c>
      <c r="NW2" s="21" t="s">
        <v>206</v>
      </c>
      <c r="NX2" s="21">
        <v>88611</v>
      </c>
      <c r="NY2" s="21">
        <v>7223</v>
      </c>
      <c r="NZ2" s="21">
        <v>12626</v>
      </c>
      <c r="OA2" s="21">
        <v>150</v>
      </c>
      <c r="OB2" s="21">
        <v>16</v>
      </c>
      <c r="OC2" s="21">
        <v>1181</v>
      </c>
      <c r="OD2" s="21" t="s">
        <v>206</v>
      </c>
      <c r="OE2" s="21" t="s">
        <v>206</v>
      </c>
      <c r="OF2" s="21" t="s">
        <v>206</v>
      </c>
      <c r="OG2" s="21" t="s">
        <v>206</v>
      </c>
      <c r="OH2" s="21" t="s">
        <v>206</v>
      </c>
      <c r="OI2" s="21" t="s">
        <v>206</v>
      </c>
      <c r="OJ2" s="21" t="s">
        <v>206</v>
      </c>
      <c r="OK2" s="21" t="s">
        <v>206</v>
      </c>
      <c r="OL2" s="21" t="s">
        <v>206</v>
      </c>
      <c r="OM2" s="21" t="s">
        <v>206</v>
      </c>
      <c r="ON2" s="21" t="s">
        <v>206</v>
      </c>
      <c r="OO2" s="21" t="s">
        <v>206</v>
      </c>
      <c r="OP2" s="21">
        <v>1091923</v>
      </c>
      <c r="OQ2" s="21" t="s">
        <v>206</v>
      </c>
      <c r="OR2" s="21" t="s">
        <v>206</v>
      </c>
      <c r="OS2" s="21" t="s">
        <v>206</v>
      </c>
      <c r="OT2" s="21" t="s">
        <v>206</v>
      </c>
      <c r="OU2" s="21">
        <v>34811</v>
      </c>
      <c r="OV2" s="21" t="s">
        <v>206</v>
      </c>
      <c r="OW2" s="21" t="s">
        <v>206</v>
      </c>
      <c r="OX2" s="21">
        <v>115400</v>
      </c>
      <c r="OY2" s="21">
        <v>891544</v>
      </c>
      <c r="OZ2" s="21" t="s">
        <v>206</v>
      </c>
      <c r="PA2" s="21" t="s">
        <v>206</v>
      </c>
      <c r="PB2" s="21" t="s">
        <v>206</v>
      </c>
      <c r="PC2" s="21" t="s">
        <v>206</v>
      </c>
      <c r="PD2" s="21" t="s">
        <v>206</v>
      </c>
      <c r="PE2" s="21" t="s">
        <v>206</v>
      </c>
      <c r="PF2" s="21" t="s">
        <v>206</v>
      </c>
      <c r="PG2" s="21" t="s">
        <v>206</v>
      </c>
      <c r="PH2" s="21">
        <v>44950</v>
      </c>
      <c r="PI2" s="21" t="s">
        <v>206</v>
      </c>
      <c r="PJ2" s="21">
        <v>467876</v>
      </c>
      <c r="PK2" s="21" t="s">
        <v>206</v>
      </c>
      <c r="PL2" s="21">
        <v>69325</v>
      </c>
      <c r="PM2" s="21">
        <v>237930</v>
      </c>
      <c r="PN2" s="21" t="s">
        <v>206</v>
      </c>
      <c r="PO2" s="21" t="s">
        <v>206</v>
      </c>
      <c r="PP2" s="21" t="s">
        <v>206</v>
      </c>
      <c r="PQ2" s="21" t="s">
        <v>206</v>
      </c>
      <c r="PR2" s="21">
        <v>51790</v>
      </c>
      <c r="PS2" s="21">
        <v>682510</v>
      </c>
      <c r="PT2" s="21">
        <v>32654</v>
      </c>
      <c r="PU2" s="21" t="s">
        <v>206</v>
      </c>
      <c r="PV2" s="21" t="s">
        <v>206</v>
      </c>
      <c r="PW2" s="21" t="s">
        <v>206</v>
      </c>
      <c r="PX2" s="21">
        <v>7720</v>
      </c>
      <c r="PY2" s="21">
        <v>375</v>
      </c>
      <c r="PZ2" s="21" t="s">
        <v>206</v>
      </c>
      <c r="QA2" s="21" t="s">
        <v>206</v>
      </c>
      <c r="QB2" s="21">
        <v>57658</v>
      </c>
      <c r="QC2" s="21" t="s">
        <v>206</v>
      </c>
      <c r="QD2" s="21" t="s">
        <v>206</v>
      </c>
      <c r="QE2" s="21" t="s">
        <v>206</v>
      </c>
      <c r="QF2" s="21" t="s">
        <v>206</v>
      </c>
      <c r="QG2" s="21" t="s">
        <v>206</v>
      </c>
      <c r="QH2" s="21" t="s">
        <v>206</v>
      </c>
      <c r="QI2" s="21" t="s">
        <v>206</v>
      </c>
      <c r="QJ2" s="21" t="s">
        <v>206</v>
      </c>
      <c r="QK2" s="21" t="s">
        <v>206</v>
      </c>
      <c r="QL2" s="21">
        <v>121775</v>
      </c>
      <c r="QM2" s="21" t="s">
        <v>206</v>
      </c>
      <c r="QN2" s="21" t="s">
        <v>206</v>
      </c>
      <c r="QO2" s="21" t="s">
        <v>206</v>
      </c>
      <c r="QP2" s="21" t="s">
        <v>206</v>
      </c>
      <c r="QQ2" s="21" t="s">
        <v>206</v>
      </c>
      <c r="QR2" s="21" t="s">
        <v>206</v>
      </c>
      <c r="QS2" s="21" t="s">
        <v>206</v>
      </c>
      <c r="QT2" s="21">
        <v>1929</v>
      </c>
      <c r="QU2" s="21" t="s">
        <v>206</v>
      </c>
      <c r="QV2" s="21" t="s">
        <v>206</v>
      </c>
      <c r="QW2" s="21" t="s">
        <v>206</v>
      </c>
      <c r="QX2" s="21" t="s">
        <v>206</v>
      </c>
      <c r="QY2" s="21" t="s">
        <v>206</v>
      </c>
      <c r="QZ2" s="21" t="s">
        <v>206</v>
      </c>
      <c r="RA2" s="21" t="s">
        <v>206</v>
      </c>
      <c r="RB2" s="21">
        <v>1200</v>
      </c>
      <c r="RC2" s="21" t="s">
        <v>206</v>
      </c>
      <c r="RD2" s="21" t="s">
        <v>206</v>
      </c>
      <c r="RE2" s="21" t="s">
        <v>206</v>
      </c>
      <c r="RF2" s="21" t="s">
        <v>206</v>
      </c>
      <c r="RG2" s="21" t="s">
        <v>206</v>
      </c>
      <c r="RH2" s="21" t="s">
        <v>206</v>
      </c>
      <c r="RI2" s="21">
        <v>213909</v>
      </c>
      <c r="RJ2" s="21">
        <v>15472188</v>
      </c>
      <c r="RK2" s="21">
        <v>13</v>
      </c>
      <c r="RL2" s="21">
        <v>2800</v>
      </c>
      <c r="RM2" s="21" t="s">
        <v>206</v>
      </c>
      <c r="RN2" s="21" t="s">
        <v>206</v>
      </c>
      <c r="RO2" s="21">
        <v>358180</v>
      </c>
      <c r="RP2" s="21" t="s">
        <v>206</v>
      </c>
      <c r="RQ2" s="21" t="s">
        <v>206</v>
      </c>
      <c r="RR2" s="21">
        <v>100</v>
      </c>
      <c r="RS2" s="21" t="s">
        <v>206</v>
      </c>
      <c r="RT2" s="21">
        <v>355868</v>
      </c>
      <c r="RU2" s="21" t="s">
        <v>206</v>
      </c>
      <c r="RV2" s="21" t="s">
        <v>206</v>
      </c>
      <c r="RW2" s="21" t="s">
        <v>206</v>
      </c>
      <c r="RX2" s="21" t="s">
        <v>206</v>
      </c>
      <c r="RY2" s="21" t="s">
        <v>206</v>
      </c>
      <c r="RZ2" s="21" t="s">
        <v>206</v>
      </c>
      <c r="SA2" s="21" t="s">
        <v>206</v>
      </c>
      <c r="SB2" s="21" t="s">
        <v>206</v>
      </c>
      <c r="SC2" s="21" t="s">
        <v>206</v>
      </c>
      <c r="SD2" s="21" t="s">
        <v>206</v>
      </c>
      <c r="SE2" s="21" t="s">
        <v>206</v>
      </c>
      <c r="SF2" s="21" t="s">
        <v>206</v>
      </c>
      <c r="SG2" s="21" t="s">
        <v>206</v>
      </c>
      <c r="SH2" s="21" t="s">
        <v>206</v>
      </c>
      <c r="SI2" s="21" t="s">
        <v>206</v>
      </c>
      <c r="SJ2" s="21" t="s">
        <v>206</v>
      </c>
      <c r="SK2" s="21" t="s">
        <v>206</v>
      </c>
      <c r="SL2" s="21" t="s">
        <v>206</v>
      </c>
      <c r="SM2" s="21" t="s">
        <v>206</v>
      </c>
      <c r="SN2" s="21" t="s">
        <v>206</v>
      </c>
      <c r="SO2" s="21" t="s">
        <v>206</v>
      </c>
      <c r="SP2" s="21" t="s">
        <v>206</v>
      </c>
      <c r="SQ2" s="21" t="s">
        <v>206</v>
      </c>
      <c r="SR2" s="21">
        <v>14529</v>
      </c>
      <c r="SS2" s="21">
        <v>259070</v>
      </c>
      <c r="ST2" s="21" t="s">
        <v>206</v>
      </c>
      <c r="SU2" s="21" t="s">
        <v>206</v>
      </c>
      <c r="SV2" s="21" t="s">
        <v>206</v>
      </c>
      <c r="SW2" s="21" t="s">
        <v>206</v>
      </c>
      <c r="SX2" s="21" t="s">
        <v>206</v>
      </c>
      <c r="SY2" s="21" t="s">
        <v>206</v>
      </c>
      <c r="SZ2" s="21" t="s">
        <v>206</v>
      </c>
      <c r="TA2" s="21" t="s">
        <v>206</v>
      </c>
      <c r="TB2" s="21" t="s">
        <v>206</v>
      </c>
      <c r="TC2" s="21" t="s">
        <v>206</v>
      </c>
      <c r="TD2" s="21">
        <v>24251</v>
      </c>
      <c r="TE2" s="21">
        <v>2</v>
      </c>
      <c r="TF2" s="21">
        <v>148500</v>
      </c>
      <c r="TG2" s="21">
        <v>1280</v>
      </c>
      <c r="TH2" s="21">
        <v>17578</v>
      </c>
      <c r="TI2" s="21">
        <v>58450</v>
      </c>
      <c r="TJ2" s="21" t="s">
        <v>206</v>
      </c>
      <c r="TK2" s="21" t="s">
        <v>206</v>
      </c>
      <c r="TL2" s="21">
        <v>232265</v>
      </c>
      <c r="TM2" s="21">
        <v>20908</v>
      </c>
      <c r="TN2" s="21" t="s">
        <v>206</v>
      </c>
      <c r="TO2" s="21" t="s">
        <v>206</v>
      </c>
      <c r="TP2" s="21" t="s">
        <v>206</v>
      </c>
      <c r="TQ2" s="21" t="s">
        <v>206</v>
      </c>
      <c r="TR2" s="21">
        <v>50</v>
      </c>
      <c r="TS2" s="21" t="s">
        <v>206</v>
      </c>
      <c r="TT2" s="21" t="s">
        <v>206</v>
      </c>
      <c r="TU2" s="21" t="s">
        <v>206</v>
      </c>
      <c r="TV2" s="21" t="s">
        <v>206</v>
      </c>
      <c r="TW2" s="21" t="s">
        <v>206</v>
      </c>
      <c r="TX2" s="21">
        <v>49835</v>
      </c>
      <c r="TY2" s="21" t="s">
        <v>206</v>
      </c>
      <c r="TZ2" s="21" t="s">
        <v>206</v>
      </c>
      <c r="UA2" s="21" t="s">
        <v>206</v>
      </c>
      <c r="UB2" s="21" t="s">
        <v>206</v>
      </c>
      <c r="UC2" s="21">
        <v>118278</v>
      </c>
      <c r="UD2" s="21" t="s">
        <v>206</v>
      </c>
      <c r="UE2" s="21" t="s">
        <v>206</v>
      </c>
      <c r="UF2" s="21" t="s">
        <v>206</v>
      </c>
      <c r="UG2" s="21" t="s">
        <v>206</v>
      </c>
      <c r="UH2" s="21" t="s">
        <v>206</v>
      </c>
      <c r="UI2" s="21" t="s">
        <v>206</v>
      </c>
      <c r="UJ2" s="21" t="s">
        <v>206</v>
      </c>
      <c r="UK2" s="21" t="s">
        <v>206</v>
      </c>
      <c r="UL2" s="21" t="s">
        <v>206</v>
      </c>
      <c r="UM2" s="21">
        <v>32358</v>
      </c>
      <c r="UN2" s="21" t="s">
        <v>206</v>
      </c>
      <c r="UO2" s="21">
        <v>62690</v>
      </c>
      <c r="UP2" s="21" t="s">
        <v>206</v>
      </c>
      <c r="UQ2" s="21" t="s">
        <v>206</v>
      </c>
      <c r="UR2" s="21" t="s">
        <v>206</v>
      </c>
      <c r="US2" s="21">
        <v>175</v>
      </c>
      <c r="UT2" s="21" t="s">
        <v>206</v>
      </c>
      <c r="UU2" s="21" t="s">
        <v>206</v>
      </c>
      <c r="UV2" s="21">
        <v>2155</v>
      </c>
      <c r="UW2" s="21" t="s">
        <v>206</v>
      </c>
      <c r="UX2" s="21" t="s">
        <v>206</v>
      </c>
      <c r="UY2" s="21" t="s">
        <v>206</v>
      </c>
      <c r="UZ2" s="21" t="s">
        <v>206</v>
      </c>
      <c r="VA2" s="21" t="s">
        <v>206</v>
      </c>
      <c r="VB2" s="21" t="s">
        <v>206</v>
      </c>
      <c r="VC2" s="21">
        <v>873269</v>
      </c>
      <c r="VD2" s="21">
        <v>72626</v>
      </c>
      <c r="VE2" s="21">
        <v>9911</v>
      </c>
      <c r="VF2" s="21" t="s">
        <v>206</v>
      </c>
      <c r="VG2" s="21" t="s">
        <v>206</v>
      </c>
      <c r="VH2" s="21" t="s">
        <v>206</v>
      </c>
      <c r="VI2" s="21">
        <v>2188</v>
      </c>
      <c r="VJ2" s="21" t="s">
        <v>206</v>
      </c>
      <c r="VK2" s="21" t="s">
        <v>206</v>
      </c>
      <c r="VL2" s="21" t="s">
        <v>206</v>
      </c>
      <c r="VM2" s="21" t="s">
        <v>206</v>
      </c>
      <c r="VN2" s="21">
        <v>379950</v>
      </c>
      <c r="VO2" s="21" t="s">
        <v>206</v>
      </c>
      <c r="VP2" s="21" t="s">
        <v>206</v>
      </c>
      <c r="VQ2" s="21" t="s">
        <v>206</v>
      </c>
      <c r="VR2" s="21" t="s">
        <v>206</v>
      </c>
      <c r="VS2" s="21" t="s">
        <v>206</v>
      </c>
      <c r="VT2" s="21">
        <v>190</v>
      </c>
      <c r="VU2" s="21" t="s">
        <v>206</v>
      </c>
      <c r="VV2" s="21">
        <v>71</v>
      </c>
      <c r="VW2" s="21" t="s">
        <v>206</v>
      </c>
      <c r="VX2" s="21" t="s">
        <v>206</v>
      </c>
      <c r="VY2" s="21" t="s">
        <v>206</v>
      </c>
      <c r="VZ2" s="21">
        <v>145</v>
      </c>
      <c r="WA2" s="21" t="s">
        <v>206</v>
      </c>
      <c r="WB2" s="21" t="s">
        <v>206</v>
      </c>
      <c r="WC2" s="21">
        <v>20861</v>
      </c>
      <c r="WD2" s="21">
        <v>4708797</v>
      </c>
      <c r="WE2" s="21">
        <v>125606</v>
      </c>
      <c r="WF2" s="21" t="s">
        <v>206</v>
      </c>
      <c r="WG2" s="21">
        <v>3</v>
      </c>
      <c r="WH2" s="21">
        <v>782718</v>
      </c>
      <c r="WI2" s="21">
        <v>4721940</v>
      </c>
      <c r="WJ2" s="21">
        <v>1154562</v>
      </c>
      <c r="WK2" s="21">
        <v>104</v>
      </c>
      <c r="WL2" s="21">
        <v>11</v>
      </c>
      <c r="WM2" s="21">
        <v>6096828</v>
      </c>
      <c r="WN2" s="21" t="s">
        <v>206</v>
      </c>
      <c r="WO2" s="21" t="s">
        <v>206</v>
      </c>
      <c r="WP2" s="21">
        <v>1381</v>
      </c>
      <c r="WQ2" s="21" t="s">
        <v>206</v>
      </c>
      <c r="WR2" s="21">
        <v>100</v>
      </c>
      <c r="WS2" s="21" t="s">
        <v>206</v>
      </c>
      <c r="WT2" s="21" t="s">
        <v>206</v>
      </c>
      <c r="WU2" s="21" t="s">
        <v>206</v>
      </c>
      <c r="WV2" s="21">
        <v>169</v>
      </c>
      <c r="WW2" s="21" t="s">
        <v>206</v>
      </c>
      <c r="WX2" s="21">
        <v>602906</v>
      </c>
      <c r="WY2" s="21">
        <v>290313</v>
      </c>
      <c r="WZ2" s="21" t="s">
        <v>206</v>
      </c>
      <c r="XA2" s="21" t="s">
        <v>206</v>
      </c>
      <c r="XB2" s="21">
        <v>24</v>
      </c>
      <c r="XC2" s="21">
        <v>214754</v>
      </c>
      <c r="XD2" s="21" t="s">
        <v>206</v>
      </c>
      <c r="XE2" s="21" t="s">
        <v>206</v>
      </c>
      <c r="XF2" s="21">
        <v>11941</v>
      </c>
      <c r="XG2" s="21">
        <v>107360</v>
      </c>
      <c r="XH2" s="21">
        <v>36820</v>
      </c>
      <c r="XI2" s="21">
        <v>2200</v>
      </c>
      <c r="XJ2" s="21" t="s">
        <v>206</v>
      </c>
      <c r="XK2" s="21" t="s">
        <v>206</v>
      </c>
      <c r="XL2" s="21">
        <v>16048</v>
      </c>
      <c r="XM2" s="21">
        <v>1549</v>
      </c>
      <c r="XN2" s="21" t="s">
        <v>206</v>
      </c>
      <c r="XO2" s="21" t="s">
        <v>206</v>
      </c>
      <c r="XP2" s="21" t="s">
        <v>206</v>
      </c>
      <c r="XQ2" s="21">
        <v>94</v>
      </c>
      <c r="XR2" s="21">
        <v>8994443</v>
      </c>
      <c r="XS2" s="21">
        <v>3589</v>
      </c>
      <c r="XT2" s="21">
        <v>4416</v>
      </c>
      <c r="XU2" s="21" t="s">
        <v>206</v>
      </c>
      <c r="XV2" s="21" t="s">
        <v>206</v>
      </c>
      <c r="XW2" s="21" t="s">
        <v>206</v>
      </c>
      <c r="XX2" s="21" t="s">
        <v>206</v>
      </c>
      <c r="XY2" s="21" t="s">
        <v>206</v>
      </c>
      <c r="XZ2" s="21" t="s">
        <v>206</v>
      </c>
      <c r="YA2" s="21" t="s">
        <v>206</v>
      </c>
      <c r="YB2" s="21" t="s">
        <v>206</v>
      </c>
      <c r="YC2" s="21">
        <v>1817</v>
      </c>
      <c r="YD2" s="21">
        <v>153</v>
      </c>
      <c r="YE2" s="21">
        <v>51</v>
      </c>
      <c r="YF2" s="21" t="s">
        <v>206</v>
      </c>
      <c r="YG2" s="21">
        <v>67166</v>
      </c>
      <c r="YH2" s="21">
        <v>12392</v>
      </c>
      <c r="YI2" s="21">
        <v>58679</v>
      </c>
      <c r="YJ2" s="21">
        <v>130854</v>
      </c>
      <c r="YK2" s="21" t="s">
        <v>206</v>
      </c>
      <c r="YL2" s="21">
        <v>1682</v>
      </c>
      <c r="YM2" s="21">
        <v>4314</v>
      </c>
      <c r="YN2" s="21">
        <v>2495</v>
      </c>
      <c r="YO2" s="21">
        <v>4218</v>
      </c>
      <c r="YP2" s="21">
        <v>136718</v>
      </c>
      <c r="YQ2" s="21">
        <v>367</v>
      </c>
      <c r="YR2" s="21" t="s">
        <v>206</v>
      </c>
      <c r="YS2" s="21" t="s">
        <v>206</v>
      </c>
      <c r="YT2" s="21" t="s">
        <v>206</v>
      </c>
      <c r="YU2" s="21" t="s">
        <v>206</v>
      </c>
      <c r="YV2" s="21">
        <v>5215</v>
      </c>
      <c r="YW2" s="21">
        <v>21101664</v>
      </c>
      <c r="YX2" s="21">
        <v>28517241</v>
      </c>
      <c r="YY2" s="21">
        <v>30093939</v>
      </c>
      <c r="YZ2" s="21" t="s">
        <v>206</v>
      </c>
      <c r="ZA2" s="21" t="s">
        <v>206</v>
      </c>
      <c r="ZB2" s="21" t="s">
        <v>206</v>
      </c>
      <c r="ZC2" s="21">
        <v>22400085</v>
      </c>
      <c r="ZD2" s="21">
        <v>3545</v>
      </c>
      <c r="ZE2" s="21">
        <v>1100</v>
      </c>
      <c r="ZF2" s="21">
        <v>4380</v>
      </c>
      <c r="ZG2" s="21">
        <v>264</v>
      </c>
      <c r="ZH2" s="21">
        <v>984740</v>
      </c>
      <c r="ZI2" s="21">
        <v>81</v>
      </c>
      <c r="ZJ2" s="21">
        <v>402</v>
      </c>
      <c r="ZK2" s="21" t="s">
        <v>206</v>
      </c>
      <c r="ZL2" s="21" t="s">
        <v>206</v>
      </c>
      <c r="ZM2" s="21" t="s">
        <v>206</v>
      </c>
      <c r="ZN2" s="21" t="s">
        <v>206</v>
      </c>
      <c r="ZO2" s="21" t="s">
        <v>206</v>
      </c>
      <c r="ZP2" s="21" t="s">
        <v>206</v>
      </c>
      <c r="ZQ2" s="21" t="s">
        <v>206</v>
      </c>
      <c r="ZR2" s="21" t="s">
        <v>206</v>
      </c>
      <c r="ZS2" s="21" t="s">
        <v>206</v>
      </c>
      <c r="ZT2" s="21" t="s">
        <v>206</v>
      </c>
      <c r="ZU2" s="21">
        <v>18</v>
      </c>
      <c r="ZV2" s="21" t="s">
        <v>206</v>
      </c>
      <c r="ZW2" s="21" t="s">
        <v>206</v>
      </c>
      <c r="ZX2" s="21" t="s">
        <v>206</v>
      </c>
      <c r="ZY2" s="21" t="s">
        <v>206</v>
      </c>
      <c r="ZZ2" s="21" t="s">
        <v>206</v>
      </c>
      <c r="AAA2" s="21" t="s">
        <v>206</v>
      </c>
      <c r="AAB2" s="21" t="s">
        <v>206</v>
      </c>
      <c r="AAC2" s="21" t="s">
        <v>206</v>
      </c>
      <c r="AAD2" s="21" t="s">
        <v>206</v>
      </c>
      <c r="AAE2" s="21" t="s">
        <v>206</v>
      </c>
      <c r="AAF2" s="21" t="s">
        <v>206</v>
      </c>
      <c r="AAG2" s="21" t="s">
        <v>206</v>
      </c>
      <c r="AAH2" s="21" t="s">
        <v>206</v>
      </c>
      <c r="AAI2" s="21" t="s">
        <v>206</v>
      </c>
      <c r="AAJ2" s="21" t="s">
        <v>206</v>
      </c>
      <c r="AAK2" s="21" t="s">
        <v>206</v>
      </c>
      <c r="AAL2" s="21" t="s">
        <v>206</v>
      </c>
      <c r="AAM2" s="21" t="s">
        <v>206</v>
      </c>
      <c r="AAN2" s="21" t="s">
        <v>206</v>
      </c>
      <c r="AAO2" s="21" t="s">
        <v>206</v>
      </c>
      <c r="AAP2" s="21" t="s">
        <v>206</v>
      </c>
      <c r="AAQ2" s="21" t="s">
        <v>206</v>
      </c>
      <c r="AAR2" s="21" t="s">
        <v>206</v>
      </c>
      <c r="AAS2" s="21" t="s">
        <v>206</v>
      </c>
      <c r="AAT2" s="21" t="s">
        <v>206</v>
      </c>
      <c r="AAU2" s="21" t="s">
        <v>206</v>
      </c>
      <c r="AAV2" s="21" t="s">
        <v>206</v>
      </c>
      <c r="AAW2" s="21" t="s">
        <v>206</v>
      </c>
      <c r="AAX2" s="21" t="s">
        <v>206</v>
      </c>
      <c r="AAY2" s="21" t="s">
        <v>206</v>
      </c>
      <c r="AAZ2" s="21" t="s">
        <v>206</v>
      </c>
      <c r="ABA2" s="21" t="s">
        <v>206</v>
      </c>
      <c r="ABB2" s="21" t="s">
        <v>206</v>
      </c>
      <c r="ABC2" s="21" t="s">
        <v>206</v>
      </c>
      <c r="ABD2" s="21" t="s">
        <v>206</v>
      </c>
      <c r="ABE2" s="21" t="s">
        <v>206</v>
      </c>
      <c r="ABF2" s="21" t="s">
        <v>206</v>
      </c>
      <c r="ABG2" s="21" t="s">
        <v>206</v>
      </c>
      <c r="ABH2" s="21" t="s">
        <v>206</v>
      </c>
      <c r="ABI2" s="21" t="s">
        <v>206</v>
      </c>
      <c r="ABJ2" s="21" t="s">
        <v>206</v>
      </c>
      <c r="ABK2" s="21" t="s">
        <v>206</v>
      </c>
      <c r="ABL2" s="21">
        <v>1805490</v>
      </c>
      <c r="ABM2" s="21" t="s">
        <v>206</v>
      </c>
      <c r="ABN2" s="21" t="s">
        <v>206</v>
      </c>
      <c r="ABO2" s="21" t="s">
        <v>206</v>
      </c>
      <c r="ABP2" s="21" t="s">
        <v>206</v>
      </c>
      <c r="ABQ2" s="21" t="s">
        <v>206</v>
      </c>
      <c r="ABR2" s="21" t="s">
        <v>206</v>
      </c>
      <c r="ABS2" s="21" t="s">
        <v>206</v>
      </c>
      <c r="ABT2" s="21" t="s">
        <v>206</v>
      </c>
      <c r="ABU2" s="21" t="s">
        <v>206</v>
      </c>
      <c r="ABV2" s="21" t="s">
        <v>206</v>
      </c>
      <c r="ABW2" s="21" t="s">
        <v>206</v>
      </c>
      <c r="ABX2" s="21" t="s">
        <v>206</v>
      </c>
      <c r="ABY2" s="21" t="s">
        <v>206</v>
      </c>
      <c r="ABZ2" s="21" t="s">
        <v>206</v>
      </c>
      <c r="ACA2" s="21" t="s">
        <v>206</v>
      </c>
      <c r="ACB2" s="21" t="s">
        <v>206</v>
      </c>
      <c r="ACC2" s="21" t="s">
        <v>206</v>
      </c>
      <c r="ACD2" s="21" t="s">
        <v>206</v>
      </c>
      <c r="ACE2" s="21" t="s">
        <v>206</v>
      </c>
      <c r="ACF2" s="21" t="s">
        <v>206</v>
      </c>
      <c r="ACG2" s="21" t="s">
        <v>206</v>
      </c>
      <c r="ACH2" s="21" t="s">
        <v>206</v>
      </c>
      <c r="ACI2" s="21" t="s">
        <v>206</v>
      </c>
      <c r="ACJ2" s="21" t="s">
        <v>206</v>
      </c>
      <c r="ACK2" s="21" t="s">
        <v>206</v>
      </c>
      <c r="ACL2" s="21" t="s">
        <v>206</v>
      </c>
      <c r="ACM2" s="21" t="s">
        <v>206</v>
      </c>
      <c r="ACN2" s="21" t="s">
        <v>206</v>
      </c>
      <c r="ACO2" s="21" t="s">
        <v>206</v>
      </c>
      <c r="ACP2" s="21" t="s">
        <v>206</v>
      </c>
      <c r="ACQ2" s="21" t="s">
        <v>206</v>
      </c>
      <c r="ACR2" s="21">
        <v>17405</v>
      </c>
      <c r="ACS2" s="21" t="s">
        <v>206</v>
      </c>
      <c r="ACT2" s="21" t="s">
        <v>206</v>
      </c>
      <c r="ACU2" s="21" t="s">
        <v>206</v>
      </c>
      <c r="ACV2" s="21" t="s">
        <v>206</v>
      </c>
      <c r="ACW2" s="21" t="s">
        <v>206</v>
      </c>
      <c r="ACX2" s="21" t="s">
        <v>206</v>
      </c>
      <c r="ACY2" s="21" t="s">
        <v>206</v>
      </c>
      <c r="ACZ2" s="21" t="s">
        <v>206</v>
      </c>
      <c r="ADA2" s="21" t="s">
        <v>206</v>
      </c>
      <c r="ADB2" s="21" t="s">
        <v>206</v>
      </c>
      <c r="ADC2" s="21" t="s">
        <v>206</v>
      </c>
      <c r="ADD2" s="21" t="s">
        <v>206</v>
      </c>
      <c r="ADE2" s="21" t="s">
        <v>206</v>
      </c>
      <c r="ADF2" s="21" t="s">
        <v>206</v>
      </c>
      <c r="ADG2" s="21" t="s">
        <v>206</v>
      </c>
      <c r="ADH2" s="21" t="s">
        <v>206</v>
      </c>
      <c r="ADI2" s="21" t="s">
        <v>206</v>
      </c>
      <c r="ADJ2" s="21" t="s">
        <v>206</v>
      </c>
      <c r="ADK2" s="21" t="s">
        <v>206</v>
      </c>
      <c r="ADL2" s="21" t="s">
        <v>206</v>
      </c>
      <c r="ADM2" s="21" t="s">
        <v>206</v>
      </c>
      <c r="ADN2" s="21" t="s">
        <v>206</v>
      </c>
      <c r="ADO2" s="21" t="s">
        <v>206</v>
      </c>
      <c r="ADP2" s="21" t="s">
        <v>206</v>
      </c>
      <c r="ADQ2" s="21" t="s">
        <v>206</v>
      </c>
      <c r="ADR2" s="21" t="s">
        <v>206</v>
      </c>
      <c r="ADS2" s="21">
        <v>924</v>
      </c>
      <c r="ADT2" s="21">
        <v>151126</v>
      </c>
      <c r="ADU2" s="21" t="s">
        <v>206</v>
      </c>
      <c r="ADV2" s="21" t="s">
        <v>206</v>
      </c>
      <c r="ADW2" s="21" t="s">
        <v>206</v>
      </c>
      <c r="ADX2" s="21" t="s">
        <v>206</v>
      </c>
      <c r="ADY2" s="21" t="s">
        <v>206</v>
      </c>
      <c r="ADZ2" s="21">
        <v>11517</v>
      </c>
      <c r="AEA2" s="21">
        <v>1873745</v>
      </c>
      <c r="AEB2" s="21" t="s">
        <v>206</v>
      </c>
      <c r="AEC2" s="21" t="s">
        <v>206</v>
      </c>
      <c r="AED2" s="21" t="s">
        <v>206</v>
      </c>
      <c r="AEE2" s="21" t="s">
        <v>206</v>
      </c>
      <c r="AEF2" s="21" t="s">
        <v>206</v>
      </c>
      <c r="AEG2" s="21" t="s">
        <v>206</v>
      </c>
      <c r="AEH2" s="21" t="s">
        <v>206</v>
      </c>
      <c r="AEI2" s="21" t="s">
        <v>206</v>
      </c>
      <c r="AEJ2" s="21" t="s">
        <v>206</v>
      </c>
      <c r="AEK2" s="21" t="s">
        <v>206</v>
      </c>
      <c r="AEL2" s="21">
        <v>153749</v>
      </c>
      <c r="AEM2" s="21" t="s">
        <v>206</v>
      </c>
      <c r="AEN2" s="21" t="s">
        <v>206</v>
      </c>
      <c r="AEO2" s="21" t="s">
        <v>206</v>
      </c>
      <c r="AEP2" s="21" t="s">
        <v>206</v>
      </c>
      <c r="AEQ2" s="21">
        <v>2136268</v>
      </c>
      <c r="AER2" s="21" t="s">
        <v>206</v>
      </c>
      <c r="AES2" s="21" t="s">
        <v>206</v>
      </c>
      <c r="AET2" s="21">
        <v>27000</v>
      </c>
      <c r="AEU2" s="21">
        <v>519897</v>
      </c>
      <c r="AEV2" s="21">
        <v>11650</v>
      </c>
      <c r="AEW2" s="21">
        <v>161</v>
      </c>
      <c r="AEX2" s="21" t="s">
        <v>206</v>
      </c>
      <c r="AEY2" s="21" t="s">
        <v>206</v>
      </c>
      <c r="AEZ2" s="21">
        <v>540</v>
      </c>
      <c r="AFA2" s="21">
        <v>4442</v>
      </c>
      <c r="AFB2" s="21" t="s">
        <v>206</v>
      </c>
      <c r="AFC2" s="21" t="s">
        <v>206</v>
      </c>
      <c r="AFD2" s="21" t="s">
        <v>206</v>
      </c>
      <c r="AFE2" s="21">
        <v>59307</v>
      </c>
      <c r="AFF2" s="21" t="s">
        <v>206</v>
      </c>
      <c r="AFG2" s="21">
        <v>100</v>
      </c>
      <c r="AFH2" s="21" t="s">
        <v>206</v>
      </c>
      <c r="AFI2" s="21" t="s">
        <v>206</v>
      </c>
      <c r="AFJ2" s="21" t="s">
        <v>206</v>
      </c>
      <c r="AFK2" s="21" t="s">
        <v>206</v>
      </c>
      <c r="AFL2" s="21" t="s">
        <v>206</v>
      </c>
      <c r="AFM2" s="21" t="s">
        <v>206</v>
      </c>
      <c r="AFN2" s="21">
        <v>275523</v>
      </c>
      <c r="AFO2" s="21" t="s">
        <v>206</v>
      </c>
      <c r="AFP2" s="21" t="s">
        <v>206</v>
      </c>
      <c r="AFQ2" s="21" t="s">
        <v>206</v>
      </c>
      <c r="AFR2" s="21" t="s">
        <v>206</v>
      </c>
      <c r="AFS2" s="21" t="s">
        <v>206</v>
      </c>
      <c r="AFT2" s="21" t="s">
        <v>206</v>
      </c>
      <c r="AFU2" s="21">
        <v>1890</v>
      </c>
      <c r="AFV2" s="21" t="s">
        <v>206</v>
      </c>
      <c r="AFW2" s="21" t="s">
        <v>206</v>
      </c>
      <c r="AFX2" s="21" t="s">
        <v>206</v>
      </c>
      <c r="AFY2" s="21" t="s">
        <v>206</v>
      </c>
      <c r="AFZ2" s="21">
        <v>126630</v>
      </c>
      <c r="AGA2" s="21">
        <v>14646</v>
      </c>
      <c r="AGB2" s="21" t="s">
        <v>206</v>
      </c>
      <c r="AGC2" s="21" t="s">
        <v>206</v>
      </c>
      <c r="AGD2" s="21">
        <v>2197</v>
      </c>
      <c r="AGE2" s="21">
        <v>88</v>
      </c>
      <c r="AGF2" s="21" t="s">
        <v>206</v>
      </c>
      <c r="AGG2" s="21" t="s">
        <v>206</v>
      </c>
      <c r="AGH2" s="21" t="s">
        <v>206</v>
      </c>
      <c r="AGI2" s="21" t="s">
        <v>206</v>
      </c>
      <c r="AGJ2" s="21" t="s">
        <v>206</v>
      </c>
      <c r="AGK2" s="21">
        <v>113542803</v>
      </c>
      <c r="AGL2" s="21">
        <v>35437917</v>
      </c>
      <c r="AGM2" s="21" t="s">
        <v>206</v>
      </c>
      <c r="AGN2" s="21" t="s">
        <v>206</v>
      </c>
      <c r="AGO2" s="21" t="s">
        <v>206</v>
      </c>
      <c r="AGP2" s="21" t="s">
        <v>206</v>
      </c>
      <c r="AGQ2" s="21">
        <v>8589255</v>
      </c>
      <c r="AGR2" s="21" t="s">
        <v>206</v>
      </c>
      <c r="AGS2" s="21" t="s">
        <v>206</v>
      </c>
      <c r="AGT2" s="21">
        <v>159</v>
      </c>
      <c r="AGU2" s="21" t="s">
        <v>206</v>
      </c>
      <c r="AGV2" s="21">
        <v>29827</v>
      </c>
      <c r="AGW2" s="21">
        <v>16</v>
      </c>
      <c r="AGX2" s="21">
        <v>53</v>
      </c>
      <c r="AGY2" s="21" t="s">
        <v>206</v>
      </c>
      <c r="AGZ2" s="21" t="s">
        <v>206</v>
      </c>
      <c r="AHA2" s="21" t="s">
        <v>206</v>
      </c>
      <c r="AHB2" s="21" t="s">
        <v>206</v>
      </c>
      <c r="AHC2" s="21" t="s">
        <v>206</v>
      </c>
      <c r="AHD2" s="21" t="s">
        <v>206</v>
      </c>
      <c r="AHE2" s="21" t="s">
        <v>206</v>
      </c>
      <c r="AHF2" s="21" t="s">
        <v>206</v>
      </c>
      <c r="AHG2" s="21" t="s">
        <v>206</v>
      </c>
      <c r="AHH2" s="21" t="s">
        <v>206</v>
      </c>
      <c r="AHI2" s="21" t="s">
        <v>206</v>
      </c>
      <c r="AHJ2" s="21" t="s">
        <v>206</v>
      </c>
      <c r="AHK2" s="21" t="s">
        <v>206</v>
      </c>
      <c r="AHL2" s="21" t="s">
        <v>206</v>
      </c>
      <c r="AHM2" s="21" t="s">
        <v>206</v>
      </c>
      <c r="AHN2" s="21">
        <v>33639</v>
      </c>
      <c r="AHO2" s="21" t="s">
        <v>206</v>
      </c>
      <c r="AHP2" s="21" t="s">
        <v>206</v>
      </c>
      <c r="AHQ2" s="21" t="s">
        <v>206</v>
      </c>
      <c r="AHR2" s="21" t="s">
        <v>206</v>
      </c>
      <c r="AHS2" s="21" t="s">
        <v>206</v>
      </c>
      <c r="AHT2" s="21">
        <v>14695</v>
      </c>
      <c r="AHU2" s="21">
        <v>407460</v>
      </c>
      <c r="AHV2" s="21" t="s">
        <v>206</v>
      </c>
      <c r="AHW2" s="21" t="s">
        <v>206</v>
      </c>
      <c r="AHX2" s="21" t="s">
        <v>206</v>
      </c>
      <c r="AHY2" s="21" t="s">
        <v>206</v>
      </c>
      <c r="AHZ2" s="21" t="s">
        <v>206</v>
      </c>
      <c r="AIA2" s="21" t="s">
        <v>206</v>
      </c>
      <c r="AIB2" s="21" t="s">
        <v>206</v>
      </c>
      <c r="AIC2" s="21" t="s">
        <v>206</v>
      </c>
      <c r="AID2" s="21" t="s">
        <v>206</v>
      </c>
      <c r="AIE2" s="21" t="s">
        <v>206</v>
      </c>
      <c r="AIF2" s="21">
        <v>88817</v>
      </c>
      <c r="AIG2" s="21" t="s">
        <v>206</v>
      </c>
      <c r="AIH2" s="21">
        <v>11840</v>
      </c>
      <c r="AII2" s="21" t="s">
        <v>206</v>
      </c>
      <c r="AIJ2" s="21" t="s">
        <v>206</v>
      </c>
      <c r="AIK2" s="21">
        <v>160860</v>
      </c>
      <c r="AIL2" s="21" t="s">
        <v>206</v>
      </c>
      <c r="AIM2" s="21" t="s">
        <v>206</v>
      </c>
      <c r="AIN2" s="21">
        <v>1264</v>
      </c>
      <c r="AIO2" s="21">
        <v>308066</v>
      </c>
      <c r="AIP2" s="21" t="s">
        <v>206</v>
      </c>
      <c r="AIQ2" s="21" t="s">
        <v>206</v>
      </c>
      <c r="AIR2" s="21" t="s">
        <v>206</v>
      </c>
      <c r="AIS2" s="21" t="s">
        <v>206</v>
      </c>
      <c r="AIT2" s="21">
        <v>4325</v>
      </c>
      <c r="AIU2" s="21" t="s">
        <v>206</v>
      </c>
      <c r="AIV2" s="21" t="s">
        <v>206</v>
      </c>
      <c r="AIW2" s="21" t="s">
        <v>206</v>
      </c>
      <c r="AIX2" s="21" t="s">
        <v>206</v>
      </c>
      <c r="AIY2" s="21" t="s">
        <v>206</v>
      </c>
      <c r="AIZ2" s="21" t="s">
        <v>206</v>
      </c>
      <c r="AJA2" s="21" t="s">
        <v>206</v>
      </c>
      <c r="AJB2" s="21" t="s">
        <v>206</v>
      </c>
      <c r="AJC2" s="21" t="s">
        <v>206</v>
      </c>
      <c r="AJD2" s="21" t="s">
        <v>206</v>
      </c>
      <c r="AJE2" s="21" t="s">
        <v>206</v>
      </c>
      <c r="AJF2" s="21" t="s">
        <v>206</v>
      </c>
      <c r="AJG2" s="21" t="s">
        <v>206</v>
      </c>
      <c r="AJH2" s="21" t="s">
        <v>206</v>
      </c>
      <c r="AJI2" s="21" t="s">
        <v>206</v>
      </c>
      <c r="AJJ2" s="21" t="s">
        <v>206</v>
      </c>
      <c r="AJK2" s="21" t="s">
        <v>206</v>
      </c>
      <c r="AJL2" s="21" t="s">
        <v>206</v>
      </c>
      <c r="AJM2" s="21" t="s">
        <v>206</v>
      </c>
      <c r="AJN2" s="21" t="s">
        <v>206</v>
      </c>
      <c r="AJO2" s="21">
        <v>78862</v>
      </c>
      <c r="AJP2" s="21" t="s">
        <v>206</v>
      </c>
      <c r="AJQ2" s="21" t="s">
        <v>206</v>
      </c>
      <c r="AJR2" s="21" t="s">
        <v>206</v>
      </c>
      <c r="AJS2" s="21" t="s">
        <v>206</v>
      </c>
      <c r="AJT2" s="21" t="s">
        <v>206</v>
      </c>
      <c r="AJU2" s="21" t="s">
        <v>206</v>
      </c>
      <c r="AJV2" s="21" t="s">
        <v>206</v>
      </c>
      <c r="AJW2" s="21" t="s">
        <v>206</v>
      </c>
      <c r="AJX2" s="21">
        <v>31056</v>
      </c>
      <c r="AJY2" s="21" t="s">
        <v>206</v>
      </c>
      <c r="AJZ2" s="21" t="s">
        <v>206</v>
      </c>
      <c r="AKA2" s="21" t="s">
        <v>206</v>
      </c>
      <c r="AKB2" s="21" t="s">
        <v>206</v>
      </c>
      <c r="AKC2" s="21" t="s">
        <v>206</v>
      </c>
      <c r="AKD2" s="21" t="s">
        <v>206</v>
      </c>
      <c r="AKE2" s="21">
        <v>1457310</v>
      </c>
      <c r="AKF2" s="21">
        <v>898347</v>
      </c>
      <c r="AKG2" s="21" t="s">
        <v>206</v>
      </c>
      <c r="AKH2" s="21" t="s">
        <v>206</v>
      </c>
      <c r="AKI2" s="21" t="s">
        <v>206</v>
      </c>
      <c r="AKJ2" s="21" t="s">
        <v>206</v>
      </c>
      <c r="AKK2" s="21">
        <v>8910</v>
      </c>
      <c r="AKL2" s="21" t="s">
        <v>206</v>
      </c>
      <c r="AKM2" s="21" t="s">
        <v>206</v>
      </c>
      <c r="AKN2" s="21" t="s">
        <v>206</v>
      </c>
      <c r="AKO2" s="21" t="s">
        <v>206</v>
      </c>
      <c r="AKP2" s="21">
        <v>15119</v>
      </c>
      <c r="AKQ2" s="21" t="s">
        <v>206</v>
      </c>
      <c r="AKR2" s="21">
        <v>12</v>
      </c>
      <c r="AKS2" s="21" t="s">
        <v>206</v>
      </c>
      <c r="AKT2" s="21" t="s">
        <v>206</v>
      </c>
      <c r="AKU2" s="21" t="s">
        <v>206</v>
      </c>
      <c r="AKV2" s="21" t="s">
        <v>206</v>
      </c>
      <c r="AKW2" s="21" t="s">
        <v>206</v>
      </c>
      <c r="AKX2" s="21" t="s">
        <v>206</v>
      </c>
      <c r="AKY2" s="21" t="s">
        <v>206</v>
      </c>
      <c r="AKZ2" s="21" t="s">
        <v>206</v>
      </c>
      <c r="ALA2" s="21" t="s">
        <v>206</v>
      </c>
      <c r="ALB2" s="21" t="s">
        <v>206</v>
      </c>
      <c r="ALC2" s="21" t="s">
        <v>206</v>
      </c>
      <c r="ALD2" s="21" t="s">
        <v>206</v>
      </c>
      <c r="ALE2" s="21" t="s">
        <v>206</v>
      </c>
      <c r="ALF2" s="21">
        <v>1114685</v>
      </c>
      <c r="ALG2" s="21" t="s">
        <v>206</v>
      </c>
      <c r="ALH2" s="21" t="s">
        <v>206</v>
      </c>
      <c r="ALI2" s="21" t="s">
        <v>206</v>
      </c>
      <c r="ALJ2" s="21" t="s">
        <v>206</v>
      </c>
      <c r="ALK2" s="21" t="s">
        <v>206</v>
      </c>
      <c r="ALL2" s="21" t="s">
        <v>206</v>
      </c>
      <c r="ALM2" s="21" t="s">
        <v>206</v>
      </c>
      <c r="ALN2" s="21" t="s">
        <v>206</v>
      </c>
      <c r="ALO2" s="21">
        <v>3111914</v>
      </c>
      <c r="ALP2" s="21" t="s">
        <v>206</v>
      </c>
      <c r="ALQ2" s="21" t="s">
        <v>206</v>
      </c>
      <c r="ALR2" s="21" t="s">
        <v>206</v>
      </c>
      <c r="ALS2" s="21" t="s">
        <v>206</v>
      </c>
      <c r="ALT2" s="21" t="s">
        <v>206</v>
      </c>
      <c r="ALU2" s="21" t="s">
        <v>206</v>
      </c>
      <c r="ALV2" s="21" t="s">
        <v>206</v>
      </c>
      <c r="ALW2" s="21" t="s">
        <v>206</v>
      </c>
      <c r="ALX2" s="21">
        <v>49975</v>
      </c>
      <c r="ALY2" s="21" t="s">
        <v>206</v>
      </c>
      <c r="ALZ2" s="21">
        <v>87490</v>
      </c>
      <c r="AMA2" s="21" t="s">
        <v>206</v>
      </c>
      <c r="AMB2" s="21" t="s">
        <v>206</v>
      </c>
      <c r="AMC2" s="21" t="s">
        <v>206</v>
      </c>
      <c r="AMD2" s="21">
        <v>2737</v>
      </c>
      <c r="AME2" s="21">
        <v>1364233</v>
      </c>
      <c r="AMF2" s="21" t="s">
        <v>206</v>
      </c>
      <c r="AMG2" s="21" t="s">
        <v>206</v>
      </c>
      <c r="AMH2" s="21">
        <v>20215</v>
      </c>
      <c r="AMI2" s="21">
        <v>1341647</v>
      </c>
      <c r="AMJ2" s="21">
        <v>18416</v>
      </c>
      <c r="AMK2" s="21" t="s">
        <v>206</v>
      </c>
      <c r="AML2" s="21">
        <v>8344</v>
      </c>
      <c r="AMM2" s="21" t="s">
        <v>206</v>
      </c>
      <c r="AMN2" s="21">
        <v>5822</v>
      </c>
      <c r="AMO2" s="21" t="s">
        <v>206</v>
      </c>
      <c r="AMP2" s="21" t="s">
        <v>206</v>
      </c>
      <c r="AMQ2" s="21">
        <v>11826</v>
      </c>
      <c r="AMR2" s="21" t="s">
        <v>206</v>
      </c>
      <c r="AMS2" s="21" t="s">
        <v>206</v>
      </c>
      <c r="AMT2" s="21">
        <v>4474972</v>
      </c>
      <c r="AMU2" s="21" t="s">
        <v>206</v>
      </c>
      <c r="AMV2" s="21" t="s">
        <v>206</v>
      </c>
      <c r="AMW2" s="21" t="s">
        <v>206</v>
      </c>
      <c r="AMX2" s="21" t="s">
        <v>206</v>
      </c>
      <c r="AMY2" s="21" t="s">
        <v>206</v>
      </c>
      <c r="AMZ2" s="21">
        <v>24768</v>
      </c>
      <c r="ANA2" s="21" t="s">
        <v>206</v>
      </c>
      <c r="ANB2" s="21" t="s">
        <v>206</v>
      </c>
      <c r="ANC2" s="21" t="s">
        <v>206</v>
      </c>
      <c r="AND2" s="21" t="s">
        <v>206</v>
      </c>
      <c r="ANE2" s="21" t="s">
        <v>206</v>
      </c>
      <c r="ANF2" s="21">
        <v>4023</v>
      </c>
      <c r="ANG2" s="21" t="s">
        <v>206</v>
      </c>
      <c r="ANH2" s="21" t="s">
        <v>206</v>
      </c>
      <c r="ANI2" s="21">
        <v>64476</v>
      </c>
      <c r="ANJ2" s="21">
        <v>78451</v>
      </c>
      <c r="ANK2" s="21">
        <v>114</v>
      </c>
      <c r="ANL2" s="21" t="s">
        <v>206</v>
      </c>
      <c r="ANM2" s="21" t="s">
        <v>206</v>
      </c>
      <c r="ANN2" s="21">
        <v>1529</v>
      </c>
      <c r="ANO2" s="21">
        <v>812</v>
      </c>
      <c r="ANP2" s="21">
        <v>58500</v>
      </c>
      <c r="ANQ2" s="21" t="s">
        <v>206</v>
      </c>
      <c r="ANR2" s="21">
        <v>417026</v>
      </c>
      <c r="ANS2" s="21">
        <v>8461</v>
      </c>
      <c r="ANT2" s="21" t="s">
        <v>206</v>
      </c>
      <c r="ANU2" s="21" t="s">
        <v>206</v>
      </c>
      <c r="ANV2" s="21" t="s">
        <v>206</v>
      </c>
      <c r="ANW2" s="21" t="s">
        <v>206</v>
      </c>
      <c r="ANX2" s="21">
        <v>51247</v>
      </c>
      <c r="ANY2" s="21">
        <v>208875792</v>
      </c>
      <c r="ANZ2" s="21">
        <v>1236501</v>
      </c>
      <c r="AOA2" s="21">
        <v>5713170</v>
      </c>
      <c r="AOB2" s="21" t="s">
        <v>206</v>
      </c>
      <c r="AOC2" s="21" t="s">
        <v>206</v>
      </c>
      <c r="AOD2" s="21" t="s">
        <v>206</v>
      </c>
      <c r="AOE2" s="21">
        <v>187743</v>
      </c>
      <c r="AOF2" s="21" t="s">
        <v>206</v>
      </c>
      <c r="AOG2" s="21" t="s">
        <v>206</v>
      </c>
      <c r="AOH2" s="21">
        <v>750</v>
      </c>
      <c r="AOI2" s="21" t="s">
        <v>206</v>
      </c>
      <c r="AOJ2" s="21" t="s">
        <v>206</v>
      </c>
      <c r="AOK2" s="21" t="s">
        <v>206</v>
      </c>
      <c r="AOL2" s="21">
        <v>523</v>
      </c>
      <c r="AOM2" s="21" t="s">
        <v>206</v>
      </c>
      <c r="AON2" s="21">
        <v>26</v>
      </c>
      <c r="AOO2" s="21" t="s">
        <v>206</v>
      </c>
      <c r="AOP2" s="21" t="s">
        <v>206</v>
      </c>
      <c r="AOQ2" s="21" t="s">
        <v>206</v>
      </c>
      <c r="AOR2" s="21" t="s">
        <v>206</v>
      </c>
      <c r="AOS2" s="21">
        <v>72</v>
      </c>
      <c r="AOT2" s="21">
        <v>92906</v>
      </c>
      <c r="AOU2" s="21">
        <v>28</v>
      </c>
      <c r="AOV2" s="21" t="s">
        <v>206</v>
      </c>
      <c r="AOW2" s="21" t="s">
        <v>206</v>
      </c>
      <c r="AOX2" s="21">
        <v>9</v>
      </c>
      <c r="AOY2" s="21">
        <v>2</v>
      </c>
      <c r="AOZ2" s="21">
        <v>2078</v>
      </c>
      <c r="APA2" s="21" t="s">
        <v>206</v>
      </c>
      <c r="APB2" s="21">
        <v>734941</v>
      </c>
      <c r="APC2" s="21" t="s">
        <v>206</v>
      </c>
      <c r="APD2" s="21">
        <v>4</v>
      </c>
      <c r="APE2" s="21">
        <v>3</v>
      </c>
      <c r="APF2" s="21" t="s">
        <v>206</v>
      </c>
      <c r="APG2" s="21" t="s">
        <v>206</v>
      </c>
      <c r="APH2" s="21">
        <v>1081089</v>
      </c>
      <c r="API2" s="21">
        <v>11258420</v>
      </c>
      <c r="APJ2" s="21" t="s">
        <v>206</v>
      </c>
      <c r="APK2" s="21" t="s">
        <v>206</v>
      </c>
      <c r="APL2" s="21">
        <v>12419</v>
      </c>
      <c r="APM2" s="21" t="s">
        <v>206</v>
      </c>
      <c r="APN2" s="21">
        <v>1297</v>
      </c>
      <c r="APO2" s="21">
        <v>17</v>
      </c>
      <c r="APP2" s="21">
        <v>157</v>
      </c>
      <c r="APQ2" s="21" t="s">
        <v>206</v>
      </c>
      <c r="APR2" s="21">
        <v>316700</v>
      </c>
      <c r="APS2" s="21" t="s">
        <v>206</v>
      </c>
      <c r="APT2" s="21">
        <v>1423305</v>
      </c>
      <c r="APU2" s="21">
        <v>12018</v>
      </c>
      <c r="APV2" s="21">
        <v>1854420</v>
      </c>
      <c r="APW2" s="21">
        <v>401306</v>
      </c>
      <c r="APX2" s="21">
        <v>292</v>
      </c>
      <c r="APY2" s="21">
        <v>2895710</v>
      </c>
      <c r="APZ2" s="21" t="s">
        <v>206</v>
      </c>
      <c r="AQA2" s="21" t="s">
        <v>206</v>
      </c>
      <c r="AQB2" s="21">
        <v>459961</v>
      </c>
      <c r="AQC2" s="21">
        <v>1216291</v>
      </c>
      <c r="AQD2" s="21">
        <v>7817</v>
      </c>
      <c r="AQE2" s="21">
        <v>131435</v>
      </c>
      <c r="AQF2" s="21" t="s">
        <v>206</v>
      </c>
      <c r="AQG2" s="21" t="s">
        <v>206</v>
      </c>
      <c r="AQH2" s="21">
        <v>18174</v>
      </c>
      <c r="AQI2" s="21">
        <v>12485</v>
      </c>
      <c r="AQJ2" s="21" t="s">
        <v>206</v>
      </c>
      <c r="AQK2" s="21" t="s">
        <v>206</v>
      </c>
      <c r="AQL2" s="21">
        <v>1006</v>
      </c>
      <c r="AQM2" s="21">
        <v>25878</v>
      </c>
      <c r="AQN2" s="21">
        <v>5758</v>
      </c>
      <c r="AQO2" s="21">
        <v>124</v>
      </c>
      <c r="AQP2" s="21">
        <v>30157</v>
      </c>
      <c r="AQQ2" s="21" t="s">
        <v>206</v>
      </c>
      <c r="AQR2" s="21" t="s">
        <v>206</v>
      </c>
      <c r="AQS2" s="21" t="s">
        <v>206</v>
      </c>
      <c r="AQT2" s="21" t="s">
        <v>206</v>
      </c>
      <c r="AQU2" s="21">
        <v>344</v>
      </c>
      <c r="AQV2" s="21" t="s">
        <v>206</v>
      </c>
      <c r="AQW2" s="21" t="s">
        <v>206</v>
      </c>
      <c r="AQX2" s="21" t="s">
        <v>206</v>
      </c>
      <c r="AQY2" s="21">
        <v>11576</v>
      </c>
      <c r="AQZ2" s="21">
        <v>34</v>
      </c>
      <c r="ARA2" s="21" t="s">
        <v>206</v>
      </c>
      <c r="ARB2" s="21">
        <v>460</v>
      </c>
      <c r="ARC2" s="21">
        <v>154205</v>
      </c>
      <c r="ARD2" s="21">
        <v>963</v>
      </c>
      <c r="ARE2" s="21">
        <v>891167</v>
      </c>
      <c r="ARF2" s="21">
        <v>15501</v>
      </c>
      <c r="ARG2" s="21" t="s">
        <v>206</v>
      </c>
      <c r="ARH2" s="21">
        <v>43854</v>
      </c>
      <c r="ARI2" s="21">
        <v>31265</v>
      </c>
      <c r="ARJ2" s="21">
        <v>67248</v>
      </c>
      <c r="ARK2" s="21">
        <v>1375897</v>
      </c>
      <c r="ARL2" s="21">
        <v>79430</v>
      </c>
      <c r="ARM2" s="21">
        <v>8680</v>
      </c>
      <c r="ARN2" s="21" t="s">
        <v>206</v>
      </c>
      <c r="ARO2" s="21" t="s">
        <v>206</v>
      </c>
      <c r="ARP2" s="21" t="s">
        <v>206</v>
      </c>
      <c r="ARQ2" s="21" t="s">
        <v>206</v>
      </c>
      <c r="ARR2" s="21">
        <v>790</v>
      </c>
      <c r="ARS2" s="21">
        <v>80272996</v>
      </c>
      <c r="ART2" s="21">
        <v>13899360</v>
      </c>
      <c r="ARU2" s="21">
        <v>476844</v>
      </c>
      <c r="ARV2" s="21" t="s">
        <v>206</v>
      </c>
      <c r="ARW2" s="21" t="s">
        <v>206</v>
      </c>
      <c r="ARX2" s="21" t="s">
        <v>206</v>
      </c>
      <c r="ARY2" s="21">
        <v>4362197</v>
      </c>
      <c r="ARZ2" s="21" t="s">
        <v>206</v>
      </c>
      <c r="ASA2" s="21" t="s">
        <v>206</v>
      </c>
      <c r="ASB2" s="21">
        <v>91288</v>
      </c>
      <c r="ASC2" s="21">
        <v>1591</v>
      </c>
      <c r="ASD2" s="21">
        <v>871860</v>
      </c>
      <c r="ASE2" s="21">
        <v>176</v>
      </c>
      <c r="ASF2" s="21">
        <v>852</v>
      </c>
      <c r="ASG2" s="21" t="s">
        <v>206</v>
      </c>
      <c r="ASH2" s="21" t="s">
        <v>206</v>
      </c>
      <c r="ASI2" s="21" t="s">
        <v>206</v>
      </c>
      <c r="ASJ2" s="21" t="s">
        <v>206</v>
      </c>
      <c r="ASK2" s="21" t="s">
        <v>206</v>
      </c>
      <c r="ASL2" s="21" t="s">
        <v>206</v>
      </c>
      <c r="ASM2" s="21" t="s">
        <v>206</v>
      </c>
      <c r="ASN2" s="21">
        <v>17601</v>
      </c>
      <c r="ASO2" s="21" t="s">
        <v>206</v>
      </c>
      <c r="ASP2" s="21" t="s">
        <v>206</v>
      </c>
      <c r="ASQ2" s="21" t="s">
        <v>206</v>
      </c>
      <c r="ASR2" s="21">
        <v>540863</v>
      </c>
      <c r="ASS2" s="21" t="s">
        <v>206</v>
      </c>
      <c r="AST2" s="21">
        <v>1848167</v>
      </c>
      <c r="ASU2" s="21" t="s">
        <v>206</v>
      </c>
      <c r="ASV2" s="21" t="s">
        <v>206</v>
      </c>
      <c r="ASW2" s="21" t="s">
        <v>206</v>
      </c>
      <c r="ASX2" s="21" t="s">
        <v>206</v>
      </c>
      <c r="ASY2" s="21">
        <v>10498</v>
      </c>
      <c r="ASZ2" s="21" t="s">
        <v>206</v>
      </c>
      <c r="ATA2" s="21" t="s">
        <v>206</v>
      </c>
      <c r="ATB2" s="21">
        <v>15035</v>
      </c>
      <c r="ATC2" s="21">
        <v>570253</v>
      </c>
      <c r="ATD2" s="21" t="s">
        <v>206</v>
      </c>
      <c r="ATE2" s="21" t="s">
        <v>206</v>
      </c>
      <c r="ATF2" s="21" t="s">
        <v>206</v>
      </c>
      <c r="ATG2" s="21" t="s">
        <v>206</v>
      </c>
      <c r="ATH2" s="21" t="s">
        <v>206</v>
      </c>
      <c r="ATI2" s="21" t="s">
        <v>206</v>
      </c>
      <c r="ATJ2" s="21" t="s">
        <v>206</v>
      </c>
      <c r="ATK2" s="21" t="s">
        <v>206</v>
      </c>
      <c r="ATL2" s="21" t="s">
        <v>206</v>
      </c>
      <c r="ATM2" s="21" t="s">
        <v>206</v>
      </c>
      <c r="ATN2" s="21" t="s">
        <v>206</v>
      </c>
      <c r="ATO2" s="21" t="s">
        <v>206</v>
      </c>
      <c r="ATP2" s="21" t="s">
        <v>206</v>
      </c>
      <c r="ATQ2" s="21" t="s">
        <v>206</v>
      </c>
      <c r="ATR2" s="21">
        <v>9320</v>
      </c>
      <c r="ATS2" s="21" t="s">
        <v>206</v>
      </c>
      <c r="ATT2" s="21" t="s">
        <v>206</v>
      </c>
      <c r="ATU2" s="21" t="s">
        <v>206</v>
      </c>
      <c r="ATV2" s="21">
        <v>30725</v>
      </c>
      <c r="ATW2" s="21">
        <v>3939</v>
      </c>
      <c r="ATX2" s="21" t="s">
        <v>206</v>
      </c>
      <c r="ATY2" s="21">
        <v>29</v>
      </c>
      <c r="ATZ2" s="21" t="s">
        <v>206</v>
      </c>
      <c r="AUA2" s="21" t="s">
        <v>206</v>
      </c>
      <c r="AUB2" s="21">
        <v>18</v>
      </c>
      <c r="AUC2" s="21">
        <v>52</v>
      </c>
      <c r="AUD2" s="21" t="s">
        <v>206</v>
      </c>
      <c r="AUE2" s="21" t="s">
        <v>206</v>
      </c>
      <c r="AUF2" s="21" t="s">
        <v>206</v>
      </c>
      <c r="AUG2" s="21" t="s">
        <v>206</v>
      </c>
      <c r="AUH2" s="21" t="s">
        <v>206</v>
      </c>
      <c r="AUI2" s="21">
        <v>19</v>
      </c>
      <c r="AUJ2" s="21">
        <v>15</v>
      </c>
      <c r="AUK2" s="21" t="s">
        <v>206</v>
      </c>
      <c r="AUL2" s="21" t="s">
        <v>206</v>
      </c>
      <c r="AUM2" s="21" t="s">
        <v>206</v>
      </c>
      <c r="AUN2" s="21" t="s">
        <v>206</v>
      </c>
      <c r="AUO2" s="21" t="s">
        <v>206</v>
      </c>
      <c r="AUP2" s="21" t="s">
        <v>206</v>
      </c>
      <c r="AUQ2" s="21" t="s">
        <v>206</v>
      </c>
      <c r="AUR2" s="21" t="s">
        <v>206</v>
      </c>
      <c r="AUS2" s="21">
        <v>74</v>
      </c>
      <c r="AUT2" s="21" t="s">
        <v>206</v>
      </c>
      <c r="AUU2" s="21" t="s">
        <v>206</v>
      </c>
      <c r="AUV2" s="21" t="s">
        <v>206</v>
      </c>
      <c r="AUW2" s="21">
        <v>466</v>
      </c>
      <c r="AUX2" s="21">
        <v>24</v>
      </c>
      <c r="AUY2" s="21">
        <v>113</v>
      </c>
      <c r="AUZ2" s="21">
        <v>60</v>
      </c>
      <c r="AVA2" s="21" t="s">
        <v>206</v>
      </c>
      <c r="AVB2" s="21">
        <v>2107</v>
      </c>
      <c r="AVC2" s="21" t="s">
        <v>206</v>
      </c>
      <c r="AVD2" s="21" t="s">
        <v>206</v>
      </c>
      <c r="AVE2" s="21">
        <v>1</v>
      </c>
      <c r="AVF2" s="21" t="s">
        <v>206</v>
      </c>
      <c r="AVG2" s="21" t="s">
        <v>206</v>
      </c>
      <c r="AVH2" s="21" t="s">
        <v>206</v>
      </c>
      <c r="AVI2" s="21" t="s">
        <v>206</v>
      </c>
      <c r="AVJ2" s="21" t="s">
        <v>206</v>
      </c>
      <c r="AVK2" s="21" t="s">
        <v>206</v>
      </c>
      <c r="AVL2" s="21" t="s">
        <v>206</v>
      </c>
      <c r="AVM2" s="21">
        <v>722842</v>
      </c>
      <c r="AVN2" s="21">
        <v>292</v>
      </c>
      <c r="AVO2" s="21" t="s">
        <v>206</v>
      </c>
      <c r="AVP2" s="21" t="s">
        <v>206</v>
      </c>
      <c r="AVQ2" s="21" t="s">
        <v>206</v>
      </c>
      <c r="AVR2" s="21" t="s">
        <v>206</v>
      </c>
      <c r="AVS2" s="21">
        <v>6</v>
      </c>
      <c r="AVT2" s="21">
        <v>6</v>
      </c>
      <c r="AVU2" s="21" t="s">
        <v>206</v>
      </c>
      <c r="AVV2" s="21">
        <v>14</v>
      </c>
      <c r="AVW2" s="21">
        <v>90</v>
      </c>
      <c r="AVX2" s="21">
        <v>40092</v>
      </c>
      <c r="AVY2" s="21" t="s">
        <v>206</v>
      </c>
      <c r="AVZ2" s="21">
        <v>1</v>
      </c>
      <c r="AWA2" s="21" t="s">
        <v>206</v>
      </c>
      <c r="AWB2" s="21" t="s">
        <v>206</v>
      </c>
      <c r="AWC2" s="21" t="s">
        <v>206</v>
      </c>
      <c r="AWD2" s="21" t="s">
        <v>206</v>
      </c>
      <c r="AWE2" s="21" t="s">
        <v>206</v>
      </c>
      <c r="AWF2" s="21" t="s">
        <v>206</v>
      </c>
      <c r="AWG2" s="21">
        <v>181750</v>
      </c>
      <c r="AWH2" s="21" t="s">
        <v>206</v>
      </c>
      <c r="AWI2" s="21" t="s">
        <v>206</v>
      </c>
      <c r="AWJ2" s="21">
        <v>18178</v>
      </c>
      <c r="AWK2" s="21" t="s">
        <v>206</v>
      </c>
      <c r="AWL2" s="21">
        <v>210</v>
      </c>
      <c r="AWM2" s="21" t="s">
        <v>206</v>
      </c>
      <c r="AWN2" s="21" t="s">
        <v>206</v>
      </c>
      <c r="AWO2" s="21" t="s">
        <v>206</v>
      </c>
      <c r="AWP2" s="21" t="s">
        <v>206</v>
      </c>
      <c r="AWQ2" s="21">
        <v>56093</v>
      </c>
      <c r="AWR2" s="21">
        <v>91454</v>
      </c>
      <c r="AWS2" s="21">
        <v>7701</v>
      </c>
      <c r="AWT2" s="21" t="s">
        <v>206</v>
      </c>
      <c r="AWU2" s="21" t="s">
        <v>206</v>
      </c>
      <c r="AWV2" s="21">
        <v>50091</v>
      </c>
      <c r="AWW2" s="21">
        <v>6203450</v>
      </c>
      <c r="AWX2" s="21" t="s">
        <v>206</v>
      </c>
      <c r="AWY2" s="21" t="s">
        <v>206</v>
      </c>
      <c r="AWZ2" s="21">
        <v>185321</v>
      </c>
      <c r="AXA2" s="21" t="s">
        <v>206</v>
      </c>
      <c r="AXB2" s="21">
        <v>8609</v>
      </c>
      <c r="AXC2" s="21">
        <v>522</v>
      </c>
      <c r="AXD2" s="21" t="s">
        <v>206</v>
      </c>
      <c r="AXE2" s="21" t="s">
        <v>206</v>
      </c>
      <c r="AXF2" s="21">
        <v>205492</v>
      </c>
      <c r="AXG2" s="21" t="s">
        <v>206</v>
      </c>
      <c r="AXH2" s="21">
        <v>87877</v>
      </c>
      <c r="AXI2" s="21" t="s">
        <v>206</v>
      </c>
      <c r="AXJ2" s="21">
        <v>31700</v>
      </c>
      <c r="AXK2" s="21">
        <v>102351</v>
      </c>
      <c r="AXL2" s="21">
        <v>10832</v>
      </c>
      <c r="AXM2" s="21">
        <v>13892</v>
      </c>
      <c r="AXN2" s="21" t="s">
        <v>206</v>
      </c>
      <c r="AXO2" s="21">
        <v>16</v>
      </c>
      <c r="AXP2" s="21">
        <v>538</v>
      </c>
      <c r="AXQ2" s="21">
        <v>2798159</v>
      </c>
      <c r="AXR2" s="21">
        <v>43499</v>
      </c>
      <c r="AXS2" s="21">
        <v>77142</v>
      </c>
      <c r="AXT2" s="21" t="s">
        <v>206</v>
      </c>
      <c r="AXU2" s="21">
        <v>27</v>
      </c>
      <c r="AXV2" s="21">
        <v>30107</v>
      </c>
      <c r="AXW2" s="21">
        <v>5090</v>
      </c>
      <c r="AXX2" s="21" t="s">
        <v>206</v>
      </c>
      <c r="AXY2" s="21">
        <v>1788</v>
      </c>
      <c r="AXZ2" s="21">
        <v>778</v>
      </c>
      <c r="AYA2" s="21">
        <v>4442</v>
      </c>
      <c r="AYB2" s="21">
        <v>5158442</v>
      </c>
      <c r="AYC2" s="21">
        <v>124415</v>
      </c>
      <c r="AYD2" s="21">
        <v>32144</v>
      </c>
      <c r="AYE2" s="21" t="s">
        <v>206</v>
      </c>
      <c r="AYF2" s="21" t="s">
        <v>206</v>
      </c>
      <c r="AYG2" s="21" t="s">
        <v>206</v>
      </c>
      <c r="AYH2" s="21" t="s">
        <v>206</v>
      </c>
      <c r="AYI2" s="21">
        <v>241</v>
      </c>
      <c r="AYJ2" s="21">
        <v>106565</v>
      </c>
      <c r="AYK2" s="21" t="s">
        <v>206</v>
      </c>
      <c r="AYL2" s="21" t="s">
        <v>206</v>
      </c>
      <c r="AYM2" s="21">
        <v>900</v>
      </c>
      <c r="AYN2" s="21">
        <v>4794</v>
      </c>
      <c r="AYO2" s="21">
        <v>500</v>
      </c>
      <c r="AYP2" s="21">
        <v>612</v>
      </c>
      <c r="AYQ2" s="21">
        <v>338471</v>
      </c>
      <c r="AYR2" s="21">
        <v>10904</v>
      </c>
      <c r="AYS2" s="21">
        <v>203038</v>
      </c>
      <c r="AYT2" s="21">
        <v>180029</v>
      </c>
      <c r="AYU2" s="21" t="s">
        <v>206</v>
      </c>
      <c r="AYV2" s="21">
        <v>27167</v>
      </c>
      <c r="AYW2" s="21">
        <v>197293</v>
      </c>
      <c r="AYX2" s="21">
        <v>169583</v>
      </c>
      <c r="AYY2" s="21">
        <v>22526</v>
      </c>
      <c r="AYZ2" s="21">
        <v>2125463</v>
      </c>
      <c r="AZA2" s="21">
        <v>2994</v>
      </c>
      <c r="AZB2" s="21" t="s">
        <v>206</v>
      </c>
      <c r="AZC2" s="21">
        <v>10760</v>
      </c>
      <c r="AZD2" s="21">
        <v>10350</v>
      </c>
      <c r="AZE2" s="21" t="s">
        <v>206</v>
      </c>
      <c r="AZF2" s="21" t="s">
        <v>206</v>
      </c>
      <c r="AZG2" s="21">
        <v>5546753</v>
      </c>
      <c r="AZH2" s="21">
        <v>2064333</v>
      </c>
      <c r="AZI2" s="21">
        <v>15032</v>
      </c>
      <c r="AZJ2" s="21" t="s">
        <v>206</v>
      </c>
      <c r="AZK2" s="21" t="s">
        <v>206</v>
      </c>
      <c r="AZL2" s="21" t="s">
        <v>206</v>
      </c>
      <c r="AZM2" s="21">
        <v>31614</v>
      </c>
      <c r="AZN2" s="21">
        <v>537</v>
      </c>
      <c r="AZO2" s="21">
        <v>1467</v>
      </c>
      <c r="AZP2" s="21">
        <v>861836</v>
      </c>
      <c r="AZQ2" s="21">
        <v>1835</v>
      </c>
      <c r="AZR2" s="21">
        <v>98947</v>
      </c>
      <c r="AZS2" s="21">
        <v>22010</v>
      </c>
      <c r="AZT2" s="21">
        <v>502</v>
      </c>
      <c r="AZU2" s="21" t="s">
        <v>206</v>
      </c>
      <c r="AZV2" s="21" t="s">
        <v>206</v>
      </c>
      <c r="AZW2" s="21" t="s">
        <v>206</v>
      </c>
      <c r="AZX2" s="21" t="s">
        <v>206</v>
      </c>
      <c r="AZY2" s="21" t="s">
        <v>206</v>
      </c>
      <c r="AZZ2" s="21" t="s">
        <v>206</v>
      </c>
      <c r="BAA2" s="21" t="s">
        <v>206</v>
      </c>
      <c r="BAB2" s="21" t="s">
        <v>206</v>
      </c>
      <c r="BAC2" s="21" t="s">
        <v>206</v>
      </c>
      <c r="BAD2" s="21" t="s">
        <v>206</v>
      </c>
      <c r="BAE2" s="21" t="s">
        <v>206</v>
      </c>
      <c r="BAF2" s="21" t="s">
        <v>206</v>
      </c>
      <c r="BAG2" s="21" t="s">
        <v>206</v>
      </c>
      <c r="BAH2" s="21" t="s">
        <v>206</v>
      </c>
      <c r="BAI2" s="21" t="s">
        <v>206</v>
      </c>
      <c r="BAJ2" s="21" t="s">
        <v>206</v>
      </c>
      <c r="BAK2" s="21" t="s">
        <v>206</v>
      </c>
      <c r="BAL2" s="21">
        <v>7256</v>
      </c>
      <c r="BAM2" s="21">
        <v>0</v>
      </c>
      <c r="BAN2" s="21" t="s">
        <v>206</v>
      </c>
      <c r="BAO2" s="21" t="s">
        <v>206</v>
      </c>
      <c r="BAP2" s="21" t="s">
        <v>206</v>
      </c>
      <c r="BAQ2" s="21">
        <v>3916568</v>
      </c>
      <c r="BAR2" s="21" t="s">
        <v>206</v>
      </c>
      <c r="BAS2" s="21" t="s">
        <v>206</v>
      </c>
      <c r="BAT2" s="21">
        <v>29449</v>
      </c>
      <c r="BAU2" s="21" t="s">
        <v>206</v>
      </c>
      <c r="BAV2" s="21">
        <v>155</v>
      </c>
      <c r="BAW2" s="21">
        <v>5122</v>
      </c>
      <c r="BAX2" s="21" t="s">
        <v>206</v>
      </c>
      <c r="BAY2" s="21" t="s">
        <v>206</v>
      </c>
      <c r="BAZ2" s="21">
        <v>4967</v>
      </c>
      <c r="BBA2" s="21" t="s">
        <v>206</v>
      </c>
      <c r="BBB2" s="21">
        <v>221987</v>
      </c>
      <c r="BBC2" s="21" t="s">
        <v>206</v>
      </c>
      <c r="BBD2" s="21" t="s">
        <v>206</v>
      </c>
      <c r="BBE2" s="21">
        <v>126160</v>
      </c>
      <c r="BBF2" s="21" t="s">
        <v>206</v>
      </c>
      <c r="BBG2" s="21">
        <v>10026</v>
      </c>
      <c r="BBH2" s="21" t="s">
        <v>206</v>
      </c>
      <c r="BBI2" s="21" t="s">
        <v>206</v>
      </c>
      <c r="BBJ2" s="21">
        <v>2459743</v>
      </c>
      <c r="BBK2" s="21">
        <v>206784</v>
      </c>
      <c r="BBL2" s="21" t="s">
        <v>206</v>
      </c>
      <c r="BBM2" s="21">
        <v>8073</v>
      </c>
      <c r="BBN2" s="21" t="s">
        <v>206</v>
      </c>
      <c r="BBO2" s="21" t="s">
        <v>206</v>
      </c>
      <c r="BBP2" s="21">
        <v>19687</v>
      </c>
      <c r="BBQ2" s="21">
        <v>387</v>
      </c>
      <c r="BBR2" s="21" t="s">
        <v>206</v>
      </c>
      <c r="BBS2" s="21" t="s">
        <v>206</v>
      </c>
      <c r="BBT2" s="21">
        <v>387</v>
      </c>
      <c r="BBU2" s="21">
        <v>2916</v>
      </c>
      <c r="BBV2" s="21" t="s">
        <v>206</v>
      </c>
      <c r="BBW2" s="21">
        <v>151</v>
      </c>
      <c r="BBX2" s="21">
        <v>19050</v>
      </c>
      <c r="BBY2" s="21" t="s">
        <v>206</v>
      </c>
      <c r="BBZ2" s="21" t="s">
        <v>206</v>
      </c>
      <c r="BCA2" s="21" t="s">
        <v>206</v>
      </c>
      <c r="BCB2" s="21" t="s">
        <v>206</v>
      </c>
      <c r="BCC2" s="21">
        <v>313</v>
      </c>
      <c r="BCD2" s="21">
        <v>124279</v>
      </c>
      <c r="BCE2" s="21" t="s">
        <v>206</v>
      </c>
      <c r="BCF2" s="21" t="s">
        <v>206</v>
      </c>
      <c r="BCG2" s="21">
        <v>4350</v>
      </c>
      <c r="BCH2" s="21" t="s">
        <v>206</v>
      </c>
      <c r="BCI2" s="21" t="s">
        <v>206</v>
      </c>
      <c r="BCJ2" s="21" t="s">
        <v>206</v>
      </c>
      <c r="BCK2" s="21">
        <v>10205</v>
      </c>
      <c r="BCL2" s="21">
        <v>782</v>
      </c>
      <c r="BCM2" s="21">
        <v>412158</v>
      </c>
      <c r="BCN2" s="21">
        <v>14871</v>
      </c>
      <c r="BCO2" s="21" t="s">
        <v>206</v>
      </c>
      <c r="BCP2" s="21">
        <v>38</v>
      </c>
      <c r="BCQ2" s="21">
        <v>44</v>
      </c>
      <c r="BCR2" s="21">
        <v>53023</v>
      </c>
      <c r="BCS2" s="21">
        <v>1</v>
      </c>
      <c r="BCT2" s="21">
        <v>57796</v>
      </c>
      <c r="BCU2" s="21">
        <v>15214</v>
      </c>
      <c r="BCV2" s="21" t="s">
        <v>206</v>
      </c>
      <c r="BCW2" s="21" t="s">
        <v>206</v>
      </c>
      <c r="BCX2" s="21" t="s">
        <v>206</v>
      </c>
      <c r="BCY2" s="21" t="s">
        <v>206</v>
      </c>
      <c r="BCZ2" s="21" t="s">
        <v>206</v>
      </c>
      <c r="BDA2" s="21">
        <v>7238484</v>
      </c>
      <c r="BDB2" s="21">
        <v>56281599</v>
      </c>
      <c r="BDC2" s="21" t="s">
        <v>206</v>
      </c>
      <c r="BDD2" s="21" t="s">
        <v>206</v>
      </c>
      <c r="BDE2" s="21" t="s">
        <v>206</v>
      </c>
      <c r="BDF2" s="21" t="s">
        <v>206</v>
      </c>
      <c r="BDG2" s="21">
        <v>87006</v>
      </c>
      <c r="BDH2" s="21" t="s">
        <v>206</v>
      </c>
      <c r="BDI2" s="21" t="s">
        <v>206</v>
      </c>
      <c r="BDJ2" s="21">
        <v>27992</v>
      </c>
      <c r="BDK2" s="21">
        <v>16867</v>
      </c>
      <c r="BDL2" s="21">
        <v>351</v>
      </c>
      <c r="BDM2" s="21">
        <v>53186</v>
      </c>
      <c r="BDN2" s="21">
        <v>159</v>
      </c>
      <c r="BDO2" s="21" t="s">
        <v>206</v>
      </c>
      <c r="BDP2" s="21" t="s">
        <v>206</v>
      </c>
      <c r="BDQ2" s="21" t="s">
        <v>206</v>
      </c>
      <c r="BDR2" s="21" t="s">
        <v>206</v>
      </c>
      <c r="BDS2" s="21" t="s">
        <v>206</v>
      </c>
      <c r="BDT2" s="21" t="s">
        <v>206</v>
      </c>
      <c r="BDU2" s="21" t="s">
        <v>206</v>
      </c>
      <c r="BDV2" s="21" t="s">
        <v>206</v>
      </c>
      <c r="BDW2" s="21" t="s">
        <v>206</v>
      </c>
      <c r="BDX2" s="21" t="s">
        <v>206</v>
      </c>
      <c r="BDY2" s="21" t="s">
        <v>206</v>
      </c>
      <c r="BDZ2" s="21" t="s">
        <v>206</v>
      </c>
      <c r="BEA2" s="21" t="s">
        <v>206</v>
      </c>
      <c r="BEB2" s="21" t="s">
        <v>206</v>
      </c>
      <c r="BEC2" s="21">
        <v>1</v>
      </c>
      <c r="BED2" s="21">
        <v>45</v>
      </c>
      <c r="BEE2" s="21" t="s">
        <v>206</v>
      </c>
      <c r="BEF2" s="21">
        <v>35779</v>
      </c>
      <c r="BEG2" s="21" t="s">
        <v>206</v>
      </c>
      <c r="BEH2" s="21" t="s">
        <v>206</v>
      </c>
      <c r="BEI2" s="21" t="s">
        <v>206</v>
      </c>
      <c r="BEJ2" s="21">
        <v>154872</v>
      </c>
      <c r="BEK2" s="21">
        <v>3075990</v>
      </c>
      <c r="BEL2" s="21" t="s">
        <v>206</v>
      </c>
      <c r="BEM2" s="21" t="s">
        <v>206</v>
      </c>
      <c r="BEN2" s="21">
        <v>7653</v>
      </c>
      <c r="BEO2" s="21" t="s">
        <v>206</v>
      </c>
      <c r="BEP2" s="21">
        <v>164</v>
      </c>
      <c r="BEQ2" s="21" t="s">
        <v>206</v>
      </c>
      <c r="BER2" s="21" t="s">
        <v>206</v>
      </c>
      <c r="BES2" s="21" t="s">
        <v>206</v>
      </c>
      <c r="BET2" s="21">
        <v>50244</v>
      </c>
      <c r="BEU2" s="21" t="s">
        <v>206</v>
      </c>
      <c r="BEV2" s="21" t="s">
        <v>206</v>
      </c>
      <c r="BEW2" s="21" t="s">
        <v>206</v>
      </c>
      <c r="BEX2" s="21" t="s">
        <v>206</v>
      </c>
      <c r="BEY2" s="21" t="s">
        <v>206</v>
      </c>
      <c r="BEZ2" s="21" t="s">
        <v>206</v>
      </c>
      <c r="BFA2" s="21">
        <v>270010</v>
      </c>
      <c r="BFB2" s="21" t="s">
        <v>206</v>
      </c>
      <c r="BFC2" s="21">
        <v>486</v>
      </c>
      <c r="BFD2" s="21">
        <v>791148</v>
      </c>
      <c r="BFE2" s="21">
        <v>544265</v>
      </c>
      <c r="BFF2" s="21">
        <v>1233</v>
      </c>
      <c r="BFG2" s="21">
        <v>7672</v>
      </c>
      <c r="BFH2" s="21" t="s">
        <v>206</v>
      </c>
      <c r="BFI2" s="21" t="s">
        <v>206</v>
      </c>
      <c r="BFJ2" s="21">
        <v>8974</v>
      </c>
      <c r="BFK2" s="21">
        <v>10025</v>
      </c>
      <c r="BFL2" s="21">
        <v>66</v>
      </c>
      <c r="BFM2" s="21" t="s">
        <v>206</v>
      </c>
      <c r="BFN2" s="21">
        <v>245</v>
      </c>
      <c r="BFO2" s="21">
        <v>7688</v>
      </c>
      <c r="BFP2" s="21" t="s">
        <v>206</v>
      </c>
      <c r="BFQ2" s="21">
        <v>133</v>
      </c>
      <c r="BFR2" s="21">
        <v>2204</v>
      </c>
      <c r="BFS2" s="21" t="s">
        <v>206</v>
      </c>
      <c r="BFT2" s="21" t="s">
        <v>206</v>
      </c>
      <c r="BFU2" s="21" t="s">
        <v>206</v>
      </c>
      <c r="BFV2" s="21" t="s">
        <v>206</v>
      </c>
      <c r="BFW2" s="21" t="s">
        <v>206</v>
      </c>
      <c r="BFX2" s="21">
        <v>582521</v>
      </c>
      <c r="BFY2" s="21" t="s">
        <v>206</v>
      </c>
      <c r="BFZ2" s="21" t="s">
        <v>206</v>
      </c>
      <c r="BGA2" s="21">
        <v>32</v>
      </c>
      <c r="BGB2" s="21" t="s">
        <v>206</v>
      </c>
      <c r="BGC2" s="21">
        <v>255</v>
      </c>
      <c r="BGD2" s="21">
        <v>2085</v>
      </c>
      <c r="BGE2" s="21">
        <v>109605</v>
      </c>
      <c r="BGF2" s="21">
        <v>133</v>
      </c>
      <c r="BGG2" s="21">
        <v>473359</v>
      </c>
      <c r="BGH2" s="21" t="s">
        <v>206</v>
      </c>
      <c r="BGI2" s="21" t="s">
        <v>206</v>
      </c>
      <c r="BGJ2" s="21">
        <v>20182</v>
      </c>
      <c r="BGK2" s="21">
        <v>308</v>
      </c>
      <c r="BGL2" s="21">
        <v>24569</v>
      </c>
      <c r="BGM2" s="21" t="s">
        <v>206</v>
      </c>
      <c r="BGN2" s="21">
        <v>19869</v>
      </c>
      <c r="BGO2" s="21" t="s">
        <v>206</v>
      </c>
      <c r="BGP2" s="21" t="s">
        <v>206</v>
      </c>
      <c r="BGQ2" s="21" t="s">
        <v>206</v>
      </c>
      <c r="BGR2" s="21" t="s">
        <v>206</v>
      </c>
      <c r="BGS2" s="21" t="s">
        <v>206</v>
      </c>
      <c r="BGT2" s="21" t="s">
        <v>206</v>
      </c>
      <c r="BGU2" s="21">
        <v>12515132</v>
      </c>
      <c r="BGV2" s="21">
        <v>26632183</v>
      </c>
      <c r="BGW2" s="21">
        <v>90775</v>
      </c>
      <c r="BGX2" s="21" t="s">
        <v>206</v>
      </c>
      <c r="BGY2" s="21" t="s">
        <v>206</v>
      </c>
      <c r="BGZ2" s="21" t="s">
        <v>206</v>
      </c>
      <c r="BHA2" s="21">
        <v>11822471</v>
      </c>
      <c r="BHB2" s="21" t="s">
        <v>206</v>
      </c>
      <c r="BHC2" s="21" t="s">
        <v>206</v>
      </c>
      <c r="BHD2" s="21">
        <v>84066</v>
      </c>
      <c r="BHE2" s="21">
        <v>2697</v>
      </c>
      <c r="BHF2" s="21">
        <v>2172959</v>
      </c>
      <c r="BHG2" s="21">
        <v>349</v>
      </c>
      <c r="BHH2" s="21">
        <v>110</v>
      </c>
      <c r="BHI2" s="21" t="s">
        <v>206</v>
      </c>
      <c r="BHJ2" s="21" t="s">
        <v>206</v>
      </c>
      <c r="BHK2" s="21" t="s">
        <v>206</v>
      </c>
      <c r="BHL2" s="21" t="s">
        <v>206</v>
      </c>
      <c r="BHM2" s="21" t="s">
        <v>206</v>
      </c>
      <c r="BHN2" s="21" t="s">
        <v>206</v>
      </c>
      <c r="BHO2" s="21" t="s">
        <v>206</v>
      </c>
      <c r="BHP2" s="21" t="s">
        <v>206</v>
      </c>
      <c r="BHQ2" s="21" t="s">
        <v>206</v>
      </c>
      <c r="BHR2" s="21" t="s">
        <v>206</v>
      </c>
      <c r="BHS2" s="21" t="s">
        <v>206</v>
      </c>
      <c r="BHT2" s="21" t="s">
        <v>206</v>
      </c>
      <c r="BHU2" s="21" t="s">
        <v>206</v>
      </c>
      <c r="BHV2" s="21" t="s">
        <v>206</v>
      </c>
      <c r="BHW2" s="21" t="s">
        <v>206</v>
      </c>
      <c r="BHX2" s="21" t="s">
        <v>206</v>
      </c>
      <c r="BHY2" s="21" t="s">
        <v>206</v>
      </c>
      <c r="BHZ2" s="21" t="s">
        <v>206</v>
      </c>
      <c r="BIA2" s="21" t="s">
        <v>206</v>
      </c>
      <c r="BIB2" s="21" t="s">
        <v>206</v>
      </c>
      <c r="BIC2" s="21" t="s">
        <v>206</v>
      </c>
      <c r="BID2" s="21" t="s">
        <v>206</v>
      </c>
      <c r="BIE2" s="21">
        <v>590143</v>
      </c>
      <c r="BIF2" s="21" t="s">
        <v>206</v>
      </c>
      <c r="BIG2" s="21" t="s">
        <v>206</v>
      </c>
      <c r="BIH2" s="21" t="s">
        <v>206</v>
      </c>
      <c r="BII2" s="21" t="s">
        <v>206</v>
      </c>
      <c r="BIJ2" s="21" t="s">
        <v>206</v>
      </c>
      <c r="BIK2" s="21">
        <v>46</v>
      </c>
      <c r="BIL2" s="21" t="s">
        <v>206</v>
      </c>
      <c r="BIM2" s="21" t="s">
        <v>206</v>
      </c>
      <c r="BIN2" s="21" t="s">
        <v>206</v>
      </c>
      <c r="BIO2" s="21" t="s">
        <v>206</v>
      </c>
      <c r="BIP2" s="21" t="s">
        <v>206</v>
      </c>
      <c r="BIQ2" s="21" t="s">
        <v>206</v>
      </c>
      <c r="BIR2" s="21" t="s">
        <v>206</v>
      </c>
      <c r="BIS2" s="21" t="s">
        <v>206</v>
      </c>
      <c r="BIT2" s="21">
        <v>1026</v>
      </c>
      <c r="BIU2" s="21" t="s">
        <v>206</v>
      </c>
      <c r="BIV2" s="21" t="s">
        <v>206</v>
      </c>
      <c r="BIW2" s="21" t="s">
        <v>206</v>
      </c>
      <c r="BIX2" s="21" t="s">
        <v>206</v>
      </c>
      <c r="BIY2" s="21">
        <v>24151</v>
      </c>
      <c r="BIZ2" s="21">
        <v>2801</v>
      </c>
      <c r="BJA2" s="21">
        <v>5</v>
      </c>
      <c r="BJB2" s="21" t="s">
        <v>206</v>
      </c>
      <c r="BJC2" s="21" t="s">
        <v>206</v>
      </c>
      <c r="BJD2" s="21">
        <v>415</v>
      </c>
      <c r="BJE2" s="21">
        <v>211</v>
      </c>
      <c r="BJF2" s="21" t="s">
        <v>206</v>
      </c>
      <c r="BJG2" s="21" t="s">
        <v>206</v>
      </c>
      <c r="BJH2" s="21" t="s">
        <v>206</v>
      </c>
      <c r="BJI2" s="21">
        <v>4</v>
      </c>
      <c r="BJJ2" s="21" t="s">
        <v>206</v>
      </c>
      <c r="BJK2" s="21" t="s">
        <v>206</v>
      </c>
      <c r="BJL2" s="21">
        <v>14</v>
      </c>
      <c r="BJM2" s="21" t="s">
        <v>206</v>
      </c>
      <c r="BJN2" s="21" t="s">
        <v>206</v>
      </c>
      <c r="BJO2" s="21" t="s">
        <v>206</v>
      </c>
      <c r="BJP2" s="21" t="s">
        <v>206</v>
      </c>
      <c r="BJQ2" s="21" t="s">
        <v>206</v>
      </c>
      <c r="BJR2" s="21" t="s">
        <v>206</v>
      </c>
      <c r="BJS2" s="21" t="s">
        <v>206</v>
      </c>
      <c r="BJT2" s="21" t="s">
        <v>206</v>
      </c>
      <c r="BJU2" s="21" t="s">
        <v>206</v>
      </c>
      <c r="BJV2" s="21" t="s">
        <v>206</v>
      </c>
      <c r="BJW2" s="21" t="s">
        <v>206</v>
      </c>
      <c r="BJX2" s="21" t="s">
        <v>206</v>
      </c>
      <c r="BJY2" s="21">
        <v>220</v>
      </c>
      <c r="BJZ2" s="21" t="s">
        <v>206</v>
      </c>
      <c r="BKA2" s="21">
        <v>852</v>
      </c>
      <c r="BKB2" s="21" t="s">
        <v>206</v>
      </c>
      <c r="BKC2" s="21" t="s">
        <v>206</v>
      </c>
      <c r="BKD2" s="21" t="s">
        <v>206</v>
      </c>
      <c r="BKE2" s="21" t="s">
        <v>206</v>
      </c>
      <c r="BKF2" s="21" t="s">
        <v>206</v>
      </c>
      <c r="BKG2" s="21" t="s">
        <v>206</v>
      </c>
      <c r="BKH2" s="21">
        <v>45402</v>
      </c>
      <c r="BKI2" s="21" t="s">
        <v>206</v>
      </c>
      <c r="BKJ2" s="21" t="s">
        <v>206</v>
      </c>
      <c r="BKK2" s="21" t="s">
        <v>206</v>
      </c>
      <c r="BKL2" s="21" t="s">
        <v>206</v>
      </c>
      <c r="BKM2" s="21" t="s">
        <v>206</v>
      </c>
      <c r="BKN2" s="21" t="s">
        <v>206</v>
      </c>
      <c r="BKO2" s="21">
        <v>27493402</v>
      </c>
      <c r="BKP2" s="21">
        <v>12801239</v>
      </c>
      <c r="BKQ2" s="21" t="s">
        <v>206</v>
      </c>
      <c r="BKR2" s="21" t="s">
        <v>206</v>
      </c>
      <c r="BKS2" s="21" t="s">
        <v>206</v>
      </c>
      <c r="BKT2" s="21" t="s">
        <v>206</v>
      </c>
      <c r="BKU2" s="21">
        <v>166523</v>
      </c>
      <c r="BKV2" s="21" t="s">
        <v>206</v>
      </c>
      <c r="BKW2" s="21" t="s">
        <v>206</v>
      </c>
      <c r="BKX2" s="21">
        <v>8022</v>
      </c>
      <c r="BKY2" s="21">
        <v>1560</v>
      </c>
      <c r="BKZ2" s="21" t="s">
        <v>206</v>
      </c>
      <c r="BLA2" s="21">
        <v>1</v>
      </c>
      <c r="BLB2" s="21" t="s">
        <v>206</v>
      </c>
      <c r="BLC2" s="21" t="s">
        <v>206</v>
      </c>
      <c r="BLD2" s="21" t="s">
        <v>206</v>
      </c>
      <c r="BLE2" s="21" t="s">
        <v>206</v>
      </c>
      <c r="BLF2" s="21" t="s">
        <v>206</v>
      </c>
      <c r="BLG2" s="21" t="s">
        <v>206</v>
      </c>
      <c r="BLH2" s="21" t="s">
        <v>206</v>
      </c>
      <c r="BLI2" s="21" t="s">
        <v>206</v>
      </c>
      <c r="BLJ2" s="21" t="s">
        <v>206</v>
      </c>
      <c r="BLK2" s="21" t="s">
        <v>206</v>
      </c>
      <c r="BLL2" s="21" t="s">
        <v>206</v>
      </c>
      <c r="BLM2" s="21" t="s">
        <v>206</v>
      </c>
      <c r="BLN2" s="21" t="s">
        <v>206</v>
      </c>
      <c r="BLO2" s="21" t="s">
        <v>206</v>
      </c>
      <c r="BLP2" s="21" t="s">
        <v>206</v>
      </c>
      <c r="BLQ2" s="21" t="s">
        <v>206</v>
      </c>
      <c r="BLR2" s="21" t="s">
        <v>206</v>
      </c>
      <c r="BLS2" s="21">
        <v>3596</v>
      </c>
      <c r="BLT2" s="21">
        <v>772</v>
      </c>
      <c r="BLU2" s="21">
        <v>310</v>
      </c>
      <c r="BLV2" s="21" t="s">
        <v>206</v>
      </c>
      <c r="BLW2" s="21" t="s">
        <v>206</v>
      </c>
      <c r="BLX2" s="21" t="s">
        <v>206</v>
      </c>
      <c r="BLY2" s="21">
        <v>3882317</v>
      </c>
      <c r="BLZ2" s="21" t="s">
        <v>206</v>
      </c>
      <c r="BMA2" s="21" t="s">
        <v>206</v>
      </c>
      <c r="BMB2" s="21">
        <v>27067</v>
      </c>
      <c r="BMC2" s="21" t="s">
        <v>206</v>
      </c>
      <c r="BMD2" s="21">
        <v>5782</v>
      </c>
      <c r="BME2" s="21" t="s">
        <v>206</v>
      </c>
      <c r="BMF2" s="21">
        <v>3</v>
      </c>
      <c r="BMG2" s="21" t="s">
        <v>206</v>
      </c>
      <c r="BMH2" s="21">
        <v>32813</v>
      </c>
      <c r="BMI2" s="21" t="s">
        <v>206</v>
      </c>
      <c r="BMJ2" s="21">
        <v>7607</v>
      </c>
      <c r="BMK2" s="21">
        <v>163</v>
      </c>
      <c r="BML2" s="21">
        <v>1847</v>
      </c>
      <c r="BMM2" s="21">
        <v>64150</v>
      </c>
      <c r="BMN2" s="21">
        <v>0</v>
      </c>
      <c r="BMO2" s="21">
        <v>82225</v>
      </c>
      <c r="BMP2" s="21" t="s">
        <v>206</v>
      </c>
      <c r="BMQ2" s="21">
        <v>19</v>
      </c>
      <c r="BMR2" s="21">
        <v>11175</v>
      </c>
      <c r="BMS2" s="21">
        <v>175205</v>
      </c>
      <c r="BMT2" s="21">
        <v>22900</v>
      </c>
      <c r="BMU2" s="21">
        <v>62308</v>
      </c>
      <c r="BMV2" s="21">
        <v>71568</v>
      </c>
      <c r="BMW2" s="21">
        <v>19005</v>
      </c>
      <c r="BMX2" s="21">
        <v>16960</v>
      </c>
      <c r="BMY2" s="21">
        <v>595</v>
      </c>
      <c r="BMZ2" s="21" t="s">
        <v>206</v>
      </c>
      <c r="BNA2" s="21" t="s">
        <v>206</v>
      </c>
      <c r="BNB2" s="21">
        <v>36</v>
      </c>
      <c r="BNC2" s="21">
        <v>4986</v>
      </c>
      <c r="BND2" s="21">
        <v>1562552</v>
      </c>
      <c r="BNE2" s="21">
        <v>16035</v>
      </c>
      <c r="BNF2" s="21">
        <v>27277</v>
      </c>
      <c r="BNG2" s="21" t="s">
        <v>206</v>
      </c>
      <c r="BNH2" s="21">
        <v>3057</v>
      </c>
      <c r="BNI2" s="21" t="s">
        <v>206</v>
      </c>
      <c r="BNJ2" s="21" t="s">
        <v>206</v>
      </c>
      <c r="BNK2" s="21" t="s">
        <v>206</v>
      </c>
      <c r="BNL2" s="21">
        <v>649</v>
      </c>
      <c r="BNM2" s="21" t="s">
        <v>206</v>
      </c>
      <c r="BNN2" s="21" t="s">
        <v>206</v>
      </c>
      <c r="BNO2" s="21">
        <v>12756</v>
      </c>
      <c r="BNP2" s="21">
        <v>26442</v>
      </c>
      <c r="BNQ2" s="21">
        <v>362</v>
      </c>
      <c r="BNR2" s="21">
        <v>1225</v>
      </c>
      <c r="BNS2" s="21">
        <v>41376</v>
      </c>
      <c r="BNT2" s="21">
        <v>41593</v>
      </c>
      <c r="BNU2" s="21">
        <v>595814</v>
      </c>
      <c r="BNV2" s="21">
        <v>22227</v>
      </c>
      <c r="BNW2" s="21" t="s">
        <v>206</v>
      </c>
      <c r="BNX2" s="21">
        <v>897</v>
      </c>
      <c r="BNY2" s="21">
        <v>34815</v>
      </c>
      <c r="BNZ2" s="21">
        <v>57633</v>
      </c>
      <c r="BOA2" s="21">
        <v>8316</v>
      </c>
      <c r="BOB2" s="21">
        <v>7116</v>
      </c>
      <c r="BOC2" s="21" t="s">
        <v>206</v>
      </c>
      <c r="BOD2" s="21" t="s">
        <v>206</v>
      </c>
      <c r="BOE2" s="21">
        <v>2874</v>
      </c>
      <c r="BOF2" s="21" t="s">
        <v>206</v>
      </c>
      <c r="BOG2" s="21" t="s">
        <v>206</v>
      </c>
      <c r="BOH2" s="21" t="s">
        <v>206</v>
      </c>
      <c r="BOI2" s="21">
        <v>6515355</v>
      </c>
      <c r="BOJ2" s="21">
        <v>582247</v>
      </c>
      <c r="BOK2" s="21" t="s">
        <v>206</v>
      </c>
      <c r="BOL2" s="21" t="s">
        <v>206</v>
      </c>
      <c r="BOM2" s="21" t="s">
        <v>206</v>
      </c>
      <c r="BON2" s="21" t="s">
        <v>206</v>
      </c>
      <c r="BOO2" s="21">
        <v>205594</v>
      </c>
      <c r="BOP2" s="21">
        <v>40</v>
      </c>
      <c r="BOQ2" s="21" t="s">
        <v>206</v>
      </c>
      <c r="BOR2" s="21">
        <v>112368</v>
      </c>
      <c r="BOS2" s="21">
        <v>14391</v>
      </c>
      <c r="BOT2" s="21">
        <v>403214</v>
      </c>
      <c r="BOU2" s="21">
        <v>225</v>
      </c>
      <c r="BOV2" s="21">
        <v>106</v>
      </c>
      <c r="BOW2" s="21" t="s">
        <v>206</v>
      </c>
      <c r="BOX2" s="21" t="s">
        <v>206</v>
      </c>
      <c r="BOY2" s="21" t="s">
        <v>206</v>
      </c>
      <c r="BOZ2" s="21" t="s">
        <v>206</v>
      </c>
      <c r="BPA2" s="21" t="s">
        <v>206</v>
      </c>
      <c r="BPB2" s="21" t="s">
        <v>206</v>
      </c>
      <c r="BPC2" s="21" t="s">
        <v>206</v>
      </c>
      <c r="BPD2" s="21" t="s">
        <v>206</v>
      </c>
      <c r="BPE2" s="21" t="s">
        <v>206</v>
      </c>
      <c r="BPF2" s="21" t="s">
        <v>206</v>
      </c>
      <c r="BPG2" s="21" t="s">
        <v>206</v>
      </c>
      <c r="BPH2" s="21" t="s">
        <v>206</v>
      </c>
      <c r="BPI2" s="21" t="s">
        <v>206</v>
      </c>
      <c r="BPJ2" s="21" t="s">
        <v>206</v>
      </c>
      <c r="BPK2" s="21" t="s">
        <v>206</v>
      </c>
      <c r="BPL2" s="21">
        <v>1783848</v>
      </c>
      <c r="BPM2" s="21">
        <v>6243</v>
      </c>
      <c r="BPN2" s="21">
        <v>49846</v>
      </c>
      <c r="BPO2" s="21">
        <v>195</v>
      </c>
      <c r="BPP2" s="21" t="s">
        <v>206</v>
      </c>
      <c r="BPQ2" s="21" t="s">
        <v>206</v>
      </c>
      <c r="BPR2" s="21">
        <v>11340</v>
      </c>
      <c r="BPS2" s="21">
        <v>17494833</v>
      </c>
      <c r="BPT2" s="21" t="s">
        <v>206</v>
      </c>
      <c r="BPU2" s="21" t="s">
        <v>206</v>
      </c>
      <c r="BPV2" s="21">
        <v>42355</v>
      </c>
      <c r="BPW2" s="21" t="s">
        <v>206</v>
      </c>
      <c r="BPX2" s="21" t="s">
        <v>206</v>
      </c>
      <c r="BPY2" s="21">
        <v>51</v>
      </c>
      <c r="BPZ2" s="21">
        <v>6786</v>
      </c>
      <c r="BQA2" s="21" t="s">
        <v>206</v>
      </c>
      <c r="BQB2" s="21">
        <v>1237</v>
      </c>
      <c r="BQC2" s="21" t="s">
        <v>206</v>
      </c>
      <c r="BQD2" s="21">
        <v>78341</v>
      </c>
      <c r="BQE2" s="21" t="s">
        <v>206</v>
      </c>
      <c r="BQF2" s="21">
        <v>11278</v>
      </c>
      <c r="BQG2" s="21">
        <v>186805</v>
      </c>
      <c r="BQH2" s="21" t="s">
        <v>206</v>
      </c>
      <c r="BQI2" s="21" t="s">
        <v>206</v>
      </c>
      <c r="BQJ2" s="21" t="s">
        <v>206</v>
      </c>
      <c r="BQK2" s="21" t="s">
        <v>206</v>
      </c>
      <c r="BQL2" s="21">
        <v>441511</v>
      </c>
      <c r="BQM2" s="21">
        <v>1331160</v>
      </c>
      <c r="BQN2" s="21">
        <v>14935</v>
      </c>
      <c r="BQO2" s="21">
        <v>732</v>
      </c>
      <c r="BQP2" s="21" t="s">
        <v>206</v>
      </c>
      <c r="BQQ2" s="21" t="s">
        <v>206</v>
      </c>
      <c r="BQR2" s="21">
        <v>2805</v>
      </c>
      <c r="BQS2" s="21">
        <v>850</v>
      </c>
      <c r="BQT2" s="21" t="s">
        <v>206</v>
      </c>
      <c r="BQU2" s="21">
        <v>1032</v>
      </c>
      <c r="BQV2" s="21" t="s">
        <v>206</v>
      </c>
      <c r="BQW2" s="21">
        <v>1003</v>
      </c>
      <c r="BQX2" s="21">
        <v>480</v>
      </c>
      <c r="BQY2" s="21">
        <v>3</v>
      </c>
      <c r="BQZ2" s="21">
        <v>34</v>
      </c>
      <c r="BRA2" s="21" t="s">
        <v>206</v>
      </c>
      <c r="BRB2" s="21" t="s">
        <v>206</v>
      </c>
      <c r="BRC2" s="21" t="s">
        <v>206</v>
      </c>
      <c r="BRD2" s="21" t="s">
        <v>206</v>
      </c>
      <c r="BRE2" s="21" t="s">
        <v>206</v>
      </c>
      <c r="BRF2" s="21">
        <v>6091907</v>
      </c>
      <c r="BRG2" s="21" t="s">
        <v>206</v>
      </c>
      <c r="BRH2" s="21" t="s">
        <v>206</v>
      </c>
      <c r="BRI2" s="21">
        <v>400</v>
      </c>
      <c r="BRJ2" s="21" t="s">
        <v>206</v>
      </c>
      <c r="BRK2" s="21" t="s">
        <v>206</v>
      </c>
      <c r="BRL2" s="21" t="s">
        <v>206</v>
      </c>
      <c r="BRM2" s="21">
        <v>712477</v>
      </c>
      <c r="BRN2" s="21">
        <v>1104</v>
      </c>
      <c r="BRO2" s="21">
        <v>927994</v>
      </c>
      <c r="BRP2" s="21">
        <v>6549</v>
      </c>
      <c r="BRQ2" s="21" t="s">
        <v>206</v>
      </c>
      <c r="BRR2" s="21">
        <v>3671</v>
      </c>
      <c r="BRS2" s="21">
        <v>1583</v>
      </c>
      <c r="BRT2" s="21">
        <v>41933</v>
      </c>
      <c r="BRU2" s="21">
        <v>7723</v>
      </c>
      <c r="BRV2" s="21">
        <v>6233448</v>
      </c>
      <c r="BRW2" s="21">
        <v>10</v>
      </c>
      <c r="BRX2" s="21" t="s">
        <v>206</v>
      </c>
      <c r="BRY2" s="21" t="s">
        <v>206</v>
      </c>
      <c r="BRZ2" s="21" t="s">
        <v>206</v>
      </c>
      <c r="BSA2" s="21" t="s">
        <v>206</v>
      </c>
      <c r="BSB2" s="21">
        <v>30763</v>
      </c>
      <c r="BSC2" s="21">
        <v>47370064</v>
      </c>
      <c r="BSD2" s="21">
        <v>8705537</v>
      </c>
      <c r="BSE2" s="21" t="s">
        <v>206</v>
      </c>
      <c r="BSF2" s="21" t="s">
        <v>206</v>
      </c>
      <c r="BSG2" s="21" t="s">
        <v>206</v>
      </c>
      <c r="BSH2" s="21" t="s">
        <v>206</v>
      </c>
      <c r="BSI2" s="21">
        <v>284978</v>
      </c>
      <c r="BSJ2" s="21" t="s">
        <v>206</v>
      </c>
      <c r="BSK2" s="21">
        <v>1459</v>
      </c>
      <c r="BSL2" s="21">
        <v>39305</v>
      </c>
      <c r="BSM2" s="21">
        <v>186</v>
      </c>
      <c r="BSN2" s="21">
        <v>2014713</v>
      </c>
      <c r="BSO2" s="21">
        <v>318</v>
      </c>
      <c r="BSP2" s="21">
        <v>4403</v>
      </c>
      <c r="BSQ2" s="21" t="s">
        <v>206</v>
      </c>
      <c r="BSR2" s="21" t="s">
        <v>206</v>
      </c>
      <c r="BSS2" s="21" t="s">
        <v>206</v>
      </c>
      <c r="BST2" s="21" t="s">
        <v>206</v>
      </c>
      <c r="BSU2" s="21" t="s">
        <v>206</v>
      </c>
      <c r="BSV2" s="21" t="s">
        <v>206</v>
      </c>
      <c r="BSW2" s="21" t="s">
        <v>206</v>
      </c>
      <c r="BSX2" s="21" t="s">
        <v>206</v>
      </c>
      <c r="BSY2" s="21" t="s">
        <v>206</v>
      </c>
      <c r="BSZ2" s="21" t="s">
        <v>206</v>
      </c>
      <c r="BTA2" s="21" t="s">
        <v>206</v>
      </c>
      <c r="BTB2" s="21" t="s">
        <v>206</v>
      </c>
      <c r="BTC2" s="21" t="s">
        <v>206</v>
      </c>
      <c r="BTD2" s="21" t="s">
        <v>206</v>
      </c>
      <c r="BTE2" s="21" t="s">
        <v>206</v>
      </c>
      <c r="BTF2" s="21" t="s">
        <v>206</v>
      </c>
      <c r="BTG2" s="21" t="s">
        <v>206</v>
      </c>
      <c r="BTH2" s="21" t="s">
        <v>206</v>
      </c>
      <c r="BTI2" s="21" t="s">
        <v>206</v>
      </c>
      <c r="BTJ2" s="21" t="s">
        <v>206</v>
      </c>
      <c r="BTK2" s="21" t="s">
        <v>206</v>
      </c>
      <c r="BTL2" s="21" t="s">
        <v>206</v>
      </c>
      <c r="BTM2" s="21" t="s">
        <v>206</v>
      </c>
      <c r="BTN2" s="21" t="s">
        <v>206</v>
      </c>
      <c r="BTO2" s="21" t="s">
        <v>206</v>
      </c>
      <c r="BTP2" s="21" t="s">
        <v>206</v>
      </c>
      <c r="BTQ2" s="21" t="s">
        <v>206</v>
      </c>
      <c r="BTR2" s="21" t="s">
        <v>206</v>
      </c>
      <c r="BTS2" s="21" t="s">
        <v>206</v>
      </c>
      <c r="BTT2" s="21" t="s">
        <v>206</v>
      </c>
      <c r="BTU2" s="21" t="s">
        <v>206</v>
      </c>
      <c r="BTV2" s="21" t="s">
        <v>206</v>
      </c>
      <c r="BTW2" s="21" t="s">
        <v>206</v>
      </c>
      <c r="BTX2" s="21" t="s">
        <v>206</v>
      </c>
      <c r="BTY2" s="21" t="s">
        <v>206</v>
      </c>
      <c r="BTZ2" s="21" t="s">
        <v>206</v>
      </c>
      <c r="BUA2" s="21" t="s">
        <v>206</v>
      </c>
      <c r="BUB2" s="21" t="s">
        <v>206</v>
      </c>
      <c r="BUC2" s="21" t="s">
        <v>206</v>
      </c>
      <c r="BUD2" s="21" t="s">
        <v>206</v>
      </c>
      <c r="BUE2" s="21" t="s">
        <v>206</v>
      </c>
      <c r="BUF2" s="21" t="s">
        <v>206</v>
      </c>
      <c r="BUG2" s="21" t="s">
        <v>206</v>
      </c>
      <c r="BUH2" s="21" t="s">
        <v>206</v>
      </c>
      <c r="BUI2" s="21" t="s">
        <v>206</v>
      </c>
      <c r="BUJ2" s="21" t="s">
        <v>206</v>
      </c>
      <c r="BUK2" s="21" t="s">
        <v>206</v>
      </c>
      <c r="BUL2" s="21" t="s">
        <v>206</v>
      </c>
      <c r="BUM2" s="21" t="s">
        <v>206</v>
      </c>
      <c r="BUN2" s="21" t="s">
        <v>206</v>
      </c>
      <c r="BUO2" s="21" t="s">
        <v>206</v>
      </c>
      <c r="BUP2" s="21" t="s">
        <v>206</v>
      </c>
      <c r="BUQ2" s="21" t="s">
        <v>206</v>
      </c>
      <c r="BUR2" s="21" t="s">
        <v>206</v>
      </c>
      <c r="BUS2" s="21" t="s">
        <v>206</v>
      </c>
      <c r="BUT2" s="21" t="s">
        <v>206</v>
      </c>
      <c r="BUU2" s="21" t="s">
        <v>206</v>
      </c>
      <c r="BUV2" s="21" t="s">
        <v>206</v>
      </c>
      <c r="BUW2" s="21" t="s">
        <v>206</v>
      </c>
      <c r="BUX2" s="21" t="s">
        <v>206</v>
      </c>
      <c r="BUY2" s="21" t="s">
        <v>206</v>
      </c>
      <c r="BUZ2" s="21" t="s">
        <v>206</v>
      </c>
      <c r="BVA2" s="21" t="s">
        <v>206</v>
      </c>
      <c r="BVB2" s="21" t="s">
        <v>206</v>
      </c>
      <c r="BVC2" s="21" t="s">
        <v>206</v>
      </c>
      <c r="BVD2" s="21" t="s">
        <v>206</v>
      </c>
      <c r="BVE2" s="21" t="s">
        <v>206</v>
      </c>
      <c r="BVF2" s="21" t="s">
        <v>206</v>
      </c>
      <c r="BVG2" s="21" t="s">
        <v>206</v>
      </c>
      <c r="BVH2" s="21" t="s">
        <v>206</v>
      </c>
      <c r="BVI2" s="21" t="s">
        <v>206</v>
      </c>
      <c r="BVJ2" s="21" t="s">
        <v>206</v>
      </c>
      <c r="BVK2" s="21" t="s">
        <v>206</v>
      </c>
      <c r="BVL2" s="21" t="s">
        <v>206</v>
      </c>
      <c r="BVM2" s="21" t="s">
        <v>206</v>
      </c>
      <c r="BVN2" s="21" t="s">
        <v>206</v>
      </c>
      <c r="BVO2" s="21" t="s">
        <v>206</v>
      </c>
      <c r="BVP2" s="21" t="s">
        <v>206</v>
      </c>
      <c r="BVQ2" s="21" t="s">
        <v>206</v>
      </c>
      <c r="BVR2" s="21" t="s">
        <v>206</v>
      </c>
      <c r="BVS2" s="21" t="s">
        <v>206</v>
      </c>
      <c r="BVT2" s="21" t="s">
        <v>206</v>
      </c>
      <c r="BVU2" s="21" t="s">
        <v>206</v>
      </c>
      <c r="BVV2" s="21" t="s">
        <v>206</v>
      </c>
      <c r="BVW2" s="21" t="s">
        <v>206</v>
      </c>
      <c r="BVX2" s="21" t="s">
        <v>206</v>
      </c>
      <c r="BVY2" s="21" t="s">
        <v>206</v>
      </c>
      <c r="BVZ2" s="21" t="s">
        <v>206</v>
      </c>
      <c r="BWA2" s="21" t="s">
        <v>206</v>
      </c>
      <c r="BWB2" s="21" t="s">
        <v>206</v>
      </c>
      <c r="BWC2" s="21" t="s">
        <v>206</v>
      </c>
      <c r="BWD2" s="21" t="s">
        <v>206</v>
      </c>
      <c r="BWE2" s="21" t="s">
        <v>206</v>
      </c>
      <c r="BWF2" s="21" t="s">
        <v>206</v>
      </c>
      <c r="BWG2" s="21" t="s">
        <v>206</v>
      </c>
      <c r="BWH2" s="21" t="s">
        <v>206</v>
      </c>
      <c r="BWI2" s="21" t="s">
        <v>206</v>
      </c>
      <c r="BWJ2" s="21" t="s">
        <v>206</v>
      </c>
      <c r="BWK2" s="21" t="s">
        <v>206</v>
      </c>
      <c r="BWL2" s="21" t="s">
        <v>206</v>
      </c>
      <c r="BWM2" s="21" t="s">
        <v>206</v>
      </c>
      <c r="BWN2" s="21" t="s">
        <v>206</v>
      </c>
      <c r="BWO2" s="21" t="s">
        <v>206</v>
      </c>
      <c r="BWP2" s="21" t="s">
        <v>206</v>
      </c>
      <c r="BWQ2" s="21">
        <v>33150</v>
      </c>
      <c r="BWR2" s="21" t="s">
        <v>206</v>
      </c>
      <c r="BWS2" s="21" t="s">
        <v>206</v>
      </c>
      <c r="BWT2" s="21" t="s">
        <v>206</v>
      </c>
      <c r="BWU2" s="21" t="s">
        <v>206</v>
      </c>
      <c r="BWV2" s="21" t="s">
        <v>206</v>
      </c>
      <c r="BWW2" s="21" t="s">
        <v>206</v>
      </c>
      <c r="BWX2" s="21">
        <v>396480</v>
      </c>
      <c r="BWY2" s="21" t="s">
        <v>206</v>
      </c>
      <c r="BWZ2" s="21">
        <v>24696</v>
      </c>
      <c r="BXA2" s="21" t="s">
        <v>206</v>
      </c>
      <c r="BXB2" s="21" t="s">
        <v>206</v>
      </c>
      <c r="BXC2" s="21" t="s">
        <v>206</v>
      </c>
      <c r="BXD2" s="21" t="s">
        <v>206</v>
      </c>
      <c r="BXE2" s="21">
        <v>11943</v>
      </c>
      <c r="BXF2" s="21" t="s">
        <v>206</v>
      </c>
      <c r="BXG2" s="21">
        <v>997892</v>
      </c>
      <c r="BXH2" s="21" t="s">
        <v>206</v>
      </c>
      <c r="BXI2" s="21" t="s">
        <v>206</v>
      </c>
      <c r="BXJ2" s="21">
        <v>7594</v>
      </c>
      <c r="BXK2" s="21" t="s">
        <v>206</v>
      </c>
      <c r="BXL2" s="21" t="s">
        <v>206</v>
      </c>
      <c r="BXM2" s="21" t="s">
        <v>206</v>
      </c>
      <c r="BXN2" s="21" t="s">
        <v>206</v>
      </c>
      <c r="BXO2" s="21" t="s">
        <v>206</v>
      </c>
      <c r="BXP2" s="21">
        <v>728</v>
      </c>
      <c r="BXQ2" s="21" t="s">
        <v>206</v>
      </c>
      <c r="BXR2" s="21" t="s">
        <v>206</v>
      </c>
      <c r="BXS2" s="21" t="s">
        <v>206</v>
      </c>
      <c r="BXT2" s="21" t="s">
        <v>206</v>
      </c>
      <c r="BXU2" s="21" t="s">
        <v>206</v>
      </c>
      <c r="BXV2" s="21" t="s">
        <v>206</v>
      </c>
      <c r="BXW2" s="21" t="s">
        <v>206</v>
      </c>
      <c r="BXX2" s="21" t="s">
        <v>206</v>
      </c>
      <c r="BXY2" s="21" t="s">
        <v>206</v>
      </c>
      <c r="BXZ2" s="21">
        <v>205234</v>
      </c>
      <c r="BYA2" s="21">
        <v>3504</v>
      </c>
      <c r="BYB2" s="21" t="s">
        <v>206</v>
      </c>
      <c r="BYC2" s="21" t="s">
        <v>206</v>
      </c>
      <c r="BYD2" s="21" t="s">
        <v>206</v>
      </c>
      <c r="BYE2" s="21" t="s">
        <v>206</v>
      </c>
      <c r="BYF2" s="21" t="s">
        <v>206</v>
      </c>
      <c r="BYG2" s="21">
        <v>4</v>
      </c>
      <c r="BYH2" s="21" t="s">
        <v>206</v>
      </c>
      <c r="BYI2" s="21" t="s">
        <v>206</v>
      </c>
      <c r="BYJ2" s="21" t="s">
        <v>206</v>
      </c>
      <c r="BYK2" s="21">
        <v>150</v>
      </c>
      <c r="BYL2" s="21" t="s">
        <v>206</v>
      </c>
      <c r="BYM2" s="21" t="s">
        <v>206</v>
      </c>
      <c r="BYN2" s="21">
        <v>13</v>
      </c>
      <c r="BYO2" s="21" t="s">
        <v>206</v>
      </c>
      <c r="BYP2" s="21" t="s">
        <v>206</v>
      </c>
      <c r="BYQ2" s="21" t="s">
        <v>206</v>
      </c>
      <c r="BYR2" s="21" t="s">
        <v>206</v>
      </c>
      <c r="BYS2" s="21" t="s">
        <v>206</v>
      </c>
      <c r="BYT2" s="21">
        <v>95423</v>
      </c>
      <c r="BYU2" s="21" t="s">
        <v>206</v>
      </c>
      <c r="BYV2" s="21" t="s">
        <v>206</v>
      </c>
      <c r="BYW2" s="21" t="s">
        <v>206</v>
      </c>
      <c r="BYX2" s="21" t="s">
        <v>206</v>
      </c>
      <c r="BYY2" s="21" t="s">
        <v>206</v>
      </c>
      <c r="BYZ2" s="21" t="s">
        <v>206</v>
      </c>
      <c r="BZA2" s="21">
        <v>3233</v>
      </c>
      <c r="BZB2" s="21">
        <v>1871</v>
      </c>
      <c r="BZC2" s="21">
        <v>13142</v>
      </c>
      <c r="BZD2" s="21" t="s">
        <v>206</v>
      </c>
      <c r="BZE2" s="21" t="s">
        <v>206</v>
      </c>
      <c r="BZF2" s="21" t="s">
        <v>206</v>
      </c>
      <c r="BZG2" s="21" t="s">
        <v>206</v>
      </c>
      <c r="BZH2" s="21">
        <v>15097</v>
      </c>
      <c r="BZI2" s="21">
        <v>3423</v>
      </c>
      <c r="BZJ2" s="21" t="s">
        <v>206</v>
      </c>
      <c r="BZK2" s="21" t="s">
        <v>206</v>
      </c>
      <c r="BZL2" s="21" t="s">
        <v>206</v>
      </c>
      <c r="BZM2" s="21" t="s">
        <v>206</v>
      </c>
      <c r="BZN2" s="21" t="s">
        <v>206</v>
      </c>
      <c r="BZO2" s="21" t="s">
        <v>206</v>
      </c>
      <c r="BZP2" s="21" t="s">
        <v>206</v>
      </c>
      <c r="BZQ2" s="21">
        <v>241297</v>
      </c>
      <c r="BZR2" s="21">
        <v>70003</v>
      </c>
      <c r="BZS2" s="21" t="s">
        <v>206</v>
      </c>
      <c r="BZT2" s="21" t="s">
        <v>206</v>
      </c>
      <c r="BZU2" s="21" t="s">
        <v>206</v>
      </c>
      <c r="BZV2" s="21" t="s">
        <v>206</v>
      </c>
      <c r="BZW2" s="21">
        <v>5750</v>
      </c>
      <c r="BZX2" s="21" t="s">
        <v>206</v>
      </c>
      <c r="BZY2" s="21" t="s">
        <v>206</v>
      </c>
      <c r="BZZ2" s="21">
        <v>23578</v>
      </c>
      <c r="CAA2" s="21">
        <v>50</v>
      </c>
      <c r="CAB2" s="21" t="s">
        <v>206</v>
      </c>
      <c r="CAC2" s="21" t="s">
        <v>206</v>
      </c>
      <c r="CAD2" s="21">
        <v>8</v>
      </c>
      <c r="CAE2" s="21" t="s">
        <v>206</v>
      </c>
      <c r="CAF2" s="21" t="s">
        <v>206</v>
      </c>
      <c r="CAG2" s="21" t="s">
        <v>206</v>
      </c>
      <c r="CAH2" s="21" t="s">
        <v>206</v>
      </c>
      <c r="CAI2" s="21" t="s">
        <v>206</v>
      </c>
      <c r="CAJ2" s="21" t="s">
        <v>206</v>
      </c>
      <c r="CAK2" s="21">
        <v>1650</v>
      </c>
      <c r="CAL2" s="21">
        <v>7645</v>
      </c>
      <c r="CAM2" s="21" t="s">
        <v>206</v>
      </c>
      <c r="CAN2" s="21">
        <v>243615</v>
      </c>
      <c r="CAO2" s="21">
        <v>666</v>
      </c>
      <c r="CAP2" s="21">
        <v>2883</v>
      </c>
      <c r="CAQ2" s="21">
        <v>34614</v>
      </c>
      <c r="CAR2" s="21">
        <v>11050</v>
      </c>
      <c r="CAS2" s="21" t="s">
        <v>206</v>
      </c>
      <c r="CAT2" s="21">
        <v>20161</v>
      </c>
      <c r="CAU2" s="21" t="s">
        <v>206</v>
      </c>
      <c r="CAV2" s="21">
        <v>25752</v>
      </c>
      <c r="CAW2" s="21">
        <v>67970</v>
      </c>
      <c r="CAX2" s="21" t="s">
        <v>206</v>
      </c>
      <c r="CAY2" s="21" t="s">
        <v>206</v>
      </c>
      <c r="CAZ2" s="21">
        <v>253119</v>
      </c>
      <c r="CBA2" s="21">
        <v>8587598</v>
      </c>
      <c r="CBB2" s="21">
        <v>40</v>
      </c>
      <c r="CBC2" s="21" t="s">
        <v>206</v>
      </c>
      <c r="CBD2" s="21">
        <v>47811</v>
      </c>
      <c r="CBE2" s="21" t="s">
        <v>206</v>
      </c>
      <c r="CBF2" s="21">
        <v>130</v>
      </c>
      <c r="CBG2" s="21" t="s">
        <v>206</v>
      </c>
      <c r="CBH2" s="21">
        <v>330</v>
      </c>
      <c r="CBI2" s="21" t="s">
        <v>206</v>
      </c>
      <c r="CBJ2" s="21">
        <v>63887</v>
      </c>
      <c r="CBK2" s="21" t="s">
        <v>206</v>
      </c>
      <c r="CBL2" s="21">
        <v>1041821</v>
      </c>
      <c r="CBM2" s="21">
        <v>460</v>
      </c>
      <c r="CBN2" s="21">
        <v>134</v>
      </c>
      <c r="CBO2" s="21">
        <v>35256</v>
      </c>
      <c r="CBP2" s="21" t="s">
        <v>206</v>
      </c>
      <c r="CBQ2" s="21">
        <v>267509</v>
      </c>
      <c r="CBR2" s="21" t="s">
        <v>206</v>
      </c>
      <c r="CBS2" s="21" t="s">
        <v>206</v>
      </c>
      <c r="CBT2" s="21">
        <v>1145994</v>
      </c>
      <c r="CBU2" s="21">
        <v>2304414</v>
      </c>
      <c r="CBV2" s="21">
        <v>40500</v>
      </c>
      <c r="CBW2" s="21">
        <v>110726</v>
      </c>
      <c r="CBX2" s="21" t="s">
        <v>206</v>
      </c>
      <c r="CBY2" s="21" t="s">
        <v>206</v>
      </c>
      <c r="CBZ2" s="21">
        <v>489920</v>
      </c>
      <c r="CCA2" s="21">
        <v>6650</v>
      </c>
      <c r="CCB2" s="21" t="s">
        <v>206</v>
      </c>
      <c r="CCC2" s="21">
        <v>7278</v>
      </c>
      <c r="CCD2" s="21" t="s">
        <v>206</v>
      </c>
      <c r="CCE2" s="21">
        <v>45209</v>
      </c>
      <c r="CCF2" s="21">
        <v>269044</v>
      </c>
      <c r="CCG2" s="21">
        <v>147768</v>
      </c>
      <c r="CCH2" s="21">
        <v>2516</v>
      </c>
      <c r="CCI2" s="21" t="s">
        <v>206</v>
      </c>
      <c r="CCJ2" s="21">
        <v>8</v>
      </c>
      <c r="CCK2" s="21" t="s">
        <v>206</v>
      </c>
      <c r="CCL2" s="21" t="s">
        <v>206</v>
      </c>
      <c r="CCM2" s="21">
        <v>187</v>
      </c>
      <c r="CCN2" s="21">
        <v>20527347</v>
      </c>
      <c r="CCO2" s="21" t="s">
        <v>206</v>
      </c>
      <c r="CCP2" s="21" t="s">
        <v>206</v>
      </c>
      <c r="CCQ2" s="21">
        <v>5365</v>
      </c>
      <c r="CCR2" s="21">
        <v>51661</v>
      </c>
      <c r="CCS2" s="21" t="s">
        <v>206</v>
      </c>
      <c r="CCT2" s="21">
        <v>677</v>
      </c>
      <c r="CCU2" s="21">
        <v>108976</v>
      </c>
      <c r="CCV2" s="21">
        <v>1408267</v>
      </c>
      <c r="CCW2" s="21">
        <v>18646234</v>
      </c>
      <c r="CCX2" s="21">
        <v>4518</v>
      </c>
      <c r="CCY2" s="21" t="s">
        <v>206</v>
      </c>
      <c r="CCZ2" s="21">
        <v>90193</v>
      </c>
      <c r="CDA2" s="21">
        <v>336316</v>
      </c>
      <c r="CDB2" s="21">
        <v>1847461</v>
      </c>
      <c r="CDC2" s="21">
        <v>2206459</v>
      </c>
      <c r="CDD2" s="21">
        <v>408231</v>
      </c>
      <c r="CDE2" s="21">
        <v>70367</v>
      </c>
      <c r="CDF2" s="21" t="s">
        <v>206</v>
      </c>
      <c r="CDG2" s="21" t="s">
        <v>206</v>
      </c>
      <c r="CDH2" s="21" t="s">
        <v>206</v>
      </c>
      <c r="CDI2" s="21" t="s">
        <v>206</v>
      </c>
      <c r="CDJ2" s="21">
        <v>44455</v>
      </c>
      <c r="CDK2" s="21">
        <v>170052622</v>
      </c>
      <c r="CDL2" s="21">
        <v>121995311</v>
      </c>
      <c r="CDM2" s="21">
        <v>58093</v>
      </c>
      <c r="CDN2" s="21" t="s">
        <v>206</v>
      </c>
      <c r="CDO2" s="21" t="s">
        <v>206</v>
      </c>
      <c r="CDP2" s="21" t="s">
        <v>206</v>
      </c>
      <c r="CDQ2" s="21">
        <v>1526955</v>
      </c>
      <c r="CDR2" s="21">
        <v>8043</v>
      </c>
      <c r="CDS2" s="21" t="s">
        <v>206</v>
      </c>
      <c r="CDT2" s="21">
        <v>2016441</v>
      </c>
      <c r="CDU2" s="21">
        <v>63111</v>
      </c>
      <c r="CDV2" s="21">
        <v>1654785</v>
      </c>
      <c r="CDW2" s="21">
        <v>4624</v>
      </c>
      <c r="CDX2" s="21">
        <v>854</v>
      </c>
      <c r="CDY2" s="21" t="s">
        <v>206</v>
      </c>
      <c r="CDZ2">
        <v>913942</v>
      </c>
      <c r="CEA2">
        <v>1262555</v>
      </c>
      <c r="CEB2">
        <v>3667</v>
      </c>
      <c r="CEC2" t="s">
        <v>206</v>
      </c>
      <c r="CED2">
        <v>266</v>
      </c>
      <c r="CEE2">
        <v>4433108</v>
      </c>
      <c r="CEF2">
        <v>3472490</v>
      </c>
      <c r="CEG2">
        <v>62677</v>
      </c>
      <c r="CEH2">
        <v>70445000</v>
      </c>
      <c r="CEI2">
        <v>391150</v>
      </c>
      <c r="CEJ2">
        <v>2559916</v>
      </c>
      <c r="CEK2">
        <v>217048</v>
      </c>
      <c r="CEL2">
        <v>16235300</v>
      </c>
      <c r="CEM2">
        <v>33511</v>
      </c>
      <c r="CEN2">
        <v>15888381</v>
      </c>
      <c r="CEO2">
        <v>12078940</v>
      </c>
      <c r="CEP2">
        <v>11960131</v>
      </c>
      <c r="CEQ2">
        <v>34227972</v>
      </c>
      <c r="CER2" t="s">
        <v>206</v>
      </c>
      <c r="CES2">
        <v>3847212</v>
      </c>
      <c r="CET2">
        <v>28179709</v>
      </c>
      <c r="CEU2">
        <v>568065362</v>
      </c>
      <c r="CEV2">
        <v>132382</v>
      </c>
      <c r="CEW2">
        <v>270336</v>
      </c>
      <c r="CEX2">
        <v>1517044</v>
      </c>
      <c r="CEY2">
        <v>74284</v>
      </c>
      <c r="CEZ2">
        <v>53882</v>
      </c>
      <c r="CFA2">
        <v>476413</v>
      </c>
      <c r="CFB2">
        <v>85837</v>
      </c>
      <c r="CFC2">
        <v>31168</v>
      </c>
      <c r="CFD2">
        <v>56305080</v>
      </c>
      <c r="CFE2" t="s">
        <v>206</v>
      </c>
      <c r="CFF2">
        <v>33076192</v>
      </c>
      <c r="CFG2">
        <v>11338278</v>
      </c>
      <c r="CFH2">
        <v>2220562</v>
      </c>
      <c r="CFI2">
        <v>6095617</v>
      </c>
      <c r="CFJ2">
        <v>1546963</v>
      </c>
      <c r="CFK2">
        <v>36693513</v>
      </c>
      <c r="CFL2">
        <v>169</v>
      </c>
      <c r="CFM2">
        <v>125812</v>
      </c>
      <c r="CFN2">
        <v>32286769</v>
      </c>
      <c r="CFO2">
        <v>197100972</v>
      </c>
      <c r="CFP2">
        <v>53873648</v>
      </c>
      <c r="CFQ2">
        <v>32841158</v>
      </c>
      <c r="CFR2">
        <v>2284963</v>
      </c>
      <c r="CFS2" t="s">
        <v>206</v>
      </c>
      <c r="CFT2">
        <v>12089412</v>
      </c>
      <c r="CFU2">
        <v>767646</v>
      </c>
      <c r="CFV2">
        <v>39737</v>
      </c>
      <c r="CFW2">
        <v>1038668</v>
      </c>
      <c r="CFX2">
        <v>18374984</v>
      </c>
      <c r="CFY2">
        <v>23582965</v>
      </c>
      <c r="CFZ2">
        <v>47207402</v>
      </c>
      <c r="CGA2">
        <v>104119101</v>
      </c>
      <c r="CGB2">
        <v>60285649</v>
      </c>
      <c r="CGC2">
        <v>816</v>
      </c>
      <c r="CGD2">
        <v>286144</v>
      </c>
      <c r="CGE2">
        <v>509354</v>
      </c>
      <c r="CGF2">
        <v>780530</v>
      </c>
      <c r="CGG2">
        <v>53</v>
      </c>
      <c r="CGH2">
        <v>642229</v>
      </c>
      <c r="CGI2" t="s">
        <v>206</v>
      </c>
      <c r="CGJ2" t="s">
        <v>206</v>
      </c>
      <c r="CGK2">
        <v>342994</v>
      </c>
      <c r="CGL2">
        <v>14144904</v>
      </c>
      <c r="CGM2">
        <v>3123</v>
      </c>
      <c r="CGN2">
        <v>124976</v>
      </c>
      <c r="CGO2">
        <v>168015111</v>
      </c>
      <c r="CGP2">
        <v>11711330</v>
      </c>
      <c r="CGQ2">
        <v>163770335</v>
      </c>
      <c r="CGR2">
        <v>6133164</v>
      </c>
      <c r="CGS2">
        <v>33</v>
      </c>
      <c r="CGT2">
        <v>3590640</v>
      </c>
      <c r="CGU2">
        <v>39906705</v>
      </c>
      <c r="CGV2">
        <v>43646602</v>
      </c>
      <c r="CGW2">
        <v>178635708</v>
      </c>
      <c r="CGX2">
        <v>183398950</v>
      </c>
      <c r="CGY2">
        <v>11808730</v>
      </c>
      <c r="CGZ2">
        <v>28886</v>
      </c>
      <c r="CHA2">
        <v>180968</v>
      </c>
      <c r="CHB2">
        <v>69102</v>
      </c>
      <c r="CHC2">
        <v>1058649</v>
      </c>
      <c r="CHD2">
        <v>2072791</v>
      </c>
      <c r="CHE2">
        <v>4374984184</v>
      </c>
      <c r="CHF2">
        <v>4172649961</v>
      </c>
      <c r="CHG2">
        <v>678531805</v>
      </c>
      <c r="CHH2">
        <v>1076977</v>
      </c>
      <c r="CHI2">
        <v>967977</v>
      </c>
      <c r="CHJ2">
        <v>76016</v>
      </c>
      <c r="CHK2">
        <v>392908701</v>
      </c>
      <c r="CHL2">
        <v>430970</v>
      </c>
      <c r="CHM2">
        <v>1640</v>
      </c>
      <c r="CHN2">
        <v>138468670</v>
      </c>
      <c r="CHO2">
        <v>1043523</v>
      </c>
      <c r="CHP2">
        <v>31106649</v>
      </c>
      <c r="CHQ2">
        <v>363827</v>
      </c>
      <c r="CHR2">
        <v>350781</v>
      </c>
      <c r="CHS2">
        <v>184088</v>
      </c>
    </row>
    <row r="3" spans="1:2255" x14ac:dyDescent="0.25">
      <c r="A3" s="21">
        <v>2005</v>
      </c>
      <c r="B3" s="21" t="s">
        <v>206</v>
      </c>
      <c r="C3" s="21" t="s">
        <v>206</v>
      </c>
      <c r="D3" s="21" t="s">
        <v>206</v>
      </c>
      <c r="E3" s="21" t="s">
        <v>206</v>
      </c>
      <c r="F3" s="21" t="s">
        <v>206</v>
      </c>
      <c r="G3" s="21">
        <v>204567</v>
      </c>
      <c r="H3" s="21" t="s">
        <v>206</v>
      </c>
      <c r="I3" s="21" t="s">
        <v>206</v>
      </c>
      <c r="J3" s="21" t="s">
        <v>206</v>
      </c>
      <c r="K3" s="21">
        <v>8179</v>
      </c>
      <c r="L3" s="21" t="s">
        <v>206</v>
      </c>
      <c r="M3" s="21" t="s">
        <v>206</v>
      </c>
      <c r="N3" s="21" t="s">
        <v>206</v>
      </c>
      <c r="O3" s="21" t="s">
        <v>206</v>
      </c>
      <c r="P3" s="21" t="s">
        <v>206</v>
      </c>
      <c r="Q3" s="21" t="s">
        <v>206</v>
      </c>
      <c r="R3" s="21" t="s">
        <v>206</v>
      </c>
      <c r="S3" s="21">
        <v>937416</v>
      </c>
      <c r="T3" s="21" t="s">
        <v>206</v>
      </c>
      <c r="U3" s="21">
        <v>1155</v>
      </c>
      <c r="V3" s="21" t="s">
        <v>206</v>
      </c>
      <c r="W3" s="21">
        <v>275865</v>
      </c>
      <c r="X3" s="21">
        <v>76200</v>
      </c>
      <c r="Y3" s="21" t="s">
        <v>206</v>
      </c>
      <c r="Z3" s="21">
        <v>6417</v>
      </c>
      <c r="AA3" s="21" t="s">
        <v>206</v>
      </c>
      <c r="AB3" s="21" t="s">
        <v>206</v>
      </c>
      <c r="AC3" s="21">
        <v>2</v>
      </c>
      <c r="AD3" s="21">
        <v>712982</v>
      </c>
      <c r="AE3" s="21" t="s">
        <v>206</v>
      </c>
      <c r="AF3" s="21">
        <v>1018240</v>
      </c>
      <c r="AG3" s="21" t="s">
        <v>206</v>
      </c>
      <c r="AH3" s="21">
        <v>9632479</v>
      </c>
      <c r="AI3" s="21">
        <v>1925</v>
      </c>
      <c r="AJ3" s="21">
        <v>105165</v>
      </c>
      <c r="AK3" s="21">
        <v>810911</v>
      </c>
      <c r="AL3" s="21">
        <v>522671</v>
      </c>
      <c r="AM3" s="21">
        <v>2156177</v>
      </c>
      <c r="AN3" s="21" t="s">
        <v>206</v>
      </c>
      <c r="AO3" s="21">
        <v>4195727</v>
      </c>
      <c r="AP3" s="21">
        <v>180938</v>
      </c>
      <c r="AQ3" s="21">
        <v>495154</v>
      </c>
      <c r="AR3" s="21">
        <v>11991</v>
      </c>
      <c r="AS3" s="21">
        <v>282</v>
      </c>
      <c r="AT3" s="21" t="s">
        <v>206</v>
      </c>
      <c r="AU3" s="21" t="s">
        <v>206</v>
      </c>
      <c r="AV3" s="21">
        <v>2067</v>
      </c>
      <c r="AW3" s="21">
        <v>36387</v>
      </c>
      <c r="AX3" s="21" t="s">
        <v>206</v>
      </c>
      <c r="AY3" s="21" t="s">
        <v>206</v>
      </c>
      <c r="AZ3" s="21">
        <v>215656</v>
      </c>
      <c r="BA3" s="21">
        <v>31570</v>
      </c>
      <c r="BB3" s="21">
        <v>5205264</v>
      </c>
      <c r="BC3" s="21" t="s">
        <v>206</v>
      </c>
      <c r="BD3" s="21" t="s">
        <v>206</v>
      </c>
      <c r="BE3" s="21" t="s">
        <v>206</v>
      </c>
      <c r="BF3" s="21" t="s">
        <v>206</v>
      </c>
      <c r="BG3" s="21">
        <v>613534</v>
      </c>
      <c r="BH3" s="21" t="s">
        <v>206</v>
      </c>
      <c r="BI3" s="21" t="s">
        <v>206</v>
      </c>
      <c r="BJ3" s="21" t="s">
        <v>206</v>
      </c>
      <c r="BK3" s="21" t="s">
        <v>206</v>
      </c>
      <c r="BL3" s="21" t="s">
        <v>206</v>
      </c>
      <c r="BM3" s="21">
        <v>1491</v>
      </c>
      <c r="BN3" s="21" t="s">
        <v>206</v>
      </c>
      <c r="BO3" s="21" t="s">
        <v>206</v>
      </c>
      <c r="BP3" s="21" t="s">
        <v>206</v>
      </c>
      <c r="BQ3" s="21">
        <v>1351672</v>
      </c>
      <c r="BR3" s="21" t="s">
        <v>206</v>
      </c>
      <c r="BS3" s="21">
        <v>1092</v>
      </c>
      <c r="BT3" s="21">
        <v>187</v>
      </c>
      <c r="BU3" s="21" t="s">
        <v>206</v>
      </c>
      <c r="BV3" s="21">
        <v>27637</v>
      </c>
      <c r="BW3" s="21">
        <v>184296</v>
      </c>
      <c r="BX3" s="21">
        <v>51662</v>
      </c>
      <c r="BY3" s="21">
        <v>182</v>
      </c>
      <c r="BZ3" s="21">
        <v>23407</v>
      </c>
      <c r="CA3" s="21">
        <v>1087</v>
      </c>
      <c r="CB3" s="21" t="s">
        <v>206</v>
      </c>
      <c r="CC3" s="21" t="s">
        <v>206</v>
      </c>
      <c r="CD3" s="21" t="s">
        <v>206</v>
      </c>
      <c r="CE3" s="21" t="s">
        <v>206</v>
      </c>
      <c r="CF3" s="21" t="s">
        <v>206</v>
      </c>
      <c r="CG3" s="21">
        <v>10430250</v>
      </c>
      <c r="CH3" s="21">
        <v>948153</v>
      </c>
      <c r="CI3" s="21">
        <v>7562600</v>
      </c>
      <c r="CJ3" s="21" t="s">
        <v>206</v>
      </c>
      <c r="CK3" s="21" t="s">
        <v>206</v>
      </c>
      <c r="CL3" s="21" t="s">
        <v>206</v>
      </c>
      <c r="CM3" s="21">
        <v>347331</v>
      </c>
      <c r="CN3" s="21" t="s">
        <v>206</v>
      </c>
      <c r="CO3" s="21" t="s">
        <v>206</v>
      </c>
      <c r="CP3" s="21">
        <v>4356</v>
      </c>
      <c r="CQ3" s="21">
        <v>867</v>
      </c>
      <c r="CR3" s="21">
        <v>500</v>
      </c>
      <c r="CS3" s="21">
        <v>42</v>
      </c>
      <c r="CT3" s="21">
        <v>72</v>
      </c>
      <c r="CU3" s="21" t="s">
        <v>206</v>
      </c>
      <c r="CV3" s="21">
        <v>3</v>
      </c>
      <c r="CW3" s="21" t="s">
        <v>206</v>
      </c>
      <c r="CX3" s="21" t="s">
        <v>206</v>
      </c>
      <c r="CY3" s="21" t="s">
        <v>206</v>
      </c>
      <c r="CZ3" s="21" t="s">
        <v>206</v>
      </c>
      <c r="DA3" s="21" t="s">
        <v>206</v>
      </c>
      <c r="DB3" s="21">
        <v>6</v>
      </c>
      <c r="DC3" s="21" t="s">
        <v>206</v>
      </c>
      <c r="DD3" s="21" t="s">
        <v>206</v>
      </c>
      <c r="DE3" s="21" t="s">
        <v>206</v>
      </c>
      <c r="DF3" s="21" t="s">
        <v>206</v>
      </c>
      <c r="DG3" s="21" t="s">
        <v>206</v>
      </c>
      <c r="DH3" s="21">
        <v>1235510</v>
      </c>
      <c r="DI3" s="21" t="s">
        <v>206</v>
      </c>
      <c r="DJ3" s="21">
        <v>58260</v>
      </c>
      <c r="DK3" s="21" t="s">
        <v>206</v>
      </c>
      <c r="DL3" s="21" t="s">
        <v>206</v>
      </c>
      <c r="DM3" s="21" t="s">
        <v>206</v>
      </c>
      <c r="DN3" s="21" t="s">
        <v>206</v>
      </c>
      <c r="DO3" s="21">
        <v>154045</v>
      </c>
      <c r="DP3" s="21">
        <v>5799</v>
      </c>
      <c r="DQ3" s="21">
        <v>1874990</v>
      </c>
      <c r="DR3" s="21" t="s">
        <v>206</v>
      </c>
      <c r="DS3" s="21" t="s">
        <v>206</v>
      </c>
      <c r="DT3" s="21" t="s">
        <v>206</v>
      </c>
      <c r="DU3" s="21" t="s">
        <v>206</v>
      </c>
      <c r="DV3" s="21" t="s">
        <v>206</v>
      </c>
      <c r="DW3" s="21">
        <v>342524</v>
      </c>
      <c r="DX3" s="21">
        <v>2289095</v>
      </c>
      <c r="DY3" s="21" t="s">
        <v>206</v>
      </c>
      <c r="DZ3" s="21">
        <v>466986</v>
      </c>
      <c r="EA3" s="21" t="s">
        <v>206</v>
      </c>
      <c r="EB3" s="21">
        <v>36749463</v>
      </c>
      <c r="EC3" s="21">
        <v>218240</v>
      </c>
      <c r="ED3" s="21">
        <v>665070</v>
      </c>
      <c r="EE3" s="21">
        <v>294609</v>
      </c>
      <c r="EF3" s="21">
        <v>492785</v>
      </c>
      <c r="EG3" s="21">
        <v>5716916</v>
      </c>
      <c r="EH3" s="21" t="s">
        <v>206</v>
      </c>
      <c r="EI3" s="21">
        <v>1162574</v>
      </c>
      <c r="EJ3" s="21">
        <v>1793410</v>
      </c>
      <c r="EK3" s="21">
        <v>3159289</v>
      </c>
      <c r="EL3" s="21">
        <v>41624</v>
      </c>
      <c r="EM3" s="21">
        <v>13590</v>
      </c>
      <c r="EN3" s="21">
        <v>25461</v>
      </c>
      <c r="EO3" s="21" t="s">
        <v>206</v>
      </c>
      <c r="EP3" s="21">
        <v>8847</v>
      </c>
      <c r="EQ3" s="21">
        <v>3556</v>
      </c>
      <c r="ER3" s="21" t="s">
        <v>206</v>
      </c>
      <c r="ES3" s="21">
        <v>575</v>
      </c>
      <c r="ET3" s="21">
        <v>101233</v>
      </c>
      <c r="EU3" s="21" t="s">
        <v>206</v>
      </c>
      <c r="EV3" s="21">
        <v>572522</v>
      </c>
      <c r="EW3" s="21">
        <v>4</v>
      </c>
      <c r="EX3" s="21">
        <v>2360</v>
      </c>
      <c r="EY3" s="21" t="s">
        <v>206</v>
      </c>
      <c r="EZ3" s="21" t="s">
        <v>206</v>
      </c>
      <c r="FA3" s="21">
        <v>500799</v>
      </c>
      <c r="FB3" s="21" t="s">
        <v>206</v>
      </c>
      <c r="FC3" s="21" t="s">
        <v>206</v>
      </c>
      <c r="FD3" s="21">
        <v>109867</v>
      </c>
      <c r="FE3" s="21" t="s">
        <v>206</v>
      </c>
      <c r="FF3" s="21" t="s">
        <v>206</v>
      </c>
      <c r="FG3" s="21">
        <v>21</v>
      </c>
      <c r="FH3" s="21" t="s">
        <v>206</v>
      </c>
      <c r="FI3" s="21" t="s">
        <v>206</v>
      </c>
      <c r="FJ3" s="21" t="s">
        <v>206</v>
      </c>
      <c r="FK3" s="21">
        <v>3918804</v>
      </c>
      <c r="FL3" s="21">
        <v>858</v>
      </c>
      <c r="FM3" s="21">
        <v>1494</v>
      </c>
      <c r="FN3" s="21" t="s">
        <v>206</v>
      </c>
      <c r="FO3" s="21" t="s">
        <v>206</v>
      </c>
      <c r="FP3" s="21">
        <v>392</v>
      </c>
      <c r="FQ3" s="21">
        <v>4073</v>
      </c>
      <c r="FR3" s="21">
        <v>15006</v>
      </c>
      <c r="FS3" s="21">
        <v>112358</v>
      </c>
      <c r="FT3" s="21">
        <v>1863690</v>
      </c>
      <c r="FU3" s="21">
        <v>2868</v>
      </c>
      <c r="FV3" s="21" t="s">
        <v>206</v>
      </c>
      <c r="FW3" s="21" t="s">
        <v>206</v>
      </c>
      <c r="FX3" s="21" t="s">
        <v>206</v>
      </c>
      <c r="FY3" s="21" t="s">
        <v>206</v>
      </c>
      <c r="FZ3" s="21">
        <v>245</v>
      </c>
      <c r="GA3" s="21">
        <v>28336400</v>
      </c>
      <c r="GB3" s="21">
        <v>8113951</v>
      </c>
      <c r="GC3" s="21">
        <v>19648281</v>
      </c>
      <c r="GD3" s="21" t="s">
        <v>206</v>
      </c>
      <c r="GE3" s="21" t="s">
        <v>206</v>
      </c>
      <c r="GF3" s="21" t="s">
        <v>206</v>
      </c>
      <c r="GG3" s="21">
        <v>3690922</v>
      </c>
      <c r="GH3" s="21">
        <v>2561</v>
      </c>
      <c r="GI3" s="21" t="s">
        <v>206</v>
      </c>
      <c r="GJ3" s="21">
        <v>61</v>
      </c>
      <c r="GK3" s="21">
        <v>70</v>
      </c>
      <c r="GL3" s="21" t="s">
        <v>206</v>
      </c>
      <c r="GM3" s="21">
        <v>16</v>
      </c>
      <c r="GN3" s="21">
        <v>206</v>
      </c>
      <c r="GO3" s="21">
        <v>10</v>
      </c>
      <c r="GP3" s="21">
        <v>2999</v>
      </c>
      <c r="GQ3" s="21" t="s">
        <v>206</v>
      </c>
      <c r="GR3" s="21">
        <v>25920</v>
      </c>
      <c r="GS3" s="21" t="s">
        <v>206</v>
      </c>
      <c r="GT3" s="21" t="s">
        <v>206</v>
      </c>
      <c r="GU3" s="21">
        <v>16740</v>
      </c>
      <c r="GV3" s="21" t="s">
        <v>206</v>
      </c>
      <c r="GW3" s="21" t="s">
        <v>206</v>
      </c>
      <c r="GX3" s="21" t="s">
        <v>206</v>
      </c>
      <c r="GY3" s="21" t="s">
        <v>206</v>
      </c>
      <c r="GZ3" s="21" t="s">
        <v>206</v>
      </c>
      <c r="HA3" s="21" t="s">
        <v>206</v>
      </c>
      <c r="HB3" s="21">
        <v>484039</v>
      </c>
      <c r="HC3" s="21" t="s">
        <v>206</v>
      </c>
      <c r="HD3" s="21">
        <v>50220</v>
      </c>
      <c r="HE3" s="21" t="s">
        <v>206</v>
      </c>
      <c r="HF3" s="21">
        <v>877479</v>
      </c>
      <c r="HG3" s="21">
        <v>40488</v>
      </c>
      <c r="HH3" s="21" t="s">
        <v>206</v>
      </c>
      <c r="HI3" s="21">
        <v>275173</v>
      </c>
      <c r="HJ3" s="21">
        <v>562275</v>
      </c>
      <c r="HK3" s="21">
        <v>2267966</v>
      </c>
      <c r="HL3" s="21">
        <v>197983</v>
      </c>
      <c r="HM3" s="21" t="s">
        <v>206</v>
      </c>
      <c r="HN3" s="21" t="s">
        <v>206</v>
      </c>
      <c r="HO3" s="21" t="s">
        <v>206</v>
      </c>
      <c r="HP3" s="21" t="s">
        <v>206</v>
      </c>
      <c r="HQ3" s="21">
        <v>38525</v>
      </c>
      <c r="HR3" s="21">
        <v>205035</v>
      </c>
      <c r="HS3" s="21" t="s">
        <v>206</v>
      </c>
      <c r="HT3" s="21">
        <v>580865</v>
      </c>
      <c r="HU3" s="21" t="s">
        <v>206</v>
      </c>
      <c r="HV3" s="21">
        <v>8878503</v>
      </c>
      <c r="HW3" s="21">
        <v>117385</v>
      </c>
      <c r="HX3" s="21">
        <v>125145</v>
      </c>
      <c r="HY3" s="21">
        <v>3001571</v>
      </c>
      <c r="HZ3" s="21">
        <v>1015</v>
      </c>
      <c r="IA3" s="21">
        <v>3963228</v>
      </c>
      <c r="IB3" s="21" t="s">
        <v>206</v>
      </c>
      <c r="IC3" s="21">
        <v>1566261</v>
      </c>
      <c r="ID3" s="21">
        <v>965236</v>
      </c>
      <c r="IE3" s="21">
        <v>3490974</v>
      </c>
      <c r="IF3" s="21">
        <v>41001</v>
      </c>
      <c r="IG3" s="21" t="s">
        <v>206</v>
      </c>
      <c r="IH3" s="21" t="s">
        <v>206</v>
      </c>
      <c r="II3" s="21" t="s">
        <v>206</v>
      </c>
      <c r="IJ3" s="21">
        <v>4159</v>
      </c>
      <c r="IK3" s="21">
        <v>7992</v>
      </c>
      <c r="IL3" s="21" t="s">
        <v>206</v>
      </c>
      <c r="IM3" s="21">
        <v>7</v>
      </c>
      <c r="IN3" s="21">
        <v>218981</v>
      </c>
      <c r="IO3" s="21">
        <v>100</v>
      </c>
      <c r="IP3" s="21">
        <v>5091702</v>
      </c>
      <c r="IQ3" s="21" t="s">
        <v>206</v>
      </c>
      <c r="IR3" s="21">
        <v>18210</v>
      </c>
      <c r="IS3" s="21" t="s">
        <v>206</v>
      </c>
      <c r="IT3" s="21" t="s">
        <v>206</v>
      </c>
      <c r="IU3" s="21" t="s">
        <v>206</v>
      </c>
      <c r="IV3" s="21" t="s">
        <v>206</v>
      </c>
      <c r="IW3" s="21" t="s">
        <v>206</v>
      </c>
      <c r="IX3" s="21">
        <v>897969</v>
      </c>
      <c r="IY3" s="21" t="s">
        <v>206</v>
      </c>
      <c r="IZ3" s="21" t="s">
        <v>206</v>
      </c>
      <c r="JA3" s="21" t="s">
        <v>206</v>
      </c>
      <c r="JB3" s="21">
        <v>58681</v>
      </c>
      <c r="JC3" s="21" t="s">
        <v>206</v>
      </c>
      <c r="JD3" s="21" t="s">
        <v>206</v>
      </c>
      <c r="JE3" s="21">
        <v>661917</v>
      </c>
      <c r="JF3" s="21">
        <v>171</v>
      </c>
      <c r="JG3" s="21" t="s">
        <v>206</v>
      </c>
      <c r="JH3" s="21" t="s">
        <v>206</v>
      </c>
      <c r="JI3" s="21">
        <v>64990</v>
      </c>
      <c r="JJ3" s="21">
        <v>32475</v>
      </c>
      <c r="JK3" s="21">
        <v>15</v>
      </c>
      <c r="JL3" s="21">
        <v>926533</v>
      </c>
      <c r="JM3" s="21">
        <v>5094953</v>
      </c>
      <c r="JN3" s="21">
        <v>1943910</v>
      </c>
      <c r="JO3" s="21">
        <v>455629</v>
      </c>
      <c r="JP3" s="21" t="s">
        <v>206</v>
      </c>
      <c r="JQ3" s="21" t="s">
        <v>206</v>
      </c>
      <c r="JR3" s="21" t="s">
        <v>206</v>
      </c>
      <c r="JS3" s="21" t="s">
        <v>206</v>
      </c>
      <c r="JT3" s="21" t="s">
        <v>206</v>
      </c>
      <c r="JU3" s="21">
        <v>5230060</v>
      </c>
      <c r="JV3" s="21">
        <v>10794473</v>
      </c>
      <c r="JW3" s="21">
        <v>99437</v>
      </c>
      <c r="JX3" s="21" t="s">
        <v>206</v>
      </c>
      <c r="JY3" s="21" t="s">
        <v>206</v>
      </c>
      <c r="JZ3" s="21" t="s">
        <v>206</v>
      </c>
      <c r="KA3" s="21">
        <v>340032</v>
      </c>
      <c r="KB3" s="21" t="s">
        <v>206</v>
      </c>
      <c r="KC3" s="21" t="s">
        <v>206</v>
      </c>
      <c r="KD3" s="21">
        <v>39854</v>
      </c>
      <c r="KE3" s="21" t="s">
        <v>206</v>
      </c>
      <c r="KF3" s="21">
        <v>563777</v>
      </c>
      <c r="KG3" s="21" t="s">
        <v>206</v>
      </c>
      <c r="KH3" s="21">
        <v>667</v>
      </c>
      <c r="KI3" s="21" t="s">
        <v>206</v>
      </c>
      <c r="KJ3" s="21" t="s">
        <v>206</v>
      </c>
      <c r="KK3" s="21" t="s">
        <v>206</v>
      </c>
      <c r="KL3" s="21" t="s">
        <v>206</v>
      </c>
      <c r="KM3" s="21" t="s">
        <v>206</v>
      </c>
      <c r="KN3" s="21" t="s">
        <v>206</v>
      </c>
      <c r="KO3" s="21" t="s">
        <v>206</v>
      </c>
      <c r="KP3" s="21" t="s">
        <v>206</v>
      </c>
      <c r="KQ3" s="21" t="s">
        <v>206</v>
      </c>
      <c r="KR3" s="21" t="s">
        <v>206</v>
      </c>
      <c r="KS3" s="21">
        <v>15376</v>
      </c>
      <c r="KT3" s="21" t="s">
        <v>206</v>
      </c>
      <c r="KU3" s="21">
        <v>19252</v>
      </c>
      <c r="KV3" s="21" t="s">
        <v>206</v>
      </c>
      <c r="KW3" s="21" t="s">
        <v>206</v>
      </c>
      <c r="KX3" s="21" t="s">
        <v>206</v>
      </c>
      <c r="KY3" s="21">
        <v>92073</v>
      </c>
      <c r="KZ3" s="21">
        <v>545821</v>
      </c>
      <c r="LA3" s="21">
        <v>736520</v>
      </c>
      <c r="LB3" s="21" t="s">
        <v>206</v>
      </c>
      <c r="LC3" s="21">
        <v>271597</v>
      </c>
      <c r="LD3" s="21">
        <v>6207019</v>
      </c>
      <c r="LE3" s="21">
        <v>5752028</v>
      </c>
      <c r="LF3" s="21">
        <v>1265</v>
      </c>
      <c r="LG3" s="21">
        <v>795</v>
      </c>
      <c r="LH3" s="21">
        <v>8565</v>
      </c>
      <c r="LI3" s="21" t="s">
        <v>206</v>
      </c>
      <c r="LJ3" s="21" t="s">
        <v>206</v>
      </c>
      <c r="LK3" s="21" t="s">
        <v>206</v>
      </c>
      <c r="LL3" s="21" t="s">
        <v>206</v>
      </c>
      <c r="LM3" s="21" t="s">
        <v>206</v>
      </c>
      <c r="LN3" s="21">
        <v>74482</v>
      </c>
      <c r="LO3" s="21" t="s">
        <v>206</v>
      </c>
      <c r="LP3" s="21">
        <v>9</v>
      </c>
      <c r="LQ3" s="21" t="s">
        <v>206</v>
      </c>
      <c r="LR3" s="21">
        <v>147938</v>
      </c>
      <c r="LS3" s="21">
        <v>9094</v>
      </c>
      <c r="LT3" s="21" t="s">
        <v>206</v>
      </c>
      <c r="LU3" s="21">
        <v>32</v>
      </c>
      <c r="LV3" s="21" t="s">
        <v>206</v>
      </c>
      <c r="LW3" s="21">
        <v>5182</v>
      </c>
      <c r="LX3" s="21" t="s">
        <v>206</v>
      </c>
      <c r="LY3" s="21">
        <v>133492</v>
      </c>
      <c r="LZ3" s="21">
        <v>49363</v>
      </c>
      <c r="MA3" s="21">
        <v>10495</v>
      </c>
      <c r="MB3" s="21" t="s">
        <v>206</v>
      </c>
      <c r="MC3" s="21" t="s">
        <v>206</v>
      </c>
      <c r="MD3" s="21">
        <v>62097</v>
      </c>
      <c r="ME3" s="21">
        <v>5477</v>
      </c>
      <c r="MF3" s="21">
        <v>6693</v>
      </c>
      <c r="MG3" s="21" t="s">
        <v>206</v>
      </c>
      <c r="MH3" s="21" t="s">
        <v>206</v>
      </c>
      <c r="MI3" s="21">
        <v>928</v>
      </c>
      <c r="MJ3" s="21">
        <v>593828</v>
      </c>
      <c r="MK3" s="21">
        <v>295258</v>
      </c>
      <c r="ML3" s="21">
        <v>722981</v>
      </c>
      <c r="MM3" s="21" t="s">
        <v>206</v>
      </c>
      <c r="MN3" s="21" t="s">
        <v>206</v>
      </c>
      <c r="MO3" s="21" t="s">
        <v>206</v>
      </c>
      <c r="MP3" s="21" t="s">
        <v>206</v>
      </c>
      <c r="MQ3" s="21" t="s">
        <v>206</v>
      </c>
      <c r="MR3" s="21">
        <v>8756</v>
      </c>
      <c r="MS3" s="21" t="s">
        <v>206</v>
      </c>
      <c r="MT3" s="21" t="s">
        <v>206</v>
      </c>
      <c r="MU3" s="21">
        <v>262</v>
      </c>
      <c r="MV3" s="21" t="s">
        <v>206</v>
      </c>
      <c r="MW3" s="21" t="s">
        <v>206</v>
      </c>
      <c r="MX3" s="21" t="s">
        <v>206</v>
      </c>
      <c r="MY3" s="21">
        <v>22627</v>
      </c>
      <c r="MZ3" s="21">
        <v>831</v>
      </c>
      <c r="NA3" s="21">
        <v>3544</v>
      </c>
      <c r="NB3" s="21">
        <v>2468</v>
      </c>
      <c r="NC3" s="21" t="s">
        <v>206</v>
      </c>
      <c r="ND3" s="21">
        <v>2856</v>
      </c>
      <c r="NE3" s="21">
        <v>15264</v>
      </c>
      <c r="NF3" s="21">
        <v>22415</v>
      </c>
      <c r="NG3" s="21">
        <v>34712</v>
      </c>
      <c r="NH3" s="21">
        <v>92222</v>
      </c>
      <c r="NI3" s="21">
        <v>5298</v>
      </c>
      <c r="NJ3" s="21" t="s">
        <v>206</v>
      </c>
      <c r="NK3" s="21">
        <v>1</v>
      </c>
      <c r="NL3" s="21" t="s">
        <v>206</v>
      </c>
      <c r="NM3" s="21" t="s">
        <v>206</v>
      </c>
      <c r="NN3" s="21" t="s">
        <v>206</v>
      </c>
      <c r="NO3" s="21">
        <v>10672184</v>
      </c>
      <c r="NP3" s="21">
        <v>40380383</v>
      </c>
      <c r="NQ3" s="21">
        <v>154741</v>
      </c>
      <c r="NR3" s="21" t="s">
        <v>206</v>
      </c>
      <c r="NS3" s="21" t="s">
        <v>206</v>
      </c>
      <c r="NT3" s="21" t="s">
        <v>206</v>
      </c>
      <c r="NU3" s="21">
        <v>1355490</v>
      </c>
      <c r="NV3" s="21">
        <v>751</v>
      </c>
      <c r="NW3" s="21" t="s">
        <v>206</v>
      </c>
      <c r="NX3" s="21">
        <v>169936</v>
      </c>
      <c r="NY3" s="21">
        <v>1</v>
      </c>
      <c r="NZ3" s="21">
        <v>37591</v>
      </c>
      <c r="OA3" s="21">
        <v>199</v>
      </c>
      <c r="OB3" s="21">
        <v>745</v>
      </c>
      <c r="OC3" s="21">
        <v>1107</v>
      </c>
      <c r="OD3" s="21" t="s">
        <v>206</v>
      </c>
      <c r="OE3" s="21" t="s">
        <v>206</v>
      </c>
      <c r="OF3" s="21" t="s">
        <v>206</v>
      </c>
      <c r="OG3" s="21" t="s">
        <v>206</v>
      </c>
      <c r="OH3" s="21" t="s">
        <v>206</v>
      </c>
      <c r="OI3" s="21" t="s">
        <v>206</v>
      </c>
      <c r="OJ3" s="21" t="s">
        <v>206</v>
      </c>
      <c r="OK3" s="21" t="s">
        <v>206</v>
      </c>
      <c r="OL3" s="21" t="s">
        <v>206</v>
      </c>
      <c r="OM3" s="21" t="s">
        <v>206</v>
      </c>
      <c r="ON3" s="21" t="s">
        <v>206</v>
      </c>
      <c r="OO3" s="21" t="s">
        <v>206</v>
      </c>
      <c r="OP3" s="21">
        <v>850923</v>
      </c>
      <c r="OQ3" s="21" t="s">
        <v>206</v>
      </c>
      <c r="OR3" s="21" t="s">
        <v>206</v>
      </c>
      <c r="OS3" s="21" t="s">
        <v>206</v>
      </c>
      <c r="OT3" s="21" t="s">
        <v>206</v>
      </c>
      <c r="OU3" s="21">
        <v>4130</v>
      </c>
      <c r="OV3" s="21" t="s">
        <v>206</v>
      </c>
      <c r="OW3" s="21" t="s">
        <v>206</v>
      </c>
      <c r="OX3" s="21">
        <v>186263</v>
      </c>
      <c r="OY3" s="21">
        <v>1373704</v>
      </c>
      <c r="OZ3" s="21" t="s">
        <v>206</v>
      </c>
      <c r="PA3" s="21" t="s">
        <v>206</v>
      </c>
      <c r="PB3" s="21" t="s">
        <v>206</v>
      </c>
      <c r="PC3" s="21" t="s">
        <v>206</v>
      </c>
      <c r="PD3" s="21" t="s">
        <v>206</v>
      </c>
      <c r="PE3" s="21">
        <v>21929</v>
      </c>
      <c r="PF3" s="21">
        <v>6005</v>
      </c>
      <c r="PG3" s="21" t="s">
        <v>206</v>
      </c>
      <c r="PH3" s="21" t="s">
        <v>206</v>
      </c>
      <c r="PI3" s="21" t="s">
        <v>206</v>
      </c>
      <c r="PJ3" s="21">
        <v>268521</v>
      </c>
      <c r="PK3" s="21" t="s">
        <v>206</v>
      </c>
      <c r="PL3" s="21">
        <v>79857</v>
      </c>
      <c r="PM3" s="21">
        <v>373198</v>
      </c>
      <c r="PN3" s="21" t="s">
        <v>206</v>
      </c>
      <c r="PO3" s="21">
        <v>39062</v>
      </c>
      <c r="PP3" s="21" t="s">
        <v>206</v>
      </c>
      <c r="PQ3" s="21">
        <v>815081</v>
      </c>
      <c r="PR3" s="21" t="s">
        <v>206</v>
      </c>
      <c r="PS3" s="21">
        <v>1929165</v>
      </c>
      <c r="PT3" s="21">
        <v>30882</v>
      </c>
      <c r="PU3" s="21">
        <v>23</v>
      </c>
      <c r="PV3" s="21">
        <v>1203</v>
      </c>
      <c r="PW3" s="21" t="s">
        <v>206</v>
      </c>
      <c r="PX3" s="21">
        <v>1771</v>
      </c>
      <c r="PY3" s="21">
        <v>3109</v>
      </c>
      <c r="PZ3" s="21" t="s">
        <v>206</v>
      </c>
      <c r="QA3" s="21" t="s">
        <v>206</v>
      </c>
      <c r="QB3" s="21">
        <v>264172</v>
      </c>
      <c r="QC3" s="21" t="s">
        <v>206</v>
      </c>
      <c r="QD3" s="21" t="s">
        <v>206</v>
      </c>
      <c r="QE3" s="21" t="s">
        <v>206</v>
      </c>
      <c r="QF3" s="21" t="s">
        <v>206</v>
      </c>
      <c r="QG3" s="21" t="s">
        <v>206</v>
      </c>
      <c r="QH3" s="21" t="s">
        <v>206</v>
      </c>
      <c r="QI3" s="21" t="s">
        <v>206</v>
      </c>
      <c r="QJ3" s="21" t="s">
        <v>206</v>
      </c>
      <c r="QK3" s="21" t="s">
        <v>206</v>
      </c>
      <c r="QL3" s="21">
        <v>54744</v>
      </c>
      <c r="QM3" s="21" t="s">
        <v>206</v>
      </c>
      <c r="QN3" s="21" t="s">
        <v>206</v>
      </c>
      <c r="QO3" s="21">
        <v>100</v>
      </c>
      <c r="QP3" s="21" t="s">
        <v>206</v>
      </c>
      <c r="QQ3" s="21" t="s">
        <v>206</v>
      </c>
      <c r="QR3" s="21" t="s">
        <v>206</v>
      </c>
      <c r="QS3" s="21">
        <v>47</v>
      </c>
      <c r="QT3" s="21" t="s">
        <v>206</v>
      </c>
      <c r="QU3" s="21">
        <v>1421</v>
      </c>
      <c r="QV3" s="21" t="s">
        <v>206</v>
      </c>
      <c r="QW3" s="21" t="s">
        <v>206</v>
      </c>
      <c r="QX3" s="21" t="s">
        <v>206</v>
      </c>
      <c r="QY3" s="21">
        <v>6100</v>
      </c>
      <c r="QZ3" s="21" t="s">
        <v>206</v>
      </c>
      <c r="RA3" s="21" t="s">
        <v>206</v>
      </c>
      <c r="RB3" s="21">
        <v>200</v>
      </c>
      <c r="RC3" s="21" t="s">
        <v>206</v>
      </c>
      <c r="RD3" s="21" t="s">
        <v>206</v>
      </c>
      <c r="RE3" s="21" t="s">
        <v>206</v>
      </c>
      <c r="RF3" s="21" t="s">
        <v>206</v>
      </c>
      <c r="RG3" s="21" t="s">
        <v>206</v>
      </c>
      <c r="RH3" s="21" t="s">
        <v>206</v>
      </c>
      <c r="RI3" s="21">
        <v>345590</v>
      </c>
      <c r="RJ3" s="21">
        <v>5666909</v>
      </c>
      <c r="RK3" s="21" t="s">
        <v>206</v>
      </c>
      <c r="RL3" s="21" t="s">
        <v>206</v>
      </c>
      <c r="RM3" s="21" t="s">
        <v>206</v>
      </c>
      <c r="RN3" s="21" t="s">
        <v>206</v>
      </c>
      <c r="RO3" s="21">
        <v>2549385</v>
      </c>
      <c r="RP3" s="21" t="s">
        <v>206</v>
      </c>
      <c r="RQ3" s="21" t="s">
        <v>206</v>
      </c>
      <c r="RR3" s="21" t="s">
        <v>206</v>
      </c>
      <c r="RS3" s="21" t="s">
        <v>206</v>
      </c>
      <c r="RT3" s="21">
        <v>343223</v>
      </c>
      <c r="RU3" s="21" t="s">
        <v>206</v>
      </c>
      <c r="RV3" s="21" t="s">
        <v>206</v>
      </c>
      <c r="RW3" s="21" t="s">
        <v>206</v>
      </c>
      <c r="RX3" s="21" t="s">
        <v>206</v>
      </c>
      <c r="RY3" s="21" t="s">
        <v>206</v>
      </c>
      <c r="RZ3" s="21" t="s">
        <v>206</v>
      </c>
      <c r="SA3" s="21" t="s">
        <v>206</v>
      </c>
      <c r="SB3" s="21" t="s">
        <v>206</v>
      </c>
      <c r="SC3" s="21" t="s">
        <v>206</v>
      </c>
      <c r="SD3" s="21" t="s">
        <v>206</v>
      </c>
      <c r="SE3" s="21" t="s">
        <v>206</v>
      </c>
      <c r="SF3" s="21" t="s">
        <v>206</v>
      </c>
      <c r="SG3" s="21" t="s">
        <v>206</v>
      </c>
      <c r="SH3" s="21" t="s">
        <v>206</v>
      </c>
      <c r="SI3" s="21" t="s">
        <v>206</v>
      </c>
      <c r="SJ3" s="21" t="s">
        <v>206</v>
      </c>
      <c r="SK3" s="21" t="s">
        <v>206</v>
      </c>
      <c r="SL3" s="21" t="s">
        <v>206</v>
      </c>
      <c r="SM3" s="21" t="s">
        <v>206</v>
      </c>
      <c r="SN3" s="21">
        <v>2</v>
      </c>
      <c r="SO3" s="21" t="s">
        <v>206</v>
      </c>
      <c r="SP3" s="21" t="s">
        <v>206</v>
      </c>
      <c r="SQ3" s="21" t="s">
        <v>206</v>
      </c>
      <c r="SR3" s="21">
        <v>8</v>
      </c>
      <c r="SS3" s="21">
        <v>416348</v>
      </c>
      <c r="ST3" s="21" t="s">
        <v>206</v>
      </c>
      <c r="SU3" s="21" t="s">
        <v>206</v>
      </c>
      <c r="SV3" s="21" t="s">
        <v>206</v>
      </c>
      <c r="SW3" s="21" t="s">
        <v>206</v>
      </c>
      <c r="SX3" s="21" t="s">
        <v>206</v>
      </c>
      <c r="SY3" s="21">
        <v>12648</v>
      </c>
      <c r="SZ3" s="21" t="s">
        <v>206</v>
      </c>
      <c r="TA3" s="21" t="s">
        <v>206</v>
      </c>
      <c r="TB3" s="21" t="s">
        <v>206</v>
      </c>
      <c r="TC3" s="21" t="s">
        <v>206</v>
      </c>
      <c r="TD3" s="21">
        <v>44955</v>
      </c>
      <c r="TE3" s="21" t="s">
        <v>206</v>
      </c>
      <c r="TF3" s="21">
        <v>3390</v>
      </c>
      <c r="TG3" s="21">
        <v>7000</v>
      </c>
      <c r="TH3" s="21" t="s">
        <v>206</v>
      </c>
      <c r="TI3" s="21" t="s">
        <v>206</v>
      </c>
      <c r="TJ3" s="21" t="s">
        <v>206</v>
      </c>
      <c r="TK3" s="21" t="s">
        <v>206</v>
      </c>
      <c r="TL3" s="21">
        <v>13614</v>
      </c>
      <c r="TM3" s="21">
        <v>8450</v>
      </c>
      <c r="TN3" s="21">
        <v>6795</v>
      </c>
      <c r="TO3" s="21" t="s">
        <v>206</v>
      </c>
      <c r="TP3" s="21" t="s">
        <v>206</v>
      </c>
      <c r="TQ3" s="21" t="s">
        <v>206</v>
      </c>
      <c r="TR3" s="21" t="s">
        <v>206</v>
      </c>
      <c r="TS3" s="21" t="s">
        <v>206</v>
      </c>
      <c r="TT3" s="21" t="s">
        <v>206</v>
      </c>
      <c r="TU3" s="21" t="s">
        <v>206</v>
      </c>
      <c r="TV3" s="21" t="s">
        <v>206</v>
      </c>
      <c r="TW3" s="21" t="s">
        <v>206</v>
      </c>
      <c r="TX3" s="21">
        <v>221965</v>
      </c>
      <c r="TY3" s="21">
        <v>250</v>
      </c>
      <c r="TZ3" s="21" t="s">
        <v>206</v>
      </c>
      <c r="UA3" s="21" t="s">
        <v>206</v>
      </c>
      <c r="UB3" s="21" t="s">
        <v>206</v>
      </c>
      <c r="UC3" s="21" t="s">
        <v>206</v>
      </c>
      <c r="UD3" s="21" t="s">
        <v>206</v>
      </c>
      <c r="UE3" s="21" t="s">
        <v>206</v>
      </c>
      <c r="UF3" s="21" t="s">
        <v>206</v>
      </c>
      <c r="UG3" s="21" t="s">
        <v>206</v>
      </c>
      <c r="UH3" s="21" t="s">
        <v>206</v>
      </c>
      <c r="UI3" s="21">
        <v>63</v>
      </c>
      <c r="UJ3" s="21" t="s">
        <v>206</v>
      </c>
      <c r="UK3" s="21" t="s">
        <v>206</v>
      </c>
      <c r="UL3" s="21" t="s">
        <v>206</v>
      </c>
      <c r="UM3" s="21">
        <v>6460</v>
      </c>
      <c r="UN3" s="21" t="s">
        <v>206</v>
      </c>
      <c r="UO3" s="21" t="s">
        <v>206</v>
      </c>
      <c r="UP3" s="21" t="s">
        <v>206</v>
      </c>
      <c r="UQ3" s="21" t="s">
        <v>206</v>
      </c>
      <c r="UR3" s="21" t="s">
        <v>206</v>
      </c>
      <c r="US3" s="21" t="s">
        <v>206</v>
      </c>
      <c r="UT3" s="21" t="s">
        <v>206</v>
      </c>
      <c r="UU3" s="21" t="s">
        <v>206</v>
      </c>
      <c r="UV3" s="21">
        <v>107</v>
      </c>
      <c r="UW3" s="21">
        <v>439</v>
      </c>
      <c r="UX3" s="21" t="s">
        <v>206</v>
      </c>
      <c r="UY3" s="21" t="s">
        <v>206</v>
      </c>
      <c r="UZ3" s="21" t="s">
        <v>206</v>
      </c>
      <c r="VA3" s="21" t="s">
        <v>206</v>
      </c>
      <c r="VB3" s="21" t="s">
        <v>206</v>
      </c>
      <c r="VC3" s="21">
        <v>1601419</v>
      </c>
      <c r="VD3" s="21">
        <v>106374</v>
      </c>
      <c r="VE3" s="21" t="s">
        <v>206</v>
      </c>
      <c r="VF3" s="21" t="s">
        <v>206</v>
      </c>
      <c r="VG3" s="21" t="s">
        <v>206</v>
      </c>
      <c r="VH3" s="21" t="s">
        <v>206</v>
      </c>
      <c r="VI3" s="21" t="s">
        <v>206</v>
      </c>
      <c r="VJ3" s="21" t="s">
        <v>206</v>
      </c>
      <c r="VK3" s="21" t="s">
        <v>206</v>
      </c>
      <c r="VL3" s="21" t="s">
        <v>206</v>
      </c>
      <c r="VM3" s="21" t="s">
        <v>206</v>
      </c>
      <c r="VN3" s="21">
        <v>6300</v>
      </c>
      <c r="VO3" s="21" t="s">
        <v>206</v>
      </c>
      <c r="VP3" s="21">
        <v>50</v>
      </c>
      <c r="VQ3" s="21" t="s">
        <v>206</v>
      </c>
      <c r="VR3" s="21" t="s">
        <v>206</v>
      </c>
      <c r="VS3" s="21" t="s">
        <v>206</v>
      </c>
      <c r="VT3" s="21" t="s">
        <v>206</v>
      </c>
      <c r="VU3" s="21" t="s">
        <v>206</v>
      </c>
      <c r="VV3" s="21" t="s">
        <v>206</v>
      </c>
      <c r="VW3" s="21">
        <v>0</v>
      </c>
      <c r="VX3" s="21">
        <v>1</v>
      </c>
      <c r="VY3" s="21" t="s">
        <v>206</v>
      </c>
      <c r="VZ3" s="21">
        <v>22</v>
      </c>
      <c r="WA3" s="21" t="s">
        <v>206</v>
      </c>
      <c r="WB3" s="21">
        <v>28</v>
      </c>
      <c r="WC3" s="21">
        <v>1341</v>
      </c>
      <c r="WD3" s="21">
        <v>4476098</v>
      </c>
      <c r="WE3" s="21">
        <v>171498</v>
      </c>
      <c r="WF3" s="21">
        <v>112322</v>
      </c>
      <c r="WG3" s="21">
        <v>12</v>
      </c>
      <c r="WH3" s="21">
        <v>2015401</v>
      </c>
      <c r="WI3" s="21">
        <v>11683446</v>
      </c>
      <c r="WJ3" s="21">
        <v>2117908</v>
      </c>
      <c r="WK3" s="21">
        <v>28</v>
      </c>
      <c r="WL3" s="21">
        <v>23795</v>
      </c>
      <c r="WM3" s="21">
        <v>6244261</v>
      </c>
      <c r="WN3" s="21" t="s">
        <v>206</v>
      </c>
      <c r="WO3" s="21" t="s">
        <v>206</v>
      </c>
      <c r="WP3" s="21">
        <v>20</v>
      </c>
      <c r="WQ3" s="21" t="s">
        <v>206</v>
      </c>
      <c r="WR3" s="21" t="s">
        <v>206</v>
      </c>
      <c r="WS3" s="21">
        <v>10</v>
      </c>
      <c r="WT3" s="21">
        <v>30232</v>
      </c>
      <c r="WU3" s="21" t="s">
        <v>206</v>
      </c>
      <c r="WV3" s="21" t="s">
        <v>206</v>
      </c>
      <c r="WW3" s="21" t="s">
        <v>206</v>
      </c>
      <c r="WX3" s="21">
        <v>3202552</v>
      </c>
      <c r="WY3" s="21">
        <v>27401</v>
      </c>
      <c r="WZ3" s="21" t="s">
        <v>206</v>
      </c>
      <c r="XA3" s="21">
        <v>11105</v>
      </c>
      <c r="XB3" s="21">
        <v>104207</v>
      </c>
      <c r="XC3" s="21">
        <v>814966</v>
      </c>
      <c r="XD3" s="21" t="s">
        <v>206</v>
      </c>
      <c r="XE3" s="21">
        <v>4701792</v>
      </c>
      <c r="XF3" s="21">
        <v>126204</v>
      </c>
      <c r="XG3" s="21">
        <v>144963</v>
      </c>
      <c r="XH3" s="21">
        <v>55477</v>
      </c>
      <c r="XI3" s="21">
        <v>28</v>
      </c>
      <c r="XJ3" s="21" t="s">
        <v>206</v>
      </c>
      <c r="XK3" s="21" t="s">
        <v>206</v>
      </c>
      <c r="XL3" s="21">
        <v>2720</v>
      </c>
      <c r="XM3" s="21">
        <v>205</v>
      </c>
      <c r="XN3" s="21" t="s">
        <v>206</v>
      </c>
      <c r="XO3" s="21" t="s">
        <v>206</v>
      </c>
      <c r="XP3" s="21" t="s">
        <v>206</v>
      </c>
      <c r="XQ3" s="21" t="s">
        <v>206</v>
      </c>
      <c r="XR3" s="21">
        <v>4898074</v>
      </c>
      <c r="XS3" s="21" t="s">
        <v>206</v>
      </c>
      <c r="XT3" s="21">
        <v>7238</v>
      </c>
      <c r="XU3" s="21" t="s">
        <v>206</v>
      </c>
      <c r="XV3" s="21" t="s">
        <v>206</v>
      </c>
      <c r="XW3" s="21" t="s">
        <v>206</v>
      </c>
      <c r="XX3" s="21" t="s">
        <v>206</v>
      </c>
      <c r="XY3" s="21" t="s">
        <v>206</v>
      </c>
      <c r="XZ3" s="21">
        <v>2321</v>
      </c>
      <c r="YA3" s="21" t="s">
        <v>206</v>
      </c>
      <c r="YB3" s="21" t="s">
        <v>206</v>
      </c>
      <c r="YC3" s="21" t="s">
        <v>206</v>
      </c>
      <c r="YD3" s="21">
        <v>52437</v>
      </c>
      <c r="YE3" s="21" t="s">
        <v>206</v>
      </c>
      <c r="YF3" s="21" t="s">
        <v>206</v>
      </c>
      <c r="YG3" s="21">
        <v>55416</v>
      </c>
      <c r="YH3" s="21">
        <v>302562</v>
      </c>
      <c r="YI3" s="21">
        <v>1550</v>
      </c>
      <c r="YJ3" s="21">
        <v>60692</v>
      </c>
      <c r="YK3" s="21" t="s">
        <v>206</v>
      </c>
      <c r="YL3" s="21">
        <v>2138</v>
      </c>
      <c r="YM3" s="21">
        <v>20897</v>
      </c>
      <c r="YN3" s="21">
        <v>3177</v>
      </c>
      <c r="YO3" s="21">
        <v>17479</v>
      </c>
      <c r="YP3" s="21">
        <v>149539</v>
      </c>
      <c r="YQ3" s="21" t="s">
        <v>206</v>
      </c>
      <c r="YR3" s="21" t="s">
        <v>206</v>
      </c>
      <c r="YS3" s="21" t="s">
        <v>206</v>
      </c>
      <c r="YT3" s="21" t="s">
        <v>206</v>
      </c>
      <c r="YU3" s="21" t="s">
        <v>206</v>
      </c>
      <c r="YV3" s="21" t="s">
        <v>206</v>
      </c>
      <c r="YW3" s="21">
        <v>30064164</v>
      </c>
      <c r="YX3" s="21">
        <v>19593321</v>
      </c>
      <c r="YY3" s="21">
        <v>74379582</v>
      </c>
      <c r="YZ3" s="21" t="s">
        <v>206</v>
      </c>
      <c r="ZA3" s="21" t="s">
        <v>206</v>
      </c>
      <c r="ZB3" s="21" t="s">
        <v>206</v>
      </c>
      <c r="ZC3" s="21">
        <v>26086062</v>
      </c>
      <c r="ZD3" s="21">
        <v>25456</v>
      </c>
      <c r="ZE3" s="21">
        <v>300</v>
      </c>
      <c r="ZF3" s="21">
        <v>871</v>
      </c>
      <c r="ZG3" s="21">
        <v>320</v>
      </c>
      <c r="ZH3" s="21">
        <v>635030</v>
      </c>
      <c r="ZI3" s="21">
        <v>14430</v>
      </c>
      <c r="ZJ3" s="21">
        <v>3132</v>
      </c>
      <c r="ZK3" s="21" t="s">
        <v>206</v>
      </c>
      <c r="ZL3" s="21" t="s">
        <v>206</v>
      </c>
      <c r="ZM3" s="21" t="s">
        <v>206</v>
      </c>
      <c r="ZN3" s="21" t="s">
        <v>206</v>
      </c>
      <c r="ZO3" s="21" t="s">
        <v>206</v>
      </c>
      <c r="ZP3" s="21" t="s">
        <v>206</v>
      </c>
      <c r="ZQ3" s="21" t="s">
        <v>206</v>
      </c>
      <c r="ZR3" s="21" t="s">
        <v>206</v>
      </c>
      <c r="ZS3" s="21" t="s">
        <v>206</v>
      </c>
      <c r="ZT3" s="21" t="s">
        <v>206</v>
      </c>
      <c r="ZU3" s="21">
        <v>5</v>
      </c>
      <c r="ZV3" s="21" t="s">
        <v>206</v>
      </c>
      <c r="ZW3" s="21" t="s">
        <v>206</v>
      </c>
      <c r="ZX3" s="21" t="s">
        <v>206</v>
      </c>
      <c r="ZY3" s="21" t="s">
        <v>206</v>
      </c>
      <c r="ZZ3" s="21" t="s">
        <v>206</v>
      </c>
      <c r="AAA3" s="21" t="s">
        <v>206</v>
      </c>
      <c r="AAB3" s="21" t="s">
        <v>206</v>
      </c>
      <c r="AAC3" s="21" t="s">
        <v>206</v>
      </c>
      <c r="AAD3" s="21" t="s">
        <v>206</v>
      </c>
      <c r="AAE3" s="21" t="s">
        <v>206</v>
      </c>
      <c r="AAF3" s="21" t="s">
        <v>206</v>
      </c>
      <c r="AAG3" s="21" t="s">
        <v>206</v>
      </c>
      <c r="AAH3" s="21" t="s">
        <v>206</v>
      </c>
      <c r="AAI3" s="21" t="s">
        <v>206</v>
      </c>
      <c r="AAJ3" s="21" t="s">
        <v>206</v>
      </c>
      <c r="AAK3" s="21" t="s">
        <v>206</v>
      </c>
      <c r="AAL3" s="21" t="s">
        <v>206</v>
      </c>
      <c r="AAM3" s="21">
        <v>70219</v>
      </c>
      <c r="AAN3" s="21" t="s">
        <v>206</v>
      </c>
      <c r="AAO3" s="21" t="s">
        <v>206</v>
      </c>
      <c r="AAP3" s="21" t="s">
        <v>206</v>
      </c>
      <c r="AAQ3" s="21" t="s">
        <v>206</v>
      </c>
      <c r="AAR3" s="21" t="s">
        <v>206</v>
      </c>
      <c r="AAS3" s="21" t="s">
        <v>206</v>
      </c>
      <c r="AAT3" s="21" t="s">
        <v>206</v>
      </c>
      <c r="AAU3" s="21" t="s">
        <v>206</v>
      </c>
      <c r="AAV3" s="21" t="s">
        <v>206</v>
      </c>
      <c r="AAW3" s="21" t="s">
        <v>206</v>
      </c>
      <c r="AAX3" s="21" t="s">
        <v>206</v>
      </c>
      <c r="AAY3" s="21" t="s">
        <v>206</v>
      </c>
      <c r="AAZ3" s="21" t="s">
        <v>206</v>
      </c>
      <c r="ABA3" s="21" t="s">
        <v>206</v>
      </c>
      <c r="ABB3" s="21" t="s">
        <v>206</v>
      </c>
      <c r="ABC3" s="21" t="s">
        <v>206</v>
      </c>
      <c r="ABD3" s="21" t="s">
        <v>206</v>
      </c>
      <c r="ABE3" s="21" t="s">
        <v>206</v>
      </c>
      <c r="ABF3" s="21" t="s">
        <v>206</v>
      </c>
      <c r="ABG3" s="21" t="s">
        <v>206</v>
      </c>
      <c r="ABH3" s="21" t="s">
        <v>206</v>
      </c>
      <c r="ABI3" s="21" t="s">
        <v>206</v>
      </c>
      <c r="ABJ3" s="21" t="s">
        <v>206</v>
      </c>
      <c r="ABK3" s="21" t="s">
        <v>206</v>
      </c>
      <c r="ABL3" s="21">
        <v>3195595</v>
      </c>
      <c r="ABM3" s="21" t="s">
        <v>206</v>
      </c>
      <c r="ABN3" s="21" t="s">
        <v>206</v>
      </c>
      <c r="ABO3" s="21" t="s">
        <v>206</v>
      </c>
      <c r="ABP3" s="21" t="s">
        <v>206</v>
      </c>
      <c r="ABQ3" s="21" t="s">
        <v>206</v>
      </c>
      <c r="ABR3" s="21" t="s">
        <v>206</v>
      </c>
      <c r="ABS3" s="21" t="s">
        <v>206</v>
      </c>
      <c r="ABT3" s="21" t="s">
        <v>206</v>
      </c>
      <c r="ABU3" s="21" t="s">
        <v>206</v>
      </c>
      <c r="ABV3" s="21" t="s">
        <v>206</v>
      </c>
      <c r="ABW3" s="21" t="s">
        <v>206</v>
      </c>
      <c r="ABX3" s="21" t="s">
        <v>206</v>
      </c>
      <c r="ABY3" s="21" t="s">
        <v>206</v>
      </c>
      <c r="ABZ3" s="21" t="s">
        <v>206</v>
      </c>
      <c r="ACA3" s="21" t="s">
        <v>206</v>
      </c>
      <c r="ACB3" s="21" t="s">
        <v>206</v>
      </c>
      <c r="ACC3" s="21" t="s">
        <v>206</v>
      </c>
      <c r="ACD3" s="21" t="s">
        <v>206</v>
      </c>
      <c r="ACE3" s="21" t="s">
        <v>206</v>
      </c>
      <c r="ACF3" s="21" t="s">
        <v>206</v>
      </c>
      <c r="ACG3" s="21" t="s">
        <v>206</v>
      </c>
      <c r="ACH3" s="21" t="s">
        <v>206</v>
      </c>
      <c r="ACI3" s="21" t="s">
        <v>206</v>
      </c>
      <c r="ACJ3" s="21" t="s">
        <v>206</v>
      </c>
      <c r="ACK3" s="21" t="s">
        <v>206</v>
      </c>
      <c r="ACL3" s="21" t="s">
        <v>206</v>
      </c>
      <c r="ACM3" s="21" t="s">
        <v>206</v>
      </c>
      <c r="ACN3" s="21" t="s">
        <v>206</v>
      </c>
      <c r="ACO3" s="21" t="s">
        <v>206</v>
      </c>
      <c r="ACP3" s="21" t="s">
        <v>206</v>
      </c>
      <c r="ACQ3" s="21" t="s">
        <v>206</v>
      </c>
      <c r="ACR3" s="21" t="s">
        <v>206</v>
      </c>
      <c r="ACS3" s="21" t="s">
        <v>206</v>
      </c>
      <c r="ACT3" s="21" t="s">
        <v>206</v>
      </c>
      <c r="ACU3" s="21" t="s">
        <v>206</v>
      </c>
      <c r="ACV3" s="21" t="s">
        <v>206</v>
      </c>
      <c r="ACW3" s="21" t="s">
        <v>206</v>
      </c>
      <c r="ACX3" s="21" t="s">
        <v>206</v>
      </c>
      <c r="ACY3" s="21" t="s">
        <v>206</v>
      </c>
      <c r="ACZ3" s="21" t="s">
        <v>206</v>
      </c>
      <c r="ADA3" s="21" t="s">
        <v>206</v>
      </c>
      <c r="ADB3" s="21" t="s">
        <v>206</v>
      </c>
      <c r="ADC3" s="21" t="s">
        <v>206</v>
      </c>
      <c r="ADD3" s="21" t="s">
        <v>206</v>
      </c>
      <c r="ADE3" s="21" t="s">
        <v>206</v>
      </c>
      <c r="ADF3" s="21" t="s">
        <v>206</v>
      </c>
      <c r="ADG3" s="21" t="s">
        <v>206</v>
      </c>
      <c r="ADH3" s="21" t="s">
        <v>206</v>
      </c>
      <c r="ADI3" s="21" t="s">
        <v>206</v>
      </c>
      <c r="ADJ3" s="21" t="s">
        <v>206</v>
      </c>
      <c r="ADK3" s="21" t="s">
        <v>206</v>
      </c>
      <c r="ADL3" s="21" t="s">
        <v>206</v>
      </c>
      <c r="ADM3" s="21" t="s">
        <v>206</v>
      </c>
      <c r="ADN3" s="21" t="s">
        <v>206</v>
      </c>
      <c r="ADO3" s="21" t="s">
        <v>206</v>
      </c>
      <c r="ADP3" s="21" t="s">
        <v>206</v>
      </c>
      <c r="ADQ3" s="21" t="s">
        <v>206</v>
      </c>
      <c r="ADR3" s="21" t="s">
        <v>206</v>
      </c>
      <c r="ADS3" s="21" t="s">
        <v>206</v>
      </c>
      <c r="ADT3" s="21">
        <v>64011</v>
      </c>
      <c r="ADU3" s="21" t="s">
        <v>206</v>
      </c>
      <c r="ADV3" s="21" t="s">
        <v>206</v>
      </c>
      <c r="ADW3" s="21" t="s">
        <v>206</v>
      </c>
      <c r="ADX3" s="21" t="s">
        <v>206</v>
      </c>
      <c r="ADY3" s="21" t="s">
        <v>206</v>
      </c>
      <c r="ADZ3" s="21" t="s">
        <v>206</v>
      </c>
      <c r="AEA3" s="21">
        <v>1290673</v>
      </c>
      <c r="AEB3" s="21" t="s">
        <v>206</v>
      </c>
      <c r="AEC3" s="21" t="s">
        <v>206</v>
      </c>
      <c r="AED3" s="21" t="s">
        <v>206</v>
      </c>
      <c r="AEE3" s="21" t="s">
        <v>206</v>
      </c>
      <c r="AEF3" s="21" t="s">
        <v>206</v>
      </c>
      <c r="AEG3" s="21" t="s">
        <v>206</v>
      </c>
      <c r="AEH3" s="21" t="s">
        <v>206</v>
      </c>
      <c r="AEI3" s="21" t="s">
        <v>206</v>
      </c>
      <c r="AEJ3" s="21" t="s">
        <v>206</v>
      </c>
      <c r="AEK3" s="21" t="s">
        <v>206</v>
      </c>
      <c r="AEL3" s="21">
        <v>255958</v>
      </c>
      <c r="AEM3" s="21" t="s">
        <v>206</v>
      </c>
      <c r="AEN3" s="21" t="s">
        <v>206</v>
      </c>
      <c r="AEO3" s="21">
        <v>875</v>
      </c>
      <c r="AEP3" s="21" t="s">
        <v>206</v>
      </c>
      <c r="AEQ3" s="21">
        <v>2699790</v>
      </c>
      <c r="AER3" s="21" t="s">
        <v>206</v>
      </c>
      <c r="AES3" s="21">
        <v>149431</v>
      </c>
      <c r="AET3" s="21">
        <v>95801</v>
      </c>
      <c r="AEU3" s="21">
        <v>140830</v>
      </c>
      <c r="AEV3" s="21">
        <v>27</v>
      </c>
      <c r="AEW3" s="21" t="s">
        <v>206</v>
      </c>
      <c r="AEX3" s="21" t="s">
        <v>206</v>
      </c>
      <c r="AEY3" s="21" t="s">
        <v>206</v>
      </c>
      <c r="AEZ3" s="21">
        <v>1933</v>
      </c>
      <c r="AFA3" s="21">
        <v>75</v>
      </c>
      <c r="AFB3" s="21" t="s">
        <v>206</v>
      </c>
      <c r="AFC3" s="21" t="s">
        <v>206</v>
      </c>
      <c r="AFD3" s="21" t="s">
        <v>206</v>
      </c>
      <c r="AFE3" s="21">
        <v>5066</v>
      </c>
      <c r="AFF3" s="21" t="s">
        <v>206</v>
      </c>
      <c r="AFG3" s="21" t="s">
        <v>206</v>
      </c>
      <c r="AFH3" s="21" t="s">
        <v>206</v>
      </c>
      <c r="AFI3" s="21" t="s">
        <v>206</v>
      </c>
      <c r="AFJ3" s="21" t="s">
        <v>206</v>
      </c>
      <c r="AFK3" s="21" t="s">
        <v>206</v>
      </c>
      <c r="AFL3" s="21" t="s">
        <v>206</v>
      </c>
      <c r="AFM3" s="21" t="s">
        <v>206</v>
      </c>
      <c r="AFN3" s="21">
        <v>45006</v>
      </c>
      <c r="AFO3" s="21" t="s">
        <v>206</v>
      </c>
      <c r="AFP3" s="21" t="s">
        <v>206</v>
      </c>
      <c r="AFQ3" s="21" t="s">
        <v>206</v>
      </c>
      <c r="AFR3" s="21" t="s">
        <v>206</v>
      </c>
      <c r="AFS3" s="21" t="s">
        <v>206</v>
      </c>
      <c r="AFT3" s="21" t="s">
        <v>206</v>
      </c>
      <c r="AFU3" s="21">
        <v>15203</v>
      </c>
      <c r="AFV3" s="21" t="s">
        <v>206</v>
      </c>
      <c r="AFW3" s="21" t="s">
        <v>206</v>
      </c>
      <c r="AFX3" s="21" t="s">
        <v>206</v>
      </c>
      <c r="AFY3" s="21" t="s">
        <v>206</v>
      </c>
      <c r="AFZ3" s="21">
        <v>5098</v>
      </c>
      <c r="AGA3" s="21">
        <v>475920</v>
      </c>
      <c r="AGB3" s="21" t="s">
        <v>206</v>
      </c>
      <c r="AGC3" s="21">
        <v>2</v>
      </c>
      <c r="AGD3" s="21">
        <v>950</v>
      </c>
      <c r="AGE3" s="21" t="s">
        <v>206</v>
      </c>
      <c r="AGF3" s="21" t="s">
        <v>206</v>
      </c>
      <c r="AGG3" s="21" t="s">
        <v>206</v>
      </c>
      <c r="AGH3" s="21" t="s">
        <v>206</v>
      </c>
      <c r="AGI3" s="21" t="s">
        <v>206</v>
      </c>
      <c r="AGJ3" s="21" t="s">
        <v>206</v>
      </c>
      <c r="AGK3" s="21">
        <v>445226995</v>
      </c>
      <c r="AGL3" s="21">
        <v>4840884</v>
      </c>
      <c r="AGM3" s="21" t="s">
        <v>206</v>
      </c>
      <c r="AGN3" s="21" t="s">
        <v>206</v>
      </c>
      <c r="AGO3" s="21" t="s">
        <v>206</v>
      </c>
      <c r="AGP3" s="21" t="s">
        <v>206</v>
      </c>
      <c r="AGQ3" s="21">
        <v>491584</v>
      </c>
      <c r="AGR3" s="21" t="s">
        <v>206</v>
      </c>
      <c r="AGS3" s="21" t="s">
        <v>206</v>
      </c>
      <c r="AGT3" s="21">
        <v>15045</v>
      </c>
      <c r="AGU3" s="21" t="s">
        <v>206</v>
      </c>
      <c r="AGV3" s="21" t="s">
        <v>206</v>
      </c>
      <c r="AGW3" s="21" t="s">
        <v>206</v>
      </c>
      <c r="AGX3" s="21">
        <v>1</v>
      </c>
      <c r="AGY3" s="21" t="s">
        <v>206</v>
      </c>
      <c r="AGZ3" s="21" t="s">
        <v>206</v>
      </c>
      <c r="AHA3" s="21" t="s">
        <v>206</v>
      </c>
      <c r="AHB3" s="21" t="s">
        <v>206</v>
      </c>
      <c r="AHC3" s="21" t="s">
        <v>206</v>
      </c>
      <c r="AHD3" s="21" t="s">
        <v>206</v>
      </c>
      <c r="AHE3" s="21" t="s">
        <v>206</v>
      </c>
      <c r="AHF3" s="21" t="s">
        <v>206</v>
      </c>
      <c r="AHG3" s="21" t="s">
        <v>206</v>
      </c>
      <c r="AHH3" s="21" t="s">
        <v>206</v>
      </c>
      <c r="AHI3" s="21" t="s">
        <v>206</v>
      </c>
      <c r="AHJ3" s="21" t="s">
        <v>206</v>
      </c>
      <c r="AHK3" s="21" t="s">
        <v>206</v>
      </c>
      <c r="AHL3" s="21" t="s">
        <v>206</v>
      </c>
      <c r="AHM3" s="21" t="s">
        <v>206</v>
      </c>
      <c r="AHN3" s="21" t="s">
        <v>206</v>
      </c>
      <c r="AHO3" s="21" t="s">
        <v>206</v>
      </c>
      <c r="AHP3" s="21" t="s">
        <v>206</v>
      </c>
      <c r="AHQ3" s="21" t="s">
        <v>206</v>
      </c>
      <c r="AHR3" s="21" t="s">
        <v>206</v>
      </c>
      <c r="AHS3" s="21" t="s">
        <v>206</v>
      </c>
      <c r="AHT3" s="21" t="s">
        <v>206</v>
      </c>
      <c r="AHU3" s="21">
        <v>30694</v>
      </c>
      <c r="AHV3" s="21" t="s">
        <v>206</v>
      </c>
      <c r="AHW3" s="21" t="s">
        <v>206</v>
      </c>
      <c r="AHX3" s="21" t="s">
        <v>206</v>
      </c>
      <c r="AHY3" s="21" t="s">
        <v>206</v>
      </c>
      <c r="AHZ3" s="21" t="s">
        <v>206</v>
      </c>
      <c r="AIA3" s="21" t="s">
        <v>206</v>
      </c>
      <c r="AIB3" s="21" t="s">
        <v>206</v>
      </c>
      <c r="AIC3" s="21" t="s">
        <v>206</v>
      </c>
      <c r="AID3" s="21">
        <v>10031</v>
      </c>
      <c r="AIE3" s="21" t="s">
        <v>206</v>
      </c>
      <c r="AIF3" s="21">
        <v>88207</v>
      </c>
      <c r="AIG3" s="21" t="s">
        <v>206</v>
      </c>
      <c r="AIH3" s="21">
        <v>56758</v>
      </c>
      <c r="AII3" s="21">
        <v>84381</v>
      </c>
      <c r="AIJ3" s="21" t="s">
        <v>206</v>
      </c>
      <c r="AIK3" s="21">
        <v>179474</v>
      </c>
      <c r="AIL3" s="21" t="s">
        <v>206</v>
      </c>
      <c r="AIM3" s="21">
        <v>30199</v>
      </c>
      <c r="AIN3" s="21" t="s">
        <v>206</v>
      </c>
      <c r="AIO3" s="21">
        <v>417288</v>
      </c>
      <c r="AIP3" s="21" t="s">
        <v>206</v>
      </c>
      <c r="AIQ3" s="21" t="s">
        <v>206</v>
      </c>
      <c r="AIR3" s="21" t="s">
        <v>206</v>
      </c>
      <c r="AIS3" s="21" t="s">
        <v>206</v>
      </c>
      <c r="AIT3" s="21" t="s">
        <v>206</v>
      </c>
      <c r="AIU3" s="21">
        <v>725</v>
      </c>
      <c r="AIV3" s="21" t="s">
        <v>206</v>
      </c>
      <c r="AIW3" s="21" t="s">
        <v>206</v>
      </c>
      <c r="AIX3" s="21" t="s">
        <v>206</v>
      </c>
      <c r="AIY3" s="21" t="s">
        <v>206</v>
      </c>
      <c r="AIZ3" s="21" t="s">
        <v>206</v>
      </c>
      <c r="AJA3" s="21" t="s">
        <v>206</v>
      </c>
      <c r="AJB3" s="21">
        <v>210</v>
      </c>
      <c r="AJC3" s="21" t="s">
        <v>206</v>
      </c>
      <c r="AJD3" s="21" t="s">
        <v>206</v>
      </c>
      <c r="AJE3" s="21" t="s">
        <v>206</v>
      </c>
      <c r="AJF3" s="21" t="s">
        <v>206</v>
      </c>
      <c r="AJG3" s="21" t="s">
        <v>206</v>
      </c>
      <c r="AJH3" s="21" t="s">
        <v>206</v>
      </c>
      <c r="AJI3" s="21" t="s">
        <v>206</v>
      </c>
      <c r="AJJ3" s="21" t="s">
        <v>206</v>
      </c>
      <c r="AJK3" s="21" t="s">
        <v>206</v>
      </c>
      <c r="AJL3" s="21" t="s">
        <v>206</v>
      </c>
      <c r="AJM3" s="21" t="s">
        <v>206</v>
      </c>
      <c r="AJN3" s="21" t="s">
        <v>206</v>
      </c>
      <c r="AJO3" s="21">
        <v>40930</v>
      </c>
      <c r="AJP3" s="21" t="s">
        <v>206</v>
      </c>
      <c r="AJQ3" s="21">
        <v>118127</v>
      </c>
      <c r="AJR3" s="21" t="s">
        <v>206</v>
      </c>
      <c r="AJS3" s="21" t="s">
        <v>206</v>
      </c>
      <c r="AJT3" s="21">
        <v>3500</v>
      </c>
      <c r="AJU3" s="21">
        <v>171</v>
      </c>
      <c r="AJV3" s="21" t="s">
        <v>206</v>
      </c>
      <c r="AJW3" s="21" t="s">
        <v>206</v>
      </c>
      <c r="AJX3" s="21">
        <v>8462</v>
      </c>
      <c r="AJY3" s="21" t="s">
        <v>206</v>
      </c>
      <c r="AJZ3" s="21" t="s">
        <v>206</v>
      </c>
      <c r="AKA3" s="21" t="s">
        <v>206</v>
      </c>
      <c r="AKB3" s="21" t="s">
        <v>206</v>
      </c>
      <c r="AKC3" s="21" t="s">
        <v>206</v>
      </c>
      <c r="AKD3" s="21" t="s">
        <v>206</v>
      </c>
      <c r="AKE3" s="21">
        <v>1805329</v>
      </c>
      <c r="AKF3" s="21">
        <v>713751</v>
      </c>
      <c r="AKG3" s="21">
        <v>4292775</v>
      </c>
      <c r="AKH3" s="21" t="s">
        <v>206</v>
      </c>
      <c r="AKI3" s="21" t="s">
        <v>206</v>
      </c>
      <c r="AKJ3" s="21" t="s">
        <v>206</v>
      </c>
      <c r="AKK3" s="21">
        <v>179695</v>
      </c>
      <c r="AKL3" s="21" t="s">
        <v>206</v>
      </c>
      <c r="AKM3" s="21" t="s">
        <v>206</v>
      </c>
      <c r="AKN3" s="21">
        <v>457</v>
      </c>
      <c r="AKO3" s="21">
        <v>110</v>
      </c>
      <c r="AKP3" s="21" t="s">
        <v>206</v>
      </c>
      <c r="AKQ3" s="21" t="s">
        <v>206</v>
      </c>
      <c r="AKR3" s="21">
        <v>32</v>
      </c>
      <c r="AKS3" s="21" t="s">
        <v>206</v>
      </c>
      <c r="AKT3" s="21" t="s">
        <v>206</v>
      </c>
      <c r="AKU3" s="21" t="s">
        <v>206</v>
      </c>
      <c r="AKV3" s="21" t="s">
        <v>206</v>
      </c>
      <c r="AKW3" s="21" t="s">
        <v>206</v>
      </c>
      <c r="AKX3" s="21" t="s">
        <v>206</v>
      </c>
      <c r="AKY3" s="21" t="s">
        <v>206</v>
      </c>
      <c r="AKZ3" s="21" t="s">
        <v>206</v>
      </c>
      <c r="ALA3" s="21" t="s">
        <v>206</v>
      </c>
      <c r="ALB3" s="21" t="s">
        <v>206</v>
      </c>
      <c r="ALC3" s="21" t="s">
        <v>206</v>
      </c>
      <c r="ALD3" s="21" t="s">
        <v>206</v>
      </c>
      <c r="ALE3" s="21" t="s">
        <v>206</v>
      </c>
      <c r="ALF3" s="21">
        <v>1796582</v>
      </c>
      <c r="ALG3" s="21" t="s">
        <v>206</v>
      </c>
      <c r="ALH3" s="21" t="s">
        <v>206</v>
      </c>
      <c r="ALI3" s="21" t="s">
        <v>206</v>
      </c>
      <c r="ALJ3" s="21">
        <v>617</v>
      </c>
      <c r="ALK3" s="21" t="s">
        <v>206</v>
      </c>
      <c r="ALL3" s="21" t="s">
        <v>206</v>
      </c>
      <c r="ALM3" s="21" t="s">
        <v>206</v>
      </c>
      <c r="ALN3" s="21" t="s">
        <v>206</v>
      </c>
      <c r="ALO3" s="21">
        <v>2132415</v>
      </c>
      <c r="ALP3" s="21" t="s">
        <v>206</v>
      </c>
      <c r="ALQ3" s="21" t="s">
        <v>206</v>
      </c>
      <c r="ALR3" s="21">
        <v>450</v>
      </c>
      <c r="ALS3" s="21" t="s">
        <v>206</v>
      </c>
      <c r="ALT3" s="21" t="s">
        <v>206</v>
      </c>
      <c r="ALU3" s="21">
        <v>13</v>
      </c>
      <c r="ALV3" s="21">
        <v>38848</v>
      </c>
      <c r="ALW3" s="21" t="s">
        <v>206</v>
      </c>
      <c r="ALX3" s="21">
        <v>28000</v>
      </c>
      <c r="ALY3" s="21" t="s">
        <v>206</v>
      </c>
      <c r="ALZ3" s="21">
        <v>877296</v>
      </c>
      <c r="AMA3" s="21" t="s">
        <v>206</v>
      </c>
      <c r="AMB3" s="21">
        <v>40360</v>
      </c>
      <c r="AMC3" s="21" t="s">
        <v>206</v>
      </c>
      <c r="AMD3" s="21">
        <v>35331</v>
      </c>
      <c r="AME3" s="21">
        <v>1595483</v>
      </c>
      <c r="AMF3" s="21" t="s">
        <v>206</v>
      </c>
      <c r="AMG3" s="21">
        <v>602529</v>
      </c>
      <c r="AMH3" s="21" t="s">
        <v>206</v>
      </c>
      <c r="AMI3" s="21">
        <v>1188727</v>
      </c>
      <c r="AMJ3" s="21">
        <v>35772</v>
      </c>
      <c r="AMK3" s="21" t="s">
        <v>206</v>
      </c>
      <c r="AML3" s="21">
        <v>16672</v>
      </c>
      <c r="AMM3" s="21" t="s">
        <v>206</v>
      </c>
      <c r="AMN3" s="21">
        <v>17895</v>
      </c>
      <c r="AMO3" s="21">
        <v>1687</v>
      </c>
      <c r="AMP3" s="21" t="s">
        <v>206</v>
      </c>
      <c r="AMQ3" s="21">
        <v>79964</v>
      </c>
      <c r="AMR3" s="21">
        <v>2353</v>
      </c>
      <c r="AMS3" s="21" t="s">
        <v>206</v>
      </c>
      <c r="AMT3" s="21">
        <v>6745189</v>
      </c>
      <c r="AMU3" s="21" t="s">
        <v>206</v>
      </c>
      <c r="AMV3" s="21" t="s">
        <v>206</v>
      </c>
      <c r="AMW3" s="21" t="s">
        <v>206</v>
      </c>
      <c r="AMX3" s="21">
        <v>1857</v>
      </c>
      <c r="AMY3" s="21" t="s">
        <v>206</v>
      </c>
      <c r="AMZ3" s="21" t="s">
        <v>206</v>
      </c>
      <c r="ANA3" s="21" t="s">
        <v>206</v>
      </c>
      <c r="ANB3" s="21" t="s">
        <v>206</v>
      </c>
      <c r="ANC3" s="21" t="s">
        <v>206</v>
      </c>
      <c r="AND3" s="21" t="s">
        <v>206</v>
      </c>
      <c r="ANE3" s="21">
        <v>20</v>
      </c>
      <c r="ANF3" s="21" t="s">
        <v>206</v>
      </c>
      <c r="ANG3" s="21" t="s">
        <v>206</v>
      </c>
      <c r="ANH3" s="21" t="s">
        <v>206</v>
      </c>
      <c r="ANI3" s="21">
        <v>20927</v>
      </c>
      <c r="ANJ3" s="21">
        <v>171356</v>
      </c>
      <c r="ANK3" s="21">
        <v>161389</v>
      </c>
      <c r="ANL3" s="21" t="s">
        <v>206</v>
      </c>
      <c r="ANM3" s="21" t="s">
        <v>206</v>
      </c>
      <c r="ANN3" s="21">
        <v>1345</v>
      </c>
      <c r="ANO3" s="21">
        <v>119555</v>
      </c>
      <c r="ANP3" s="21">
        <v>14569</v>
      </c>
      <c r="ANQ3" s="21">
        <v>68250</v>
      </c>
      <c r="ANR3" s="21">
        <v>360438</v>
      </c>
      <c r="ANS3" s="21">
        <v>49239</v>
      </c>
      <c r="ANT3" s="21" t="s">
        <v>206</v>
      </c>
      <c r="ANU3" s="21" t="s">
        <v>206</v>
      </c>
      <c r="ANV3" s="21" t="s">
        <v>206</v>
      </c>
      <c r="ANW3" s="21" t="s">
        <v>206</v>
      </c>
      <c r="ANX3" s="21">
        <v>214574</v>
      </c>
      <c r="ANY3" s="21">
        <v>14177336</v>
      </c>
      <c r="ANZ3" s="21">
        <v>4592259</v>
      </c>
      <c r="AOA3" s="21">
        <v>11998429</v>
      </c>
      <c r="AOB3" s="21" t="s">
        <v>206</v>
      </c>
      <c r="AOC3" s="21" t="s">
        <v>206</v>
      </c>
      <c r="AOD3" s="21" t="s">
        <v>206</v>
      </c>
      <c r="AOE3" s="21">
        <v>1496542</v>
      </c>
      <c r="AOF3" s="21" t="s">
        <v>206</v>
      </c>
      <c r="AOG3" s="21" t="s">
        <v>206</v>
      </c>
      <c r="AOH3" s="21">
        <v>1500</v>
      </c>
      <c r="AOI3" s="21">
        <v>1434</v>
      </c>
      <c r="AOJ3" s="21" t="s">
        <v>206</v>
      </c>
      <c r="AOK3" s="21">
        <v>51</v>
      </c>
      <c r="AOL3" s="21">
        <v>490</v>
      </c>
      <c r="AOM3" s="21" t="s">
        <v>206</v>
      </c>
      <c r="AON3" s="21">
        <v>136110</v>
      </c>
      <c r="AOO3" s="21" t="s">
        <v>206</v>
      </c>
      <c r="AOP3" s="21" t="s">
        <v>206</v>
      </c>
      <c r="AOQ3" s="21" t="s">
        <v>206</v>
      </c>
      <c r="AOR3" s="21" t="s">
        <v>206</v>
      </c>
      <c r="AOS3" s="21" t="s">
        <v>206</v>
      </c>
      <c r="AOT3" s="21">
        <v>15</v>
      </c>
      <c r="AOU3" s="21" t="s">
        <v>206</v>
      </c>
      <c r="AOV3" s="21">
        <v>19</v>
      </c>
      <c r="AOW3" s="21" t="s">
        <v>206</v>
      </c>
      <c r="AOX3" s="21" t="s">
        <v>206</v>
      </c>
      <c r="AOY3" s="21" t="s">
        <v>206</v>
      </c>
      <c r="AOZ3" s="21" t="s">
        <v>206</v>
      </c>
      <c r="APA3" s="21" t="s">
        <v>206</v>
      </c>
      <c r="APB3" s="21">
        <v>1641636</v>
      </c>
      <c r="APC3" s="21" t="s">
        <v>206</v>
      </c>
      <c r="APD3" s="21" t="s">
        <v>206</v>
      </c>
      <c r="APE3" s="21">
        <v>72</v>
      </c>
      <c r="APF3" s="21" t="s">
        <v>206</v>
      </c>
      <c r="APG3" s="21">
        <v>6</v>
      </c>
      <c r="APH3" s="21">
        <v>1522528</v>
      </c>
      <c r="API3" s="21">
        <v>4487282</v>
      </c>
      <c r="APJ3" s="21" t="s">
        <v>206</v>
      </c>
      <c r="APK3" s="21" t="s">
        <v>206</v>
      </c>
      <c r="APL3" s="21" t="s">
        <v>206</v>
      </c>
      <c r="APM3" s="21" t="s">
        <v>206</v>
      </c>
      <c r="APN3" s="21">
        <v>3</v>
      </c>
      <c r="APO3" s="21">
        <v>252421</v>
      </c>
      <c r="APP3" s="21">
        <v>1885784</v>
      </c>
      <c r="APQ3" s="21" t="s">
        <v>206</v>
      </c>
      <c r="APR3" s="21">
        <v>119212</v>
      </c>
      <c r="APS3" s="21" t="s">
        <v>206</v>
      </c>
      <c r="APT3" s="21">
        <v>1110363</v>
      </c>
      <c r="APU3" s="21">
        <v>9000</v>
      </c>
      <c r="APV3" s="21">
        <v>1027658</v>
      </c>
      <c r="APW3" s="21">
        <v>413588</v>
      </c>
      <c r="APX3" s="21">
        <v>1996355</v>
      </c>
      <c r="APY3" s="21">
        <v>2620156</v>
      </c>
      <c r="APZ3" s="21" t="s">
        <v>206</v>
      </c>
      <c r="AQA3" s="21">
        <v>270422</v>
      </c>
      <c r="AQB3" s="21">
        <v>2083343</v>
      </c>
      <c r="AQC3" s="21">
        <v>1069867</v>
      </c>
      <c r="AQD3" s="21">
        <v>16533</v>
      </c>
      <c r="AQE3" s="21">
        <v>21019</v>
      </c>
      <c r="AQF3" s="21">
        <v>99064</v>
      </c>
      <c r="AQG3" s="21" t="s">
        <v>206</v>
      </c>
      <c r="AQH3" s="21">
        <v>4825</v>
      </c>
      <c r="AQI3" s="21">
        <v>27399</v>
      </c>
      <c r="AQJ3" s="21" t="s">
        <v>206</v>
      </c>
      <c r="AQK3" s="21" t="s">
        <v>206</v>
      </c>
      <c r="AQL3" s="21">
        <v>306118</v>
      </c>
      <c r="AQM3" s="21">
        <v>714</v>
      </c>
      <c r="AQN3" s="21">
        <v>9132</v>
      </c>
      <c r="AQO3" s="21">
        <v>3030</v>
      </c>
      <c r="AQP3" s="21">
        <v>2547</v>
      </c>
      <c r="AQQ3" s="21" t="s">
        <v>206</v>
      </c>
      <c r="AQR3" s="21" t="s">
        <v>206</v>
      </c>
      <c r="AQS3" s="21" t="s">
        <v>206</v>
      </c>
      <c r="AQT3" s="21" t="s">
        <v>206</v>
      </c>
      <c r="AQU3" s="21" t="s">
        <v>206</v>
      </c>
      <c r="AQV3" s="21" t="s">
        <v>206</v>
      </c>
      <c r="AQW3" s="21" t="s">
        <v>206</v>
      </c>
      <c r="AQX3" s="21" t="s">
        <v>206</v>
      </c>
      <c r="AQY3" s="21">
        <v>1727</v>
      </c>
      <c r="AQZ3" s="21" t="s">
        <v>206</v>
      </c>
      <c r="ARA3" s="21" t="s">
        <v>206</v>
      </c>
      <c r="ARB3" s="21">
        <v>603</v>
      </c>
      <c r="ARC3" s="21">
        <v>3733321</v>
      </c>
      <c r="ARD3" s="21">
        <v>809</v>
      </c>
      <c r="ARE3" s="21">
        <v>127936</v>
      </c>
      <c r="ARF3" s="21">
        <v>17496</v>
      </c>
      <c r="ARG3" s="21" t="s">
        <v>206</v>
      </c>
      <c r="ARH3" s="21">
        <v>266602</v>
      </c>
      <c r="ARI3" s="21">
        <v>3299</v>
      </c>
      <c r="ARJ3" s="21">
        <v>91028</v>
      </c>
      <c r="ARK3" s="21">
        <v>2486193</v>
      </c>
      <c r="ARL3" s="21">
        <v>34393</v>
      </c>
      <c r="ARM3" s="21">
        <v>127898</v>
      </c>
      <c r="ARN3" s="21" t="s">
        <v>206</v>
      </c>
      <c r="ARO3" s="21">
        <v>84</v>
      </c>
      <c r="ARP3" s="21" t="s">
        <v>206</v>
      </c>
      <c r="ARQ3" s="21" t="s">
        <v>206</v>
      </c>
      <c r="ARR3" s="21" t="s">
        <v>206</v>
      </c>
      <c r="ARS3" s="21">
        <v>60880123</v>
      </c>
      <c r="ART3" s="21">
        <v>10584683</v>
      </c>
      <c r="ARU3" s="21">
        <v>16452100</v>
      </c>
      <c r="ARV3" s="21" t="s">
        <v>206</v>
      </c>
      <c r="ARW3" s="21" t="s">
        <v>206</v>
      </c>
      <c r="ARX3" s="21" t="s">
        <v>206</v>
      </c>
      <c r="ARY3" s="21">
        <v>16590059</v>
      </c>
      <c r="ARZ3" s="21">
        <v>410</v>
      </c>
      <c r="ASA3" s="21" t="s">
        <v>206</v>
      </c>
      <c r="ASB3" s="21">
        <v>22028</v>
      </c>
      <c r="ASC3" s="21">
        <v>46</v>
      </c>
      <c r="ASD3" s="21">
        <v>1140288</v>
      </c>
      <c r="ASE3" s="21">
        <v>6226</v>
      </c>
      <c r="ASF3" s="21">
        <v>9484</v>
      </c>
      <c r="ASG3" s="21" t="s">
        <v>206</v>
      </c>
      <c r="ASH3" s="21" t="s">
        <v>206</v>
      </c>
      <c r="ASI3" s="21" t="s">
        <v>206</v>
      </c>
      <c r="ASJ3" s="21" t="s">
        <v>206</v>
      </c>
      <c r="ASK3" s="21" t="s">
        <v>206</v>
      </c>
      <c r="ASL3" s="21" t="s">
        <v>206</v>
      </c>
      <c r="ASM3" s="21" t="s">
        <v>206</v>
      </c>
      <c r="ASN3" s="21" t="s">
        <v>206</v>
      </c>
      <c r="ASO3" s="21" t="s">
        <v>206</v>
      </c>
      <c r="ASP3" s="21" t="s">
        <v>206</v>
      </c>
      <c r="ASQ3" s="21" t="s">
        <v>206</v>
      </c>
      <c r="ASR3" s="21">
        <v>1179815</v>
      </c>
      <c r="ASS3" s="21" t="s">
        <v>206</v>
      </c>
      <c r="AST3" s="21">
        <v>3716718</v>
      </c>
      <c r="ASU3" s="21" t="s">
        <v>206</v>
      </c>
      <c r="ASV3" s="21" t="s">
        <v>206</v>
      </c>
      <c r="ASW3" s="21" t="s">
        <v>206</v>
      </c>
      <c r="ASX3" s="21" t="s">
        <v>206</v>
      </c>
      <c r="ASY3" s="21">
        <v>377</v>
      </c>
      <c r="ASZ3" s="21" t="s">
        <v>206</v>
      </c>
      <c r="ATA3" s="21" t="s">
        <v>206</v>
      </c>
      <c r="ATB3" s="21" t="s">
        <v>206</v>
      </c>
      <c r="ATC3" s="21">
        <v>676788</v>
      </c>
      <c r="ATD3" s="21" t="s">
        <v>206</v>
      </c>
      <c r="ATE3" s="21" t="s">
        <v>206</v>
      </c>
      <c r="ATF3" s="21" t="s">
        <v>206</v>
      </c>
      <c r="ATG3" s="21" t="s">
        <v>206</v>
      </c>
      <c r="ATH3" s="21" t="s">
        <v>206</v>
      </c>
      <c r="ATI3" s="21" t="s">
        <v>206</v>
      </c>
      <c r="ATJ3" s="21">
        <v>10</v>
      </c>
      <c r="ATK3" s="21" t="s">
        <v>206</v>
      </c>
      <c r="ATL3" s="21" t="s">
        <v>206</v>
      </c>
      <c r="ATM3" s="21" t="s">
        <v>206</v>
      </c>
      <c r="ATN3" s="21" t="s">
        <v>206</v>
      </c>
      <c r="ATO3" s="21" t="s">
        <v>206</v>
      </c>
      <c r="ATP3" s="21" t="s">
        <v>206</v>
      </c>
      <c r="ATQ3" s="21" t="s">
        <v>206</v>
      </c>
      <c r="ATR3" s="21">
        <v>1955</v>
      </c>
      <c r="ATS3" s="21">
        <v>426</v>
      </c>
      <c r="ATT3" s="21" t="s">
        <v>206</v>
      </c>
      <c r="ATU3" s="21" t="s">
        <v>206</v>
      </c>
      <c r="ATV3" s="21">
        <v>11585</v>
      </c>
      <c r="ATW3" s="21">
        <v>52832</v>
      </c>
      <c r="ATX3" s="21" t="s">
        <v>206</v>
      </c>
      <c r="ATY3" s="21">
        <v>31</v>
      </c>
      <c r="ATZ3" s="21" t="s">
        <v>206</v>
      </c>
      <c r="AUA3" s="21" t="s">
        <v>206</v>
      </c>
      <c r="AUB3" s="21" t="s">
        <v>206</v>
      </c>
      <c r="AUC3" s="21">
        <v>54</v>
      </c>
      <c r="AUD3" s="21" t="s">
        <v>206</v>
      </c>
      <c r="AUE3" s="21" t="s">
        <v>206</v>
      </c>
      <c r="AUF3" s="21" t="s">
        <v>206</v>
      </c>
      <c r="AUG3" s="21" t="s">
        <v>206</v>
      </c>
      <c r="AUH3" s="21" t="s">
        <v>206</v>
      </c>
      <c r="AUI3" s="21" t="s">
        <v>206</v>
      </c>
      <c r="AUJ3" s="21">
        <v>96</v>
      </c>
      <c r="AUK3" s="21" t="s">
        <v>206</v>
      </c>
      <c r="AUL3" s="21" t="s">
        <v>206</v>
      </c>
      <c r="AUM3" s="21" t="s">
        <v>206</v>
      </c>
      <c r="AUN3" s="21" t="s">
        <v>206</v>
      </c>
      <c r="AUO3" s="21" t="s">
        <v>206</v>
      </c>
      <c r="AUP3" s="21" t="s">
        <v>206</v>
      </c>
      <c r="AUQ3" s="21" t="s">
        <v>206</v>
      </c>
      <c r="AUR3" s="21" t="s">
        <v>206</v>
      </c>
      <c r="AUS3" s="21">
        <v>3</v>
      </c>
      <c r="AUT3" s="21" t="s">
        <v>206</v>
      </c>
      <c r="AUU3" s="21" t="s">
        <v>206</v>
      </c>
      <c r="AUV3" s="21" t="s">
        <v>206</v>
      </c>
      <c r="AUW3" s="21">
        <v>197</v>
      </c>
      <c r="AUX3" s="21" t="s">
        <v>206</v>
      </c>
      <c r="AUY3" s="21">
        <v>95</v>
      </c>
      <c r="AUZ3" s="21" t="s">
        <v>206</v>
      </c>
      <c r="AVA3" s="21" t="s">
        <v>206</v>
      </c>
      <c r="AVB3" s="21">
        <v>2191</v>
      </c>
      <c r="AVC3" s="21" t="s">
        <v>206</v>
      </c>
      <c r="AVD3" s="21" t="s">
        <v>206</v>
      </c>
      <c r="AVE3" s="21">
        <v>13</v>
      </c>
      <c r="AVF3" s="21">
        <v>1</v>
      </c>
      <c r="AVG3" s="21" t="s">
        <v>206</v>
      </c>
      <c r="AVH3" s="21" t="s">
        <v>206</v>
      </c>
      <c r="AVI3" s="21" t="s">
        <v>206</v>
      </c>
      <c r="AVJ3" s="21" t="s">
        <v>206</v>
      </c>
      <c r="AVK3" s="21" t="s">
        <v>206</v>
      </c>
      <c r="AVL3" s="21" t="s">
        <v>206</v>
      </c>
      <c r="AVM3" s="21">
        <v>495044</v>
      </c>
      <c r="AVN3" s="21">
        <v>27151</v>
      </c>
      <c r="AVO3" s="21" t="s">
        <v>206</v>
      </c>
      <c r="AVP3" s="21" t="s">
        <v>206</v>
      </c>
      <c r="AVQ3" s="21" t="s">
        <v>206</v>
      </c>
      <c r="AVR3" s="21" t="s">
        <v>206</v>
      </c>
      <c r="AVS3" s="21" t="s">
        <v>206</v>
      </c>
      <c r="AVT3" s="21">
        <v>821</v>
      </c>
      <c r="AVU3" s="21" t="s">
        <v>206</v>
      </c>
      <c r="AVV3" s="21">
        <v>21</v>
      </c>
      <c r="AVW3" s="21">
        <v>10</v>
      </c>
      <c r="AVX3" s="21">
        <v>94722</v>
      </c>
      <c r="AVY3" s="21" t="s">
        <v>206</v>
      </c>
      <c r="AVZ3" s="21" t="s">
        <v>206</v>
      </c>
      <c r="AWA3" s="21" t="s">
        <v>206</v>
      </c>
      <c r="AWB3" s="21" t="s">
        <v>206</v>
      </c>
      <c r="AWC3" s="21" t="s">
        <v>206</v>
      </c>
      <c r="AWD3" s="21" t="s">
        <v>206</v>
      </c>
      <c r="AWE3" s="21" t="s">
        <v>206</v>
      </c>
      <c r="AWF3" s="21" t="s">
        <v>206</v>
      </c>
      <c r="AWG3" s="21">
        <v>218955</v>
      </c>
      <c r="AWH3" s="21" t="s">
        <v>206</v>
      </c>
      <c r="AWI3" s="21" t="s">
        <v>206</v>
      </c>
      <c r="AWJ3" s="21" t="s">
        <v>206</v>
      </c>
      <c r="AWK3" s="21" t="s">
        <v>206</v>
      </c>
      <c r="AWL3" s="21" t="s">
        <v>206</v>
      </c>
      <c r="AWM3" s="21" t="s">
        <v>206</v>
      </c>
      <c r="AWN3" s="21" t="s">
        <v>206</v>
      </c>
      <c r="AWO3" s="21" t="s">
        <v>206</v>
      </c>
      <c r="AWP3" s="21">
        <v>9</v>
      </c>
      <c r="AWQ3" s="21" t="s">
        <v>206</v>
      </c>
      <c r="AWR3" s="21">
        <v>48679</v>
      </c>
      <c r="AWS3" s="21">
        <v>2984</v>
      </c>
      <c r="AWT3" s="21" t="s">
        <v>206</v>
      </c>
      <c r="AWU3" s="21">
        <v>88</v>
      </c>
      <c r="AWV3" s="21">
        <v>223546</v>
      </c>
      <c r="AWW3" s="21">
        <v>7370395</v>
      </c>
      <c r="AWX3" s="21" t="s">
        <v>206</v>
      </c>
      <c r="AWY3" s="21" t="s">
        <v>206</v>
      </c>
      <c r="AWZ3" s="21">
        <v>2011</v>
      </c>
      <c r="AXA3" s="21" t="s">
        <v>206</v>
      </c>
      <c r="AXB3" s="21" t="s">
        <v>206</v>
      </c>
      <c r="AXC3" s="21">
        <v>209</v>
      </c>
      <c r="AXD3" s="21" t="s">
        <v>206</v>
      </c>
      <c r="AXE3" s="21" t="s">
        <v>206</v>
      </c>
      <c r="AXF3" s="21">
        <v>58139</v>
      </c>
      <c r="AXG3" s="21" t="s">
        <v>206</v>
      </c>
      <c r="AXH3" s="21">
        <v>301461</v>
      </c>
      <c r="AXI3" s="21">
        <v>96001</v>
      </c>
      <c r="AXJ3" s="21">
        <v>640276</v>
      </c>
      <c r="AXK3" s="21">
        <v>59510</v>
      </c>
      <c r="AXL3" s="21">
        <v>4795</v>
      </c>
      <c r="AXM3" s="21">
        <v>843493</v>
      </c>
      <c r="AXN3" s="21" t="s">
        <v>206</v>
      </c>
      <c r="AXO3" s="21">
        <v>1046</v>
      </c>
      <c r="AXP3" s="21">
        <v>108735</v>
      </c>
      <c r="AXQ3" s="21">
        <v>1659208</v>
      </c>
      <c r="AXR3" s="21">
        <v>40458</v>
      </c>
      <c r="AXS3" s="21">
        <v>17250</v>
      </c>
      <c r="AXT3" s="21" t="s">
        <v>206</v>
      </c>
      <c r="AXU3" s="21" t="s">
        <v>206</v>
      </c>
      <c r="AXV3" s="21">
        <v>234874</v>
      </c>
      <c r="AXW3" s="21">
        <v>14296</v>
      </c>
      <c r="AXX3" s="21" t="s">
        <v>206</v>
      </c>
      <c r="AXY3" s="21">
        <v>26397</v>
      </c>
      <c r="AXZ3" s="21">
        <v>16731</v>
      </c>
      <c r="AYA3" s="21">
        <v>10</v>
      </c>
      <c r="AYB3" s="21">
        <v>5499646</v>
      </c>
      <c r="AYC3" s="21">
        <v>372</v>
      </c>
      <c r="AYD3" s="21">
        <v>25903</v>
      </c>
      <c r="AYE3" s="21" t="s">
        <v>206</v>
      </c>
      <c r="AYF3" s="21" t="s">
        <v>206</v>
      </c>
      <c r="AYG3" s="21" t="s">
        <v>206</v>
      </c>
      <c r="AYH3" s="21" t="s">
        <v>206</v>
      </c>
      <c r="AYI3" s="21" t="s">
        <v>206</v>
      </c>
      <c r="AYJ3" s="21">
        <v>94006</v>
      </c>
      <c r="AYK3" s="21" t="s">
        <v>206</v>
      </c>
      <c r="AYL3" s="21" t="s">
        <v>206</v>
      </c>
      <c r="AYM3" s="21">
        <v>1070</v>
      </c>
      <c r="AYN3" s="21" t="s">
        <v>206</v>
      </c>
      <c r="AYO3" s="21" t="s">
        <v>206</v>
      </c>
      <c r="AYP3" s="21" t="s">
        <v>206</v>
      </c>
      <c r="AYQ3" s="21">
        <v>134464</v>
      </c>
      <c r="AYR3" s="21">
        <v>208</v>
      </c>
      <c r="AYS3" s="21">
        <v>4028</v>
      </c>
      <c r="AYT3" s="21">
        <v>54446</v>
      </c>
      <c r="AYU3" s="21" t="s">
        <v>206</v>
      </c>
      <c r="AYV3" s="21">
        <v>58399</v>
      </c>
      <c r="AYW3" s="21">
        <v>229910</v>
      </c>
      <c r="AYX3" s="21">
        <v>86763</v>
      </c>
      <c r="AYY3" s="21">
        <v>241193</v>
      </c>
      <c r="AYZ3" s="21">
        <v>3893046</v>
      </c>
      <c r="AZA3" s="21">
        <v>168965</v>
      </c>
      <c r="AZB3" s="21" t="s">
        <v>206</v>
      </c>
      <c r="AZC3" s="21" t="s">
        <v>206</v>
      </c>
      <c r="AZD3" s="21" t="s">
        <v>206</v>
      </c>
      <c r="AZE3" s="21" t="s">
        <v>206</v>
      </c>
      <c r="AZF3" s="21" t="s">
        <v>206</v>
      </c>
      <c r="AZG3" s="21">
        <v>6962354</v>
      </c>
      <c r="AZH3" s="21">
        <v>2933816</v>
      </c>
      <c r="AZI3" s="21">
        <v>72628</v>
      </c>
      <c r="AZJ3" s="21" t="s">
        <v>206</v>
      </c>
      <c r="AZK3" s="21" t="s">
        <v>206</v>
      </c>
      <c r="AZL3" s="21" t="s">
        <v>206</v>
      </c>
      <c r="AZM3" s="21">
        <v>18026</v>
      </c>
      <c r="AZN3" s="21">
        <v>279</v>
      </c>
      <c r="AZO3" s="21" t="s">
        <v>206</v>
      </c>
      <c r="AZP3" s="21">
        <v>19297</v>
      </c>
      <c r="AZQ3" s="21">
        <v>14861</v>
      </c>
      <c r="AZR3" s="21">
        <v>74456</v>
      </c>
      <c r="AZS3" s="21">
        <v>1085</v>
      </c>
      <c r="AZT3" s="21">
        <v>64</v>
      </c>
      <c r="AZU3" s="21" t="s">
        <v>206</v>
      </c>
      <c r="AZV3" s="21" t="s">
        <v>206</v>
      </c>
      <c r="AZW3" s="21" t="s">
        <v>206</v>
      </c>
      <c r="AZX3" s="21" t="s">
        <v>206</v>
      </c>
      <c r="AZY3" s="21" t="s">
        <v>206</v>
      </c>
      <c r="AZZ3" s="21" t="s">
        <v>206</v>
      </c>
      <c r="BAA3" s="21" t="s">
        <v>206</v>
      </c>
      <c r="BAB3" s="21" t="s">
        <v>206</v>
      </c>
      <c r="BAC3" s="21" t="s">
        <v>206</v>
      </c>
      <c r="BAD3" s="21" t="s">
        <v>206</v>
      </c>
      <c r="BAE3" s="21">
        <v>634</v>
      </c>
      <c r="BAF3" s="21" t="s">
        <v>206</v>
      </c>
      <c r="BAG3" s="21" t="s">
        <v>206</v>
      </c>
      <c r="BAH3" s="21" t="s">
        <v>206</v>
      </c>
      <c r="BAI3" s="21" t="s">
        <v>206</v>
      </c>
      <c r="BAJ3" s="21">
        <v>165671</v>
      </c>
      <c r="BAK3" s="21" t="s">
        <v>206</v>
      </c>
      <c r="BAL3" s="21" t="s">
        <v>206</v>
      </c>
      <c r="BAM3" s="21">
        <v>2</v>
      </c>
      <c r="BAN3" s="21" t="s">
        <v>206</v>
      </c>
      <c r="BAO3" s="21" t="s">
        <v>206</v>
      </c>
      <c r="BAP3" s="21">
        <v>5</v>
      </c>
      <c r="BAQ3" s="21">
        <v>2721358</v>
      </c>
      <c r="BAR3" s="21" t="s">
        <v>206</v>
      </c>
      <c r="BAS3" s="21" t="s">
        <v>206</v>
      </c>
      <c r="BAT3" s="21">
        <v>5773</v>
      </c>
      <c r="BAU3" s="21" t="s">
        <v>206</v>
      </c>
      <c r="BAV3" s="21" t="s">
        <v>206</v>
      </c>
      <c r="BAW3" s="21" t="s">
        <v>206</v>
      </c>
      <c r="BAX3" s="21">
        <v>25959</v>
      </c>
      <c r="BAY3" s="21" t="s">
        <v>206</v>
      </c>
      <c r="BAZ3" s="21" t="s">
        <v>206</v>
      </c>
      <c r="BBA3" s="21" t="s">
        <v>206</v>
      </c>
      <c r="BBB3" s="21">
        <v>69110</v>
      </c>
      <c r="BBC3" s="21">
        <v>960</v>
      </c>
      <c r="BBD3" s="21" t="s">
        <v>206</v>
      </c>
      <c r="BBE3" s="21">
        <v>136470</v>
      </c>
      <c r="BBF3" s="21">
        <v>2</v>
      </c>
      <c r="BBG3" s="21">
        <v>1565757</v>
      </c>
      <c r="BBH3" s="21" t="s">
        <v>206</v>
      </c>
      <c r="BBI3" s="21">
        <v>42667983</v>
      </c>
      <c r="BBJ3" s="21">
        <v>4778500</v>
      </c>
      <c r="BBK3" s="21">
        <v>174721</v>
      </c>
      <c r="BBL3" s="21">
        <v>129</v>
      </c>
      <c r="BBM3" s="21">
        <v>11944</v>
      </c>
      <c r="BBN3" s="21" t="s">
        <v>206</v>
      </c>
      <c r="BBO3" s="21">
        <v>25442</v>
      </c>
      <c r="BBP3" s="21">
        <v>594</v>
      </c>
      <c r="BBQ3" s="21">
        <v>171</v>
      </c>
      <c r="BBR3" s="21" t="s">
        <v>206</v>
      </c>
      <c r="BBS3" s="21" t="s">
        <v>206</v>
      </c>
      <c r="BBT3" s="21" t="s">
        <v>206</v>
      </c>
      <c r="BBU3" s="21">
        <v>604</v>
      </c>
      <c r="BBV3" s="21" t="s">
        <v>206</v>
      </c>
      <c r="BBW3" s="21">
        <v>764</v>
      </c>
      <c r="BBX3" s="21">
        <v>25978</v>
      </c>
      <c r="BBY3" s="21" t="s">
        <v>206</v>
      </c>
      <c r="BBZ3" s="21" t="s">
        <v>206</v>
      </c>
      <c r="BCA3" s="21" t="s">
        <v>206</v>
      </c>
      <c r="BCB3" s="21" t="s">
        <v>206</v>
      </c>
      <c r="BCC3" s="21" t="s">
        <v>206</v>
      </c>
      <c r="BCD3" s="21">
        <v>403253</v>
      </c>
      <c r="BCE3" s="21" t="s">
        <v>206</v>
      </c>
      <c r="BCF3" s="21" t="s">
        <v>206</v>
      </c>
      <c r="BCG3" s="21">
        <v>90</v>
      </c>
      <c r="BCH3" s="21">
        <v>30</v>
      </c>
      <c r="BCI3" s="21">
        <v>100</v>
      </c>
      <c r="BCJ3" s="21" t="s">
        <v>206</v>
      </c>
      <c r="BCK3" s="21">
        <v>215347</v>
      </c>
      <c r="BCL3" s="21">
        <v>31655</v>
      </c>
      <c r="BCM3" s="21">
        <v>567</v>
      </c>
      <c r="BCN3" s="21">
        <v>5519</v>
      </c>
      <c r="BCO3" s="21" t="s">
        <v>206</v>
      </c>
      <c r="BCP3" s="21">
        <v>8</v>
      </c>
      <c r="BCQ3" s="21">
        <v>3223</v>
      </c>
      <c r="BCR3" s="21">
        <v>2835</v>
      </c>
      <c r="BCS3" s="21">
        <v>1694</v>
      </c>
      <c r="BCT3" s="21">
        <v>49137</v>
      </c>
      <c r="BCU3" s="21" t="s">
        <v>206</v>
      </c>
      <c r="BCV3" s="21" t="s">
        <v>206</v>
      </c>
      <c r="BCW3" s="21" t="s">
        <v>206</v>
      </c>
      <c r="BCX3" s="21" t="s">
        <v>206</v>
      </c>
      <c r="BCY3" s="21" t="s">
        <v>206</v>
      </c>
      <c r="BCZ3" s="21" t="s">
        <v>206</v>
      </c>
      <c r="BDA3" s="21">
        <v>9934828</v>
      </c>
      <c r="BDB3" s="21">
        <v>91611723</v>
      </c>
      <c r="BDC3" s="21">
        <v>24</v>
      </c>
      <c r="BDD3" s="21" t="s">
        <v>206</v>
      </c>
      <c r="BDE3" s="21" t="s">
        <v>206</v>
      </c>
      <c r="BDF3" s="21" t="s">
        <v>206</v>
      </c>
      <c r="BDG3" s="21">
        <v>703261</v>
      </c>
      <c r="BDH3" s="21">
        <v>93</v>
      </c>
      <c r="BDI3" s="21" t="s">
        <v>206</v>
      </c>
      <c r="BDJ3" s="21">
        <v>3323</v>
      </c>
      <c r="BDK3" s="21">
        <v>230</v>
      </c>
      <c r="BDL3" s="21">
        <v>463</v>
      </c>
      <c r="BDM3" s="21">
        <v>10</v>
      </c>
      <c r="BDN3" s="21">
        <v>54</v>
      </c>
      <c r="BDO3" s="21" t="s">
        <v>206</v>
      </c>
      <c r="BDP3" s="21" t="s">
        <v>206</v>
      </c>
      <c r="BDQ3" s="21" t="s">
        <v>206</v>
      </c>
      <c r="BDR3" s="21" t="s">
        <v>206</v>
      </c>
      <c r="BDS3" s="21" t="s">
        <v>206</v>
      </c>
      <c r="BDT3" s="21" t="s">
        <v>206</v>
      </c>
      <c r="BDU3" s="21" t="s">
        <v>206</v>
      </c>
      <c r="BDV3" s="21" t="s">
        <v>206</v>
      </c>
      <c r="BDW3" s="21" t="s">
        <v>206</v>
      </c>
      <c r="BDX3" s="21" t="s">
        <v>206</v>
      </c>
      <c r="BDY3" s="21" t="s">
        <v>206</v>
      </c>
      <c r="BDZ3" s="21" t="s">
        <v>206</v>
      </c>
      <c r="BEA3" s="21" t="s">
        <v>206</v>
      </c>
      <c r="BEB3" s="21" t="s">
        <v>206</v>
      </c>
      <c r="BEC3" s="21" t="s">
        <v>206</v>
      </c>
      <c r="BED3" s="21">
        <v>2</v>
      </c>
      <c r="BEE3" s="21" t="s">
        <v>206</v>
      </c>
      <c r="BEF3" s="21">
        <v>1021430</v>
      </c>
      <c r="BEG3" s="21" t="s">
        <v>206</v>
      </c>
      <c r="BEH3" s="21" t="s">
        <v>206</v>
      </c>
      <c r="BEI3" s="21" t="s">
        <v>206</v>
      </c>
      <c r="BEJ3" s="21">
        <v>360720</v>
      </c>
      <c r="BEK3" s="21">
        <v>2047548</v>
      </c>
      <c r="BEL3" s="21" t="s">
        <v>206</v>
      </c>
      <c r="BEM3" s="21" t="s">
        <v>206</v>
      </c>
      <c r="BEN3" s="21" t="s">
        <v>206</v>
      </c>
      <c r="BEO3" s="21" t="s">
        <v>206</v>
      </c>
      <c r="BEP3" s="21" t="s">
        <v>206</v>
      </c>
      <c r="BEQ3" s="21" t="s">
        <v>206</v>
      </c>
      <c r="BER3" s="21" t="s">
        <v>206</v>
      </c>
      <c r="BES3" s="21" t="s">
        <v>206</v>
      </c>
      <c r="BET3" s="21">
        <v>503444</v>
      </c>
      <c r="BEU3" s="21" t="s">
        <v>206</v>
      </c>
      <c r="BEV3" s="21" t="s">
        <v>206</v>
      </c>
      <c r="BEW3" s="21" t="s">
        <v>206</v>
      </c>
      <c r="BEX3" s="21" t="s">
        <v>206</v>
      </c>
      <c r="BEY3" s="21">
        <v>9800</v>
      </c>
      <c r="BEZ3" s="21" t="s">
        <v>206</v>
      </c>
      <c r="BFA3" s="21">
        <v>271054</v>
      </c>
      <c r="BFB3" s="21" t="s">
        <v>206</v>
      </c>
      <c r="BFC3" s="21">
        <v>58556409</v>
      </c>
      <c r="BFD3" s="21">
        <v>330678</v>
      </c>
      <c r="BFE3" s="21">
        <v>1108752</v>
      </c>
      <c r="BFF3" s="21">
        <v>7239</v>
      </c>
      <c r="BFG3" s="21">
        <v>5132</v>
      </c>
      <c r="BFH3" s="21" t="s">
        <v>206</v>
      </c>
      <c r="BFI3" s="21" t="s">
        <v>206</v>
      </c>
      <c r="BFJ3" s="21">
        <v>21803</v>
      </c>
      <c r="BFK3" s="21">
        <v>234552</v>
      </c>
      <c r="BFL3" s="21" t="s">
        <v>206</v>
      </c>
      <c r="BFM3" s="21" t="s">
        <v>206</v>
      </c>
      <c r="BFN3" s="21" t="s">
        <v>206</v>
      </c>
      <c r="BFO3" s="21">
        <v>48</v>
      </c>
      <c r="BFP3" s="21" t="s">
        <v>206</v>
      </c>
      <c r="BFQ3" s="21" t="s">
        <v>206</v>
      </c>
      <c r="BFR3" s="21" t="s">
        <v>206</v>
      </c>
      <c r="BFS3" s="21" t="s">
        <v>206</v>
      </c>
      <c r="BFT3" s="21" t="s">
        <v>206</v>
      </c>
      <c r="BFU3" s="21" t="s">
        <v>206</v>
      </c>
      <c r="BFV3" s="21" t="s">
        <v>206</v>
      </c>
      <c r="BFW3" s="21" t="s">
        <v>206</v>
      </c>
      <c r="BFX3" s="21">
        <v>1209141</v>
      </c>
      <c r="BFY3" s="21" t="s">
        <v>206</v>
      </c>
      <c r="BFZ3" s="21" t="s">
        <v>206</v>
      </c>
      <c r="BGA3" s="21" t="s">
        <v>206</v>
      </c>
      <c r="BGB3" s="21">
        <v>112326</v>
      </c>
      <c r="BGC3" s="21" t="s">
        <v>206</v>
      </c>
      <c r="BGD3" s="21" t="s">
        <v>206</v>
      </c>
      <c r="BGE3" s="21">
        <v>64326</v>
      </c>
      <c r="BGF3" s="21" t="s">
        <v>206</v>
      </c>
      <c r="BGG3" s="21">
        <v>24515</v>
      </c>
      <c r="BGH3" s="21" t="s">
        <v>206</v>
      </c>
      <c r="BGI3" s="21" t="s">
        <v>206</v>
      </c>
      <c r="BGJ3" s="21">
        <v>7603</v>
      </c>
      <c r="BGK3" s="21">
        <v>89856</v>
      </c>
      <c r="BGL3" s="21">
        <v>32861</v>
      </c>
      <c r="BGM3" s="21" t="s">
        <v>206</v>
      </c>
      <c r="BGN3" s="21">
        <v>49488</v>
      </c>
      <c r="BGO3" s="21" t="s">
        <v>206</v>
      </c>
      <c r="BGP3" s="21" t="s">
        <v>206</v>
      </c>
      <c r="BGQ3" s="21" t="s">
        <v>206</v>
      </c>
      <c r="BGR3" s="21" t="s">
        <v>206</v>
      </c>
      <c r="BGS3" s="21" t="s">
        <v>206</v>
      </c>
      <c r="BGT3" s="21" t="s">
        <v>206</v>
      </c>
      <c r="BGU3" s="21">
        <v>10436703</v>
      </c>
      <c r="BGV3" s="21">
        <v>67307800</v>
      </c>
      <c r="BGW3" s="21">
        <v>2182809</v>
      </c>
      <c r="BGX3" s="21" t="s">
        <v>206</v>
      </c>
      <c r="BGY3" s="21" t="s">
        <v>206</v>
      </c>
      <c r="BGZ3" s="21" t="s">
        <v>206</v>
      </c>
      <c r="BHA3" s="21">
        <v>41163964</v>
      </c>
      <c r="BHB3" s="21" t="s">
        <v>206</v>
      </c>
      <c r="BHC3" s="21" t="s">
        <v>206</v>
      </c>
      <c r="BHD3" s="21">
        <v>1235</v>
      </c>
      <c r="BHE3" s="21">
        <v>2631</v>
      </c>
      <c r="BHF3" s="21">
        <v>2398725</v>
      </c>
      <c r="BHG3" s="21" t="s">
        <v>206</v>
      </c>
      <c r="BHH3" s="21">
        <v>382</v>
      </c>
      <c r="BHI3" s="21" t="s">
        <v>206</v>
      </c>
      <c r="BHJ3" s="21" t="s">
        <v>206</v>
      </c>
      <c r="BHK3" s="21" t="s">
        <v>206</v>
      </c>
      <c r="BHL3" s="21" t="s">
        <v>206</v>
      </c>
      <c r="BHM3" s="21" t="s">
        <v>206</v>
      </c>
      <c r="BHN3" s="21" t="s">
        <v>206</v>
      </c>
      <c r="BHO3" s="21" t="s">
        <v>206</v>
      </c>
      <c r="BHP3" s="21" t="s">
        <v>206</v>
      </c>
      <c r="BHQ3" s="21" t="s">
        <v>206</v>
      </c>
      <c r="BHR3" s="21" t="s">
        <v>206</v>
      </c>
      <c r="BHS3" s="21" t="s">
        <v>206</v>
      </c>
      <c r="BHT3" s="21" t="s">
        <v>206</v>
      </c>
      <c r="BHU3" s="21" t="s">
        <v>206</v>
      </c>
      <c r="BHV3" s="21" t="s">
        <v>206</v>
      </c>
      <c r="BHW3" s="21" t="s">
        <v>206</v>
      </c>
      <c r="BHX3" s="21" t="s">
        <v>206</v>
      </c>
      <c r="BHY3" s="21" t="s">
        <v>206</v>
      </c>
      <c r="BHZ3" s="21" t="s">
        <v>206</v>
      </c>
      <c r="BIA3" s="21" t="s">
        <v>206</v>
      </c>
      <c r="BIB3" s="21" t="s">
        <v>206</v>
      </c>
      <c r="BIC3" s="21" t="s">
        <v>206</v>
      </c>
      <c r="BID3" s="21" t="s">
        <v>206</v>
      </c>
      <c r="BIE3" s="21">
        <v>167095</v>
      </c>
      <c r="BIF3" s="21" t="s">
        <v>206</v>
      </c>
      <c r="BIG3" s="21" t="s">
        <v>206</v>
      </c>
      <c r="BIH3" s="21" t="s">
        <v>206</v>
      </c>
      <c r="BII3" s="21" t="s">
        <v>206</v>
      </c>
      <c r="BIJ3" s="21" t="s">
        <v>206</v>
      </c>
      <c r="BIK3" s="21" t="s">
        <v>206</v>
      </c>
      <c r="BIL3" s="21" t="s">
        <v>206</v>
      </c>
      <c r="BIM3" s="21" t="s">
        <v>206</v>
      </c>
      <c r="BIN3" s="21" t="s">
        <v>206</v>
      </c>
      <c r="BIO3" s="21" t="s">
        <v>206</v>
      </c>
      <c r="BIP3" s="21" t="s">
        <v>206</v>
      </c>
      <c r="BIQ3" s="21" t="s">
        <v>206</v>
      </c>
      <c r="BIR3" s="21" t="s">
        <v>206</v>
      </c>
      <c r="BIS3" s="21" t="s">
        <v>206</v>
      </c>
      <c r="BIT3" s="21" t="s">
        <v>206</v>
      </c>
      <c r="BIU3" s="21" t="s">
        <v>206</v>
      </c>
      <c r="BIV3" s="21" t="s">
        <v>206</v>
      </c>
      <c r="BIW3" s="21" t="s">
        <v>206</v>
      </c>
      <c r="BIX3" s="21" t="s">
        <v>206</v>
      </c>
      <c r="BIY3" s="21">
        <v>239800</v>
      </c>
      <c r="BIZ3" s="21">
        <v>3</v>
      </c>
      <c r="BJA3" s="21">
        <v>24</v>
      </c>
      <c r="BJB3" s="21" t="s">
        <v>206</v>
      </c>
      <c r="BJC3" s="21" t="s">
        <v>206</v>
      </c>
      <c r="BJD3" s="21" t="s">
        <v>206</v>
      </c>
      <c r="BJE3" s="21" t="s">
        <v>206</v>
      </c>
      <c r="BJF3" s="21" t="s">
        <v>206</v>
      </c>
      <c r="BJG3" s="21" t="s">
        <v>206</v>
      </c>
      <c r="BJH3" s="21" t="s">
        <v>206</v>
      </c>
      <c r="BJI3" s="21" t="s">
        <v>206</v>
      </c>
      <c r="BJJ3" s="21" t="s">
        <v>206</v>
      </c>
      <c r="BJK3" s="21">
        <v>18</v>
      </c>
      <c r="BJL3" s="21" t="s">
        <v>206</v>
      </c>
      <c r="BJM3" s="21" t="s">
        <v>206</v>
      </c>
      <c r="BJN3" s="21" t="s">
        <v>206</v>
      </c>
      <c r="BJO3" s="21" t="s">
        <v>206</v>
      </c>
      <c r="BJP3" s="21" t="s">
        <v>206</v>
      </c>
      <c r="BJQ3" s="21" t="s">
        <v>206</v>
      </c>
      <c r="BJR3" s="21" t="s">
        <v>206</v>
      </c>
      <c r="BJS3" s="21" t="s">
        <v>206</v>
      </c>
      <c r="BJT3" s="21" t="s">
        <v>206</v>
      </c>
      <c r="BJU3" s="21" t="s">
        <v>206</v>
      </c>
      <c r="BJV3" s="21" t="s">
        <v>206</v>
      </c>
      <c r="BJW3" s="21" t="s">
        <v>206</v>
      </c>
      <c r="BJX3" s="21" t="s">
        <v>206</v>
      </c>
      <c r="BJY3" s="21">
        <v>205</v>
      </c>
      <c r="BJZ3" s="21" t="s">
        <v>206</v>
      </c>
      <c r="BKA3" s="21">
        <v>125</v>
      </c>
      <c r="BKB3" s="21">
        <v>4</v>
      </c>
      <c r="BKC3" s="21" t="s">
        <v>206</v>
      </c>
      <c r="BKD3" s="21" t="s">
        <v>206</v>
      </c>
      <c r="BKE3" s="21" t="s">
        <v>206</v>
      </c>
      <c r="BKF3" s="21" t="s">
        <v>206</v>
      </c>
      <c r="BKG3" s="21" t="s">
        <v>206</v>
      </c>
      <c r="BKH3" s="21">
        <v>346</v>
      </c>
      <c r="BKI3" s="21" t="s">
        <v>206</v>
      </c>
      <c r="BKJ3" s="21" t="s">
        <v>206</v>
      </c>
      <c r="BKK3" s="21" t="s">
        <v>206</v>
      </c>
      <c r="BKL3" s="21" t="s">
        <v>206</v>
      </c>
      <c r="BKM3" s="21" t="s">
        <v>206</v>
      </c>
      <c r="BKN3" s="21" t="s">
        <v>206</v>
      </c>
      <c r="BKO3" s="21">
        <v>28845662</v>
      </c>
      <c r="BKP3" s="21">
        <v>17366870</v>
      </c>
      <c r="BKQ3" s="21" t="s">
        <v>206</v>
      </c>
      <c r="BKR3" s="21" t="s">
        <v>206</v>
      </c>
      <c r="BKS3" s="21" t="s">
        <v>206</v>
      </c>
      <c r="BKT3" s="21" t="s">
        <v>206</v>
      </c>
      <c r="BKU3" s="21" t="s">
        <v>206</v>
      </c>
      <c r="BKV3" s="21" t="s">
        <v>206</v>
      </c>
      <c r="BKW3" s="21" t="s">
        <v>206</v>
      </c>
      <c r="BKX3" s="21" t="s">
        <v>206</v>
      </c>
      <c r="BKY3" s="21" t="s">
        <v>206</v>
      </c>
      <c r="BKZ3" s="21" t="s">
        <v>206</v>
      </c>
      <c r="BLA3" s="21" t="s">
        <v>206</v>
      </c>
      <c r="BLB3" s="21" t="s">
        <v>206</v>
      </c>
      <c r="BLC3" s="21" t="s">
        <v>206</v>
      </c>
      <c r="BLD3" s="21" t="s">
        <v>206</v>
      </c>
      <c r="BLE3" s="21" t="s">
        <v>206</v>
      </c>
      <c r="BLF3" s="21" t="s">
        <v>206</v>
      </c>
      <c r="BLG3" s="21" t="s">
        <v>206</v>
      </c>
      <c r="BLH3" s="21" t="s">
        <v>206</v>
      </c>
      <c r="BLI3" s="21" t="s">
        <v>206</v>
      </c>
      <c r="BLJ3" s="21" t="s">
        <v>206</v>
      </c>
      <c r="BLK3" s="21" t="s">
        <v>206</v>
      </c>
      <c r="BLL3" s="21" t="s">
        <v>206</v>
      </c>
      <c r="BLM3" s="21" t="s">
        <v>206</v>
      </c>
      <c r="BLN3" s="21" t="s">
        <v>206</v>
      </c>
      <c r="BLO3" s="21" t="s">
        <v>206</v>
      </c>
      <c r="BLP3" s="21" t="s">
        <v>206</v>
      </c>
      <c r="BLQ3" s="21" t="s">
        <v>206</v>
      </c>
      <c r="BLR3" s="21" t="s">
        <v>206</v>
      </c>
      <c r="BLS3" s="21" t="s">
        <v>206</v>
      </c>
      <c r="BLT3" s="21" t="s">
        <v>206</v>
      </c>
      <c r="BLU3" s="21" t="s">
        <v>206</v>
      </c>
      <c r="BLV3" s="21" t="s">
        <v>206</v>
      </c>
      <c r="BLW3" s="21" t="s">
        <v>206</v>
      </c>
      <c r="BLX3" s="21" t="s">
        <v>206</v>
      </c>
      <c r="BLY3" s="21">
        <v>3086154</v>
      </c>
      <c r="BLZ3" s="21" t="s">
        <v>206</v>
      </c>
      <c r="BMA3" s="21" t="s">
        <v>206</v>
      </c>
      <c r="BMB3" s="21">
        <v>80</v>
      </c>
      <c r="BMC3" s="21" t="s">
        <v>206</v>
      </c>
      <c r="BMD3" s="21" t="s">
        <v>206</v>
      </c>
      <c r="BME3" s="21">
        <v>212105</v>
      </c>
      <c r="BMF3" s="21">
        <v>18575</v>
      </c>
      <c r="BMG3" s="21" t="s">
        <v>206</v>
      </c>
      <c r="BMH3" s="21">
        <v>19399</v>
      </c>
      <c r="BMI3" s="21" t="s">
        <v>206</v>
      </c>
      <c r="BMJ3" s="21">
        <v>27404</v>
      </c>
      <c r="BMK3" s="21" t="s">
        <v>206</v>
      </c>
      <c r="BML3" s="21">
        <v>6</v>
      </c>
      <c r="BMM3" s="21">
        <v>544900</v>
      </c>
      <c r="BMN3" s="21">
        <v>464</v>
      </c>
      <c r="BMO3" s="21">
        <v>225937</v>
      </c>
      <c r="BMP3" s="21" t="s">
        <v>206</v>
      </c>
      <c r="BMQ3" s="21">
        <v>10</v>
      </c>
      <c r="BMR3" s="21">
        <v>126334</v>
      </c>
      <c r="BMS3" s="21">
        <v>265098</v>
      </c>
      <c r="BMT3" s="21">
        <v>52197</v>
      </c>
      <c r="BMU3" s="21">
        <v>10544</v>
      </c>
      <c r="BMV3" s="21" t="s">
        <v>206</v>
      </c>
      <c r="BMW3" s="21" t="s">
        <v>206</v>
      </c>
      <c r="BMX3" s="21">
        <v>645</v>
      </c>
      <c r="BMY3" s="21">
        <v>49</v>
      </c>
      <c r="BMZ3" s="21" t="s">
        <v>206</v>
      </c>
      <c r="BNA3" s="21">
        <v>2549</v>
      </c>
      <c r="BNB3" s="21" t="s">
        <v>206</v>
      </c>
      <c r="BNC3" s="21" t="s">
        <v>206</v>
      </c>
      <c r="BND3" s="21">
        <v>1857608</v>
      </c>
      <c r="BNE3" s="21">
        <v>44070</v>
      </c>
      <c r="BNF3" s="21">
        <v>6487</v>
      </c>
      <c r="BNG3" s="21" t="s">
        <v>206</v>
      </c>
      <c r="BNH3" s="21" t="s">
        <v>206</v>
      </c>
      <c r="BNI3" s="21" t="s">
        <v>206</v>
      </c>
      <c r="BNJ3" s="21" t="s">
        <v>206</v>
      </c>
      <c r="BNK3" s="21" t="s">
        <v>206</v>
      </c>
      <c r="BNL3" s="21" t="s">
        <v>206</v>
      </c>
      <c r="BNM3" s="21" t="s">
        <v>206</v>
      </c>
      <c r="BNN3" s="21" t="s">
        <v>206</v>
      </c>
      <c r="BNO3" s="21">
        <v>4</v>
      </c>
      <c r="BNP3" s="21">
        <v>2956</v>
      </c>
      <c r="BNQ3" s="21" t="s">
        <v>206</v>
      </c>
      <c r="BNR3" s="21">
        <v>788</v>
      </c>
      <c r="BNS3" s="21">
        <v>5019</v>
      </c>
      <c r="BNT3" s="21">
        <v>45</v>
      </c>
      <c r="BNU3" s="21">
        <v>63567</v>
      </c>
      <c r="BNV3" s="21">
        <v>1301</v>
      </c>
      <c r="BNW3" s="21" t="s">
        <v>206</v>
      </c>
      <c r="BNX3" s="21">
        <v>6109</v>
      </c>
      <c r="BNY3" s="21">
        <v>94338</v>
      </c>
      <c r="BNZ3" s="21">
        <v>89</v>
      </c>
      <c r="BOA3" s="21">
        <v>8092</v>
      </c>
      <c r="BOB3" s="21">
        <v>22637</v>
      </c>
      <c r="BOC3" s="21">
        <v>2000</v>
      </c>
      <c r="BOD3" s="21">
        <v>3</v>
      </c>
      <c r="BOE3" s="21" t="s">
        <v>206</v>
      </c>
      <c r="BOF3" s="21" t="s">
        <v>206</v>
      </c>
      <c r="BOG3" s="21" t="s">
        <v>206</v>
      </c>
      <c r="BOH3" s="21" t="s">
        <v>206</v>
      </c>
      <c r="BOI3" s="21">
        <v>10642793</v>
      </c>
      <c r="BOJ3" s="21">
        <v>833511</v>
      </c>
      <c r="BOK3" s="21" t="s">
        <v>206</v>
      </c>
      <c r="BOL3" s="21" t="s">
        <v>206</v>
      </c>
      <c r="BOM3" s="21" t="s">
        <v>206</v>
      </c>
      <c r="BON3" s="21" t="s">
        <v>206</v>
      </c>
      <c r="BOO3" s="21">
        <v>285298</v>
      </c>
      <c r="BOP3" s="21" t="s">
        <v>206</v>
      </c>
      <c r="BOQ3" s="21" t="s">
        <v>206</v>
      </c>
      <c r="BOR3" s="21">
        <v>68017</v>
      </c>
      <c r="BOS3" s="21">
        <v>5</v>
      </c>
      <c r="BOT3" s="21">
        <v>550641</v>
      </c>
      <c r="BOU3" s="21" t="s">
        <v>206</v>
      </c>
      <c r="BOV3" s="21">
        <v>120</v>
      </c>
      <c r="BOW3" s="21" t="s">
        <v>206</v>
      </c>
      <c r="BOX3" s="21" t="s">
        <v>206</v>
      </c>
      <c r="BOY3" s="21" t="s">
        <v>206</v>
      </c>
      <c r="BOZ3" s="21" t="s">
        <v>206</v>
      </c>
      <c r="BPA3" s="21" t="s">
        <v>206</v>
      </c>
      <c r="BPB3" s="21" t="s">
        <v>206</v>
      </c>
      <c r="BPC3" s="21" t="s">
        <v>206</v>
      </c>
      <c r="BPD3" s="21" t="s">
        <v>206</v>
      </c>
      <c r="BPE3" s="21" t="s">
        <v>206</v>
      </c>
      <c r="BPF3" s="21" t="s">
        <v>206</v>
      </c>
      <c r="BPG3" s="21" t="s">
        <v>206</v>
      </c>
      <c r="BPH3" s="21" t="s">
        <v>206</v>
      </c>
      <c r="BPI3" s="21" t="s">
        <v>206</v>
      </c>
      <c r="BPJ3" s="21" t="s">
        <v>206</v>
      </c>
      <c r="BPK3" s="21" t="s">
        <v>206</v>
      </c>
      <c r="BPL3" s="21">
        <v>1562465</v>
      </c>
      <c r="BPM3" s="21">
        <v>4347</v>
      </c>
      <c r="BPN3" s="21">
        <v>57362</v>
      </c>
      <c r="BPO3" s="21">
        <v>271</v>
      </c>
      <c r="BPP3" s="21" t="s">
        <v>206</v>
      </c>
      <c r="BPQ3" s="21" t="s">
        <v>206</v>
      </c>
      <c r="BPR3" s="21">
        <v>16093</v>
      </c>
      <c r="BPS3" s="21">
        <v>19688013</v>
      </c>
      <c r="BPT3" s="21" t="s">
        <v>206</v>
      </c>
      <c r="BPU3" s="21" t="s">
        <v>206</v>
      </c>
      <c r="BPV3" s="21" t="s">
        <v>206</v>
      </c>
      <c r="BPW3" s="21" t="s">
        <v>206</v>
      </c>
      <c r="BPX3" s="21" t="s">
        <v>206</v>
      </c>
      <c r="BPY3" s="21">
        <v>3640</v>
      </c>
      <c r="BPZ3" s="21">
        <v>36294</v>
      </c>
      <c r="BQA3" s="21" t="s">
        <v>206</v>
      </c>
      <c r="BQB3" s="21">
        <v>20936</v>
      </c>
      <c r="BQC3" s="21" t="s">
        <v>206</v>
      </c>
      <c r="BQD3" s="21">
        <v>151148</v>
      </c>
      <c r="BQE3" s="21">
        <v>5100</v>
      </c>
      <c r="BQF3" s="21">
        <v>90269</v>
      </c>
      <c r="BQG3" s="21">
        <v>6576</v>
      </c>
      <c r="BQH3" s="21">
        <v>11655</v>
      </c>
      <c r="BQI3" s="21" t="s">
        <v>206</v>
      </c>
      <c r="BQJ3" s="21" t="s">
        <v>206</v>
      </c>
      <c r="BQK3" s="21">
        <v>15492076</v>
      </c>
      <c r="BQL3" s="21">
        <v>497655</v>
      </c>
      <c r="BQM3" s="21">
        <v>1048110</v>
      </c>
      <c r="BQN3" s="21">
        <v>8222</v>
      </c>
      <c r="BQO3" s="21">
        <v>105863</v>
      </c>
      <c r="BQP3" s="21">
        <v>19308</v>
      </c>
      <c r="BQQ3" s="21" t="s">
        <v>206</v>
      </c>
      <c r="BQR3" s="21">
        <v>4119</v>
      </c>
      <c r="BQS3" s="21">
        <v>318</v>
      </c>
      <c r="BQT3" s="21" t="s">
        <v>206</v>
      </c>
      <c r="BQU3" s="21">
        <v>3523</v>
      </c>
      <c r="BQV3" s="21" t="s">
        <v>206</v>
      </c>
      <c r="BQW3" s="21" t="s">
        <v>206</v>
      </c>
      <c r="BQX3" s="21">
        <v>37230</v>
      </c>
      <c r="BQY3" s="21">
        <v>9935</v>
      </c>
      <c r="BQZ3" s="21">
        <v>2</v>
      </c>
      <c r="BRA3" s="21" t="s">
        <v>206</v>
      </c>
      <c r="BRB3" s="21" t="s">
        <v>206</v>
      </c>
      <c r="BRC3" s="21" t="s">
        <v>206</v>
      </c>
      <c r="BRD3" s="21" t="s">
        <v>206</v>
      </c>
      <c r="BRE3" s="21" t="s">
        <v>206</v>
      </c>
      <c r="BRF3" s="21">
        <v>10803598</v>
      </c>
      <c r="BRG3" s="21" t="s">
        <v>206</v>
      </c>
      <c r="BRH3" s="21" t="s">
        <v>206</v>
      </c>
      <c r="BRI3" s="21" t="s">
        <v>206</v>
      </c>
      <c r="BRJ3" s="21" t="s">
        <v>206</v>
      </c>
      <c r="BRK3" s="21" t="s">
        <v>206</v>
      </c>
      <c r="BRL3" s="21" t="s">
        <v>206</v>
      </c>
      <c r="BRM3" s="21">
        <v>1255919</v>
      </c>
      <c r="BRN3" s="21">
        <v>9119</v>
      </c>
      <c r="BRO3" s="21">
        <v>73311</v>
      </c>
      <c r="BRP3" s="21">
        <v>110</v>
      </c>
      <c r="BRQ3" s="21" t="s">
        <v>206</v>
      </c>
      <c r="BRR3" s="21">
        <v>7072</v>
      </c>
      <c r="BRS3" s="21">
        <v>682</v>
      </c>
      <c r="BRT3" s="21">
        <v>12667</v>
      </c>
      <c r="BRU3" s="21" t="s">
        <v>206</v>
      </c>
      <c r="BRV3" s="21">
        <v>1012470</v>
      </c>
      <c r="BRW3" s="21">
        <v>1500</v>
      </c>
      <c r="BRX3" s="21" t="s">
        <v>206</v>
      </c>
      <c r="BRY3" s="21" t="s">
        <v>206</v>
      </c>
      <c r="BRZ3" s="21" t="s">
        <v>206</v>
      </c>
      <c r="BSA3" s="21" t="s">
        <v>206</v>
      </c>
      <c r="BSB3" s="21">
        <v>41116</v>
      </c>
      <c r="BSC3" s="21">
        <v>33241053</v>
      </c>
      <c r="BSD3" s="21">
        <v>20701621</v>
      </c>
      <c r="BSE3" s="21" t="s">
        <v>206</v>
      </c>
      <c r="BSF3" s="21" t="s">
        <v>206</v>
      </c>
      <c r="BSG3" s="21" t="s">
        <v>206</v>
      </c>
      <c r="BSH3" s="21" t="s">
        <v>206</v>
      </c>
      <c r="BSI3" s="21">
        <v>1627307</v>
      </c>
      <c r="BSJ3" s="21" t="s">
        <v>206</v>
      </c>
      <c r="BSK3" s="21" t="s">
        <v>206</v>
      </c>
      <c r="BSL3" s="21">
        <v>2407</v>
      </c>
      <c r="BSM3" s="21">
        <v>2841</v>
      </c>
      <c r="BSN3" s="21">
        <v>3074445</v>
      </c>
      <c r="BSO3" s="21" t="s">
        <v>206</v>
      </c>
      <c r="BSP3" s="21">
        <v>2467</v>
      </c>
      <c r="BSQ3" s="21" t="s">
        <v>206</v>
      </c>
      <c r="BSR3" s="21" t="s">
        <v>206</v>
      </c>
      <c r="BSS3" s="21" t="s">
        <v>206</v>
      </c>
      <c r="BST3" s="21" t="s">
        <v>206</v>
      </c>
      <c r="BSU3" s="21" t="s">
        <v>206</v>
      </c>
      <c r="BSV3" s="21" t="s">
        <v>206</v>
      </c>
      <c r="BSW3" s="21" t="s">
        <v>206</v>
      </c>
      <c r="BSX3" s="21" t="s">
        <v>206</v>
      </c>
      <c r="BSY3" s="21" t="s">
        <v>206</v>
      </c>
      <c r="BSZ3" s="21" t="s">
        <v>206</v>
      </c>
      <c r="BTA3" s="21" t="s">
        <v>206</v>
      </c>
      <c r="BTB3" s="21" t="s">
        <v>206</v>
      </c>
      <c r="BTC3" s="21" t="s">
        <v>206</v>
      </c>
      <c r="BTD3" s="21" t="s">
        <v>206</v>
      </c>
      <c r="BTE3" s="21" t="s">
        <v>206</v>
      </c>
      <c r="BTF3" s="21" t="s">
        <v>206</v>
      </c>
      <c r="BTG3" s="21" t="s">
        <v>206</v>
      </c>
      <c r="BTH3" s="21" t="s">
        <v>206</v>
      </c>
      <c r="BTI3" s="21" t="s">
        <v>206</v>
      </c>
      <c r="BTJ3" s="21" t="s">
        <v>206</v>
      </c>
      <c r="BTK3" s="21" t="s">
        <v>206</v>
      </c>
      <c r="BTL3" s="21" t="s">
        <v>206</v>
      </c>
      <c r="BTM3" s="21" t="s">
        <v>206</v>
      </c>
      <c r="BTN3" s="21" t="s">
        <v>206</v>
      </c>
      <c r="BTO3" s="21" t="s">
        <v>206</v>
      </c>
      <c r="BTP3" s="21" t="s">
        <v>206</v>
      </c>
      <c r="BTQ3" s="21" t="s">
        <v>206</v>
      </c>
      <c r="BTR3" s="21" t="s">
        <v>206</v>
      </c>
      <c r="BTS3" s="21" t="s">
        <v>206</v>
      </c>
      <c r="BTT3" s="21" t="s">
        <v>206</v>
      </c>
      <c r="BTU3" s="21" t="s">
        <v>206</v>
      </c>
      <c r="BTV3" s="21">
        <v>11432</v>
      </c>
      <c r="BTW3" s="21" t="s">
        <v>206</v>
      </c>
      <c r="BTX3" s="21" t="s">
        <v>206</v>
      </c>
      <c r="BTY3" s="21" t="s">
        <v>206</v>
      </c>
      <c r="BTZ3" s="21" t="s">
        <v>206</v>
      </c>
      <c r="BUA3" s="21" t="s">
        <v>206</v>
      </c>
      <c r="BUB3" s="21" t="s">
        <v>206</v>
      </c>
      <c r="BUC3" s="21" t="s">
        <v>206</v>
      </c>
      <c r="BUD3" s="21" t="s">
        <v>206</v>
      </c>
      <c r="BUE3" s="21" t="s">
        <v>206</v>
      </c>
      <c r="BUF3" s="21" t="s">
        <v>206</v>
      </c>
      <c r="BUG3" s="21" t="s">
        <v>206</v>
      </c>
      <c r="BUH3" s="21" t="s">
        <v>206</v>
      </c>
      <c r="BUI3" s="21" t="s">
        <v>206</v>
      </c>
      <c r="BUJ3" s="21" t="s">
        <v>206</v>
      </c>
      <c r="BUK3" s="21" t="s">
        <v>206</v>
      </c>
      <c r="BUL3" s="21" t="s">
        <v>206</v>
      </c>
      <c r="BUM3" s="21" t="s">
        <v>206</v>
      </c>
      <c r="BUN3" s="21" t="s">
        <v>206</v>
      </c>
      <c r="BUO3" s="21" t="s">
        <v>206</v>
      </c>
      <c r="BUP3" s="21" t="s">
        <v>206</v>
      </c>
      <c r="BUQ3" s="21" t="s">
        <v>206</v>
      </c>
      <c r="BUR3" s="21" t="s">
        <v>206</v>
      </c>
      <c r="BUS3" s="21" t="s">
        <v>206</v>
      </c>
      <c r="BUT3" s="21" t="s">
        <v>206</v>
      </c>
      <c r="BUU3" s="21" t="s">
        <v>206</v>
      </c>
      <c r="BUV3" s="21" t="s">
        <v>206</v>
      </c>
      <c r="BUW3" s="21" t="s">
        <v>206</v>
      </c>
      <c r="BUX3" s="21" t="s">
        <v>206</v>
      </c>
      <c r="BUY3" s="21" t="s">
        <v>206</v>
      </c>
      <c r="BUZ3" s="21" t="s">
        <v>206</v>
      </c>
      <c r="BVA3" s="21" t="s">
        <v>206</v>
      </c>
      <c r="BVB3" s="21" t="s">
        <v>206</v>
      </c>
      <c r="BVC3" s="21" t="s">
        <v>206</v>
      </c>
      <c r="BVD3" s="21" t="s">
        <v>206</v>
      </c>
      <c r="BVE3" s="21" t="s">
        <v>206</v>
      </c>
      <c r="BVF3" s="21" t="s">
        <v>206</v>
      </c>
      <c r="BVG3" s="21" t="s">
        <v>206</v>
      </c>
      <c r="BVH3" s="21" t="s">
        <v>206</v>
      </c>
      <c r="BVI3" s="21" t="s">
        <v>206</v>
      </c>
      <c r="BVJ3" s="21" t="s">
        <v>206</v>
      </c>
      <c r="BVK3" s="21" t="s">
        <v>206</v>
      </c>
      <c r="BVL3" s="21" t="s">
        <v>206</v>
      </c>
      <c r="BVM3" s="21" t="s">
        <v>206</v>
      </c>
      <c r="BVN3" s="21" t="s">
        <v>206</v>
      </c>
      <c r="BVO3" s="21" t="s">
        <v>206</v>
      </c>
      <c r="BVP3" s="21" t="s">
        <v>206</v>
      </c>
      <c r="BVQ3" s="21" t="s">
        <v>206</v>
      </c>
      <c r="BVR3" s="21" t="s">
        <v>206</v>
      </c>
      <c r="BVS3" s="21" t="s">
        <v>206</v>
      </c>
      <c r="BVT3" s="21" t="s">
        <v>206</v>
      </c>
      <c r="BVU3" s="21" t="s">
        <v>206</v>
      </c>
      <c r="BVV3" s="21" t="s">
        <v>206</v>
      </c>
      <c r="BVW3" s="21">
        <v>6941</v>
      </c>
      <c r="BVX3" s="21" t="s">
        <v>206</v>
      </c>
      <c r="BVY3" s="21" t="s">
        <v>206</v>
      </c>
      <c r="BVZ3" s="21" t="s">
        <v>206</v>
      </c>
      <c r="BWA3" s="21" t="s">
        <v>206</v>
      </c>
      <c r="BWB3" s="21" t="s">
        <v>206</v>
      </c>
      <c r="BWC3" s="21" t="s">
        <v>206</v>
      </c>
      <c r="BWD3" s="21" t="s">
        <v>206</v>
      </c>
      <c r="BWE3" s="21" t="s">
        <v>206</v>
      </c>
      <c r="BWF3" s="21" t="s">
        <v>206</v>
      </c>
      <c r="BWG3" s="21" t="s">
        <v>206</v>
      </c>
      <c r="BWH3" s="21" t="s">
        <v>206</v>
      </c>
      <c r="BWI3" s="21" t="s">
        <v>206</v>
      </c>
      <c r="BWJ3" s="21" t="s">
        <v>206</v>
      </c>
      <c r="BWK3" s="21" t="s">
        <v>206</v>
      </c>
      <c r="BWL3" s="21" t="s">
        <v>206</v>
      </c>
      <c r="BWM3" s="21" t="s">
        <v>206</v>
      </c>
      <c r="BWN3" s="21" t="s">
        <v>206</v>
      </c>
      <c r="BWO3" s="21" t="s">
        <v>206</v>
      </c>
      <c r="BWP3" s="21" t="s">
        <v>206</v>
      </c>
      <c r="BWQ3" s="21" t="s">
        <v>206</v>
      </c>
      <c r="BWR3" s="21" t="s">
        <v>206</v>
      </c>
      <c r="BWS3" s="21" t="s">
        <v>206</v>
      </c>
      <c r="BWT3" s="21" t="s">
        <v>206</v>
      </c>
      <c r="BWU3" s="21" t="s">
        <v>206</v>
      </c>
      <c r="BWV3" s="21" t="s">
        <v>206</v>
      </c>
      <c r="BWW3" s="21" t="s">
        <v>206</v>
      </c>
      <c r="BWX3" s="21">
        <v>454325</v>
      </c>
      <c r="BWY3" s="21" t="s">
        <v>206</v>
      </c>
      <c r="BWZ3" s="21">
        <v>45147</v>
      </c>
      <c r="BXA3" s="21" t="s">
        <v>206</v>
      </c>
      <c r="BXB3" s="21" t="s">
        <v>206</v>
      </c>
      <c r="BXC3" s="21" t="s">
        <v>206</v>
      </c>
      <c r="BXD3" s="21" t="s">
        <v>206</v>
      </c>
      <c r="BXE3" s="21" t="s">
        <v>206</v>
      </c>
      <c r="BXF3" s="21" t="s">
        <v>206</v>
      </c>
      <c r="BXG3" s="21">
        <v>1443566</v>
      </c>
      <c r="BXH3" s="21" t="s">
        <v>206</v>
      </c>
      <c r="BXI3" s="21" t="s">
        <v>206</v>
      </c>
      <c r="BXJ3" s="21" t="s">
        <v>206</v>
      </c>
      <c r="BXK3" s="21" t="s">
        <v>206</v>
      </c>
      <c r="BXL3" s="21" t="s">
        <v>206</v>
      </c>
      <c r="BXM3" s="21" t="s">
        <v>206</v>
      </c>
      <c r="BXN3" s="21" t="s">
        <v>206</v>
      </c>
      <c r="BXO3" s="21" t="s">
        <v>206</v>
      </c>
      <c r="BXP3" s="21" t="s">
        <v>206</v>
      </c>
      <c r="BXQ3" s="21" t="s">
        <v>206</v>
      </c>
      <c r="BXR3" s="21" t="s">
        <v>206</v>
      </c>
      <c r="BXS3" s="21" t="s">
        <v>206</v>
      </c>
      <c r="BXT3" s="21" t="s">
        <v>206</v>
      </c>
      <c r="BXU3" s="21" t="s">
        <v>206</v>
      </c>
      <c r="BXV3" s="21" t="s">
        <v>206</v>
      </c>
      <c r="BXW3" s="21">
        <v>59383</v>
      </c>
      <c r="BXX3" s="21" t="s">
        <v>206</v>
      </c>
      <c r="BXY3" s="21">
        <v>18573</v>
      </c>
      <c r="BXZ3" s="21">
        <v>9</v>
      </c>
      <c r="BYA3" s="21">
        <v>604</v>
      </c>
      <c r="BYB3" s="21">
        <v>174</v>
      </c>
      <c r="BYC3" s="21">
        <v>30</v>
      </c>
      <c r="BYD3" s="21" t="s">
        <v>206</v>
      </c>
      <c r="BYE3" s="21" t="s">
        <v>206</v>
      </c>
      <c r="BYF3" s="21" t="s">
        <v>206</v>
      </c>
      <c r="BYG3" s="21">
        <v>22</v>
      </c>
      <c r="BYH3" s="21" t="s">
        <v>206</v>
      </c>
      <c r="BYI3" s="21" t="s">
        <v>206</v>
      </c>
      <c r="BYJ3" s="21" t="s">
        <v>206</v>
      </c>
      <c r="BYK3" s="21" t="s">
        <v>206</v>
      </c>
      <c r="BYL3" s="21" t="s">
        <v>206</v>
      </c>
      <c r="BYM3" s="21">
        <v>2</v>
      </c>
      <c r="BYN3" s="21">
        <v>409</v>
      </c>
      <c r="BYO3" s="21" t="s">
        <v>206</v>
      </c>
      <c r="BYP3" s="21" t="s">
        <v>206</v>
      </c>
      <c r="BYQ3" s="21" t="s">
        <v>206</v>
      </c>
      <c r="BYR3" s="21" t="s">
        <v>206</v>
      </c>
      <c r="BYS3" s="21" t="s">
        <v>206</v>
      </c>
      <c r="BYT3" s="21">
        <v>299770</v>
      </c>
      <c r="BYU3" s="21" t="s">
        <v>206</v>
      </c>
      <c r="BYV3" s="21" t="s">
        <v>206</v>
      </c>
      <c r="BYW3" s="21" t="s">
        <v>206</v>
      </c>
      <c r="BYX3" s="21" t="s">
        <v>206</v>
      </c>
      <c r="BYY3" s="21" t="s">
        <v>206</v>
      </c>
      <c r="BYZ3" s="21" t="s">
        <v>206</v>
      </c>
      <c r="BZA3" s="21">
        <v>57</v>
      </c>
      <c r="BZB3" s="21">
        <v>26</v>
      </c>
      <c r="BZC3" s="21">
        <v>329</v>
      </c>
      <c r="BZD3" s="21" t="s">
        <v>206</v>
      </c>
      <c r="BZE3" s="21" t="s">
        <v>206</v>
      </c>
      <c r="BZF3" s="21">
        <v>800</v>
      </c>
      <c r="BZG3" s="21" t="s">
        <v>206</v>
      </c>
      <c r="BZH3" s="21">
        <v>1677</v>
      </c>
      <c r="BZI3" s="21" t="s">
        <v>206</v>
      </c>
      <c r="BZJ3" s="21">
        <v>575</v>
      </c>
      <c r="BZK3" s="21" t="s">
        <v>206</v>
      </c>
      <c r="BZL3" s="21" t="s">
        <v>206</v>
      </c>
      <c r="BZM3" s="21" t="s">
        <v>206</v>
      </c>
      <c r="BZN3" s="21" t="s">
        <v>206</v>
      </c>
      <c r="BZO3" s="21" t="s">
        <v>206</v>
      </c>
      <c r="BZP3" s="21" t="s">
        <v>206</v>
      </c>
      <c r="BZQ3" s="21">
        <v>547848</v>
      </c>
      <c r="BZR3" s="21">
        <v>62387</v>
      </c>
      <c r="BZS3" s="21" t="s">
        <v>206</v>
      </c>
      <c r="BZT3" s="21" t="s">
        <v>206</v>
      </c>
      <c r="BZU3" s="21" t="s">
        <v>206</v>
      </c>
      <c r="BZV3" s="21" t="s">
        <v>206</v>
      </c>
      <c r="BZW3" s="21" t="s">
        <v>206</v>
      </c>
      <c r="BZX3" s="21" t="s">
        <v>206</v>
      </c>
      <c r="BZY3" s="21" t="s">
        <v>206</v>
      </c>
      <c r="BZZ3" s="21">
        <v>11907</v>
      </c>
      <c r="CAA3" s="21">
        <v>7</v>
      </c>
      <c r="CAB3" s="21" t="s">
        <v>206</v>
      </c>
      <c r="CAC3" s="21" t="s">
        <v>206</v>
      </c>
      <c r="CAD3" s="21">
        <v>101</v>
      </c>
      <c r="CAE3" s="21" t="s">
        <v>206</v>
      </c>
      <c r="CAF3" s="21" t="s">
        <v>206</v>
      </c>
      <c r="CAG3" s="21" t="s">
        <v>206</v>
      </c>
      <c r="CAH3" s="21" t="s">
        <v>206</v>
      </c>
      <c r="CAI3" s="21" t="s">
        <v>206</v>
      </c>
      <c r="CAJ3" s="21" t="s">
        <v>206</v>
      </c>
      <c r="CAK3" s="21" t="s">
        <v>206</v>
      </c>
      <c r="CAL3" s="21">
        <v>6902</v>
      </c>
      <c r="CAM3" s="21" t="s">
        <v>206</v>
      </c>
      <c r="CAN3" s="21">
        <v>434564</v>
      </c>
      <c r="CAO3" s="21">
        <v>2834</v>
      </c>
      <c r="CAP3" s="21">
        <v>432</v>
      </c>
      <c r="CAQ3" s="21">
        <v>55019</v>
      </c>
      <c r="CAR3" s="21" t="s">
        <v>206</v>
      </c>
      <c r="CAS3" s="21">
        <v>99</v>
      </c>
      <c r="CAT3" s="21" t="s">
        <v>206</v>
      </c>
      <c r="CAU3" s="21">
        <v>4347</v>
      </c>
      <c r="CAV3" s="21">
        <v>5160682</v>
      </c>
      <c r="CAW3" s="21">
        <v>113810</v>
      </c>
      <c r="CAX3" s="21" t="s">
        <v>206</v>
      </c>
      <c r="CAY3" s="21">
        <v>66759</v>
      </c>
      <c r="CAZ3" s="21">
        <v>281011</v>
      </c>
      <c r="CBA3" s="21">
        <v>9070512</v>
      </c>
      <c r="CBB3" s="21" t="s">
        <v>206</v>
      </c>
      <c r="CBC3" s="21" t="s">
        <v>206</v>
      </c>
      <c r="CBD3" s="21">
        <v>1086</v>
      </c>
      <c r="CBE3" s="21" t="s">
        <v>206</v>
      </c>
      <c r="CBF3" s="21">
        <v>14</v>
      </c>
      <c r="CBG3" s="21" t="s">
        <v>206</v>
      </c>
      <c r="CBH3" s="21">
        <v>637</v>
      </c>
      <c r="CBI3" s="21" t="s">
        <v>206</v>
      </c>
      <c r="CBJ3" s="21">
        <v>48003</v>
      </c>
      <c r="CBK3" s="21" t="s">
        <v>206</v>
      </c>
      <c r="CBL3" s="21">
        <v>8162260</v>
      </c>
      <c r="CBM3" s="21">
        <v>1140</v>
      </c>
      <c r="CBN3" s="21">
        <v>272500</v>
      </c>
      <c r="CBO3" s="21">
        <v>87589</v>
      </c>
      <c r="CBP3" s="21">
        <v>2630600</v>
      </c>
      <c r="CBQ3" s="21">
        <v>1263669</v>
      </c>
      <c r="CBR3" s="21" t="s">
        <v>206</v>
      </c>
      <c r="CBS3" s="21" t="s">
        <v>206</v>
      </c>
      <c r="CBT3" s="21">
        <v>454179</v>
      </c>
      <c r="CBU3" s="21">
        <v>3230667</v>
      </c>
      <c r="CBV3" s="21">
        <v>14310</v>
      </c>
      <c r="CBW3" s="21">
        <v>27097</v>
      </c>
      <c r="CBX3" s="21" t="s">
        <v>206</v>
      </c>
      <c r="CBY3" s="21" t="s">
        <v>206</v>
      </c>
      <c r="CBZ3" s="21">
        <v>517266</v>
      </c>
      <c r="CCA3" s="21">
        <v>4545</v>
      </c>
      <c r="CCB3" s="21" t="s">
        <v>206</v>
      </c>
      <c r="CCC3" s="21">
        <v>18370</v>
      </c>
      <c r="CCD3" s="21">
        <v>154079</v>
      </c>
      <c r="CCE3" s="21">
        <v>17470</v>
      </c>
      <c r="CCF3" s="21">
        <v>193657</v>
      </c>
      <c r="CCG3" s="21">
        <v>97531</v>
      </c>
      <c r="CCH3" s="21">
        <v>3178</v>
      </c>
      <c r="CCI3" s="21" t="s">
        <v>206</v>
      </c>
      <c r="CCJ3" s="21">
        <v>90</v>
      </c>
      <c r="CCK3" s="21" t="s">
        <v>206</v>
      </c>
      <c r="CCL3" s="21" t="s">
        <v>206</v>
      </c>
      <c r="CCM3" s="21" t="s">
        <v>206</v>
      </c>
      <c r="CCN3" s="21">
        <v>19026471</v>
      </c>
      <c r="CCO3" s="21" t="s">
        <v>206</v>
      </c>
      <c r="CCP3" s="21" t="s">
        <v>206</v>
      </c>
      <c r="CCQ3" s="21" t="s">
        <v>206</v>
      </c>
      <c r="CCR3" s="21">
        <v>62071</v>
      </c>
      <c r="CCS3" s="21" t="s">
        <v>206</v>
      </c>
      <c r="CCT3" s="21" t="s">
        <v>206</v>
      </c>
      <c r="CCU3" s="21">
        <v>418832</v>
      </c>
      <c r="CCV3" s="21">
        <v>828416</v>
      </c>
      <c r="CCW3" s="21">
        <v>18435986</v>
      </c>
      <c r="CCX3" s="21">
        <v>2171</v>
      </c>
      <c r="CCY3" s="21" t="s">
        <v>206</v>
      </c>
      <c r="CCZ3" s="21">
        <v>91616</v>
      </c>
      <c r="CDA3" s="21">
        <v>17380</v>
      </c>
      <c r="CDB3" s="21">
        <v>457864</v>
      </c>
      <c r="CDC3" s="21">
        <v>3044946</v>
      </c>
      <c r="CDD3" s="21">
        <v>626996</v>
      </c>
      <c r="CDE3" s="21">
        <v>106551</v>
      </c>
      <c r="CDF3" s="21" t="s">
        <v>206</v>
      </c>
      <c r="CDG3" s="21" t="s">
        <v>206</v>
      </c>
      <c r="CDH3" s="21" t="s">
        <v>206</v>
      </c>
      <c r="CDI3" s="21">
        <v>4788</v>
      </c>
      <c r="CDJ3" s="21">
        <v>13458</v>
      </c>
      <c r="CDK3" s="21">
        <v>50272023</v>
      </c>
      <c r="CDL3" s="21">
        <v>198435248</v>
      </c>
      <c r="CDM3" s="21">
        <v>28761</v>
      </c>
      <c r="CDN3" s="21" t="s">
        <v>206</v>
      </c>
      <c r="CDO3" s="21">
        <v>2000</v>
      </c>
      <c r="CDP3" s="21" t="s">
        <v>206</v>
      </c>
      <c r="CDQ3" s="21">
        <v>277203</v>
      </c>
      <c r="CDR3" s="21">
        <v>44000</v>
      </c>
      <c r="CDS3" s="21" t="s">
        <v>206</v>
      </c>
      <c r="CDT3" s="21">
        <v>1426248</v>
      </c>
      <c r="CDU3" s="21">
        <v>24859</v>
      </c>
      <c r="CDV3" s="21">
        <v>1666447</v>
      </c>
      <c r="CDW3" s="21">
        <v>1935</v>
      </c>
      <c r="CDX3" s="21">
        <v>671</v>
      </c>
      <c r="CDY3" s="21" t="s">
        <v>206</v>
      </c>
      <c r="CDZ3">
        <v>1545478</v>
      </c>
      <c r="CEA3">
        <v>731360</v>
      </c>
      <c r="CEB3">
        <v>19220</v>
      </c>
      <c r="CEC3">
        <v>49500</v>
      </c>
      <c r="CED3" t="s">
        <v>206</v>
      </c>
      <c r="CEE3">
        <v>3876661</v>
      </c>
      <c r="CEF3">
        <v>1380286</v>
      </c>
      <c r="CEG3">
        <v>39228</v>
      </c>
      <c r="CEH3">
        <v>103215781</v>
      </c>
      <c r="CEI3">
        <v>4882428</v>
      </c>
      <c r="CEJ3">
        <v>4627622</v>
      </c>
      <c r="CEK3">
        <v>991548</v>
      </c>
      <c r="CEL3">
        <v>17941056</v>
      </c>
      <c r="CEM3">
        <v>712259</v>
      </c>
      <c r="CEN3">
        <v>17977494</v>
      </c>
      <c r="CEO3">
        <v>15597231</v>
      </c>
      <c r="CEP3">
        <v>44102097</v>
      </c>
      <c r="CEQ3">
        <v>29905313</v>
      </c>
      <c r="CER3">
        <v>54000</v>
      </c>
      <c r="CES3">
        <v>24234036</v>
      </c>
      <c r="CET3">
        <v>30229692</v>
      </c>
      <c r="CEU3">
        <v>797439744</v>
      </c>
      <c r="CEV3">
        <v>1246954</v>
      </c>
      <c r="CEW3">
        <v>27206</v>
      </c>
      <c r="CEX3">
        <v>597132</v>
      </c>
      <c r="CEY3">
        <v>9251</v>
      </c>
      <c r="CEZ3">
        <v>20647</v>
      </c>
      <c r="CFA3">
        <v>1406162</v>
      </c>
      <c r="CFB3">
        <v>567561</v>
      </c>
      <c r="CFC3">
        <v>4</v>
      </c>
      <c r="CFD3">
        <v>51952798</v>
      </c>
      <c r="CFE3">
        <v>794161</v>
      </c>
      <c r="CFF3">
        <v>53911547</v>
      </c>
      <c r="CFG3">
        <v>14444610</v>
      </c>
      <c r="CFH3">
        <v>3119612</v>
      </c>
      <c r="CFI3">
        <v>7338108</v>
      </c>
      <c r="CFJ3">
        <v>2264609</v>
      </c>
      <c r="CFK3">
        <v>86248022</v>
      </c>
      <c r="CFL3">
        <v>11487</v>
      </c>
      <c r="CFM3">
        <v>287696764</v>
      </c>
      <c r="CFN3">
        <v>90615751</v>
      </c>
      <c r="CFO3">
        <v>267786204</v>
      </c>
      <c r="CFP3">
        <v>71836350</v>
      </c>
      <c r="CFQ3">
        <v>34110627</v>
      </c>
      <c r="CFR3">
        <v>1514971</v>
      </c>
      <c r="CFS3">
        <v>317683</v>
      </c>
      <c r="CFT3">
        <v>15351053</v>
      </c>
      <c r="CFU3">
        <v>3275123</v>
      </c>
      <c r="CFV3">
        <v>53728</v>
      </c>
      <c r="CFW3">
        <v>538864</v>
      </c>
      <c r="CFX3">
        <v>10069320</v>
      </c>
      <c r="CFY3">
        <v>18529622</v>
      </c>
      <c r="CFZ3">
        <v>44474959</v>
      </c>
      <c r="CGA3">
        <v>91449495</v>
      </c>
      <c r="CGB3">
        <v>55833287</v>
      </c>
      <c r="CGC3">
        <v>9063</v>
      </c>
      <c r="CGD3">
        <v>31654</v>
      </c>
      <c r="CGE3">
        <v>1244538</v>
      </c>
      <c r="CGF3">
        <v>1085384</v>
      </c>
      <c r="CGG3">
        <v>4012</v>
      </c>
      <c r="CGH3">
        <v>623377</v>
      </c>
      <c r="CGI3" t="s">
        <v>206</v>
      </c>
      <c r="CGJ3" t="s">
        <v>206</v>
      </c>
      <c r="CGK3">
        <v>397443</v>
      </c>
      <c r="CGL3">
        <v>16730616</v>
      </c>
      <c r="CGM3" t="s">
        <v>206</v>
      </c>
      <c r="CGN3">
        <v>43637</v>
      </c>
      <c r="CGO3">
        <v>190481267</v>
      </c>
      <c r="CGP3">
        <v>14887192</v>
      </c>
      <c r="CGQ3">
        <v>142325737</v>
      </c>
      <c r="CGR3">
        <v>16993973</v>
      </c>
      <c r="CGS3" t="s">
        <v>206</v>
      </c>
      <c r="CGT3">
        <v>4163438</v>
      </c>
      <c r="CGU3">
        <v>28149218</v>
      </c>
      <c r="CGV3">
        <v>30952205</v>
      </c>
      <c r="CGW3">
        <v>144901815</v>
      </c>
      <c r="CGX3">
        <v>206160668</v>
      </c>
      <c r="CGY3">
        <v>3793391</v>
      </c>
      <c r="CGZ3">
        <v>28066</v>
      </c>
      <c r="CHA3">
        <v>61608</v>
      </c>
      <c r="CHB3">
        <v>122989</v>
      </c>
      <c r="CHC3">
        <v>184715</v>
      </c>
      <c r="CHD3">
        <v>1327220</v>
      </c>
      <c r="CHE3">
        <v>3222252584</v>
      </c>
      <c r="CHF3">
        <v>4623570549</v>
      </c>
      <c r="CHG3">
        <v>680806418</v>
      </c>
      <c r="CHH3">
        <v>376675</v>
      </c>
      <c r="CHI3">
        <v>1195249</v>
      </c>
      <c r="CHJ3">
        <v>200</v>
      </c>
      <c r="CHK3">
        <v>617060157</v>
      </c>
      <c r="CHL3">
        <v>1656779</v>
      </c>
      <c r="CHM3" t="s">
        <v>206</v>
      </c>
      <c r="CHN3">
        <v>167022253</v>
      </c>
      <c r="CHO3">
        <v>1501610</v>
      </c>
      <c r="CHP3">
        <v>32388314</v>
      </c>
      <c r="CHQ3">
        <v>62841</v>
      </c>
      <c r="CHR3">
        <v>38934</v>
      </c>
      <c r="CHS3">
        <v>92173</v>
      </c>
    </row>
    <row r="4" spans="1:2255" x14ac:dyDescent="0.25">
      <c r="A4" s="21">
        <v>2006</v>
      </c>
      <c r="B4" s="21" t="s">
        <v>206</v>
      </c>
      <c r="C4" s="21" t="s">
        <v>206</v>
      </c>
      <c r="D4" s="21" t="s">
        <v>206</v>
      </c>
      <c r="E4" s="21" t="s">
        <v>206</v>
      </c>
      <c r="F4" s="21" t="s">
        <v>206</v>
      </c>
      <c r="G4" s="21">
        <v>149320</v>
      </c>
      <c r="H4" s="21" t="s">
        <v>206</v>
      </c>
      <c r="I4" s="21" t="s">
        <v>206</v>
      </c>
      <c r="J4" s="21" t="s">
        <v>206</v>
      </c>
      <c r="K4" s="21">
        <v>38698</v>
      </c>
      <c r="L4" s="21" t="s">
        <v>206</v>
      </c>
      <c r="M4" s="21" t="s">
        <v>206</v>
      </c>
      <c r="N4" s="21" t="s">
        <v>206</v>
      </c>
      <c r="O4" s="21" t="s">
        <v>206</v>
      </c>
      <c r="P4" s="21" t="s">
        <v>206</v>
      </c>
      <c r="Q4" s="21" t="s">
        <v>206</v>
      </c>
      <c r="R4" s="21" t="s">
        <v>206</v>
      </c>
      <c r="S4" s="21">
        <v>665869</v>
      </c>
      <c r="T4" s="21" t="s">
        <v>206</v>
      </c>
      <c r="U4" s="21" t="s">
        <v>206</v>
      </c>
      <c r="V4" s="21" t="s">
        <v>206</v>
      </c>
      <c r="W4" s="21">
        <v>424444</v>
      </c>
      <c r="X4" s="21">
        <v>207500</v>
      </c>
      <c r="Y4" s="21">
        <v>12336</v>
      </c>
      <c r="Z4" s="21">
        <v>4697</v>
      </c>
      <c r="AA4" s="21" t="s">
        <v>206</v>
      </c>
      <c r="AB4" s="21">
        <v>319</v>
      </c>
      <c r="AC4" s="21" t="s">
        <v>206</v>
      </c>
      <c r="AD4" s="21">
        <v>638571</v>
      </c>
      <c r="AE4" s="21" t="s">
        <v>206</v>
      </c>
      <c r="AF4" s="21">
        <v>2561219</v>
      </c>
      <c r="AG4" s="21" t="s">
        <v>206</v>
      </c>
      <c r="AH4" s="21">
        <v>6569442</v>
      </c>
      <c r="AI4" s="21" t="s">
        <v>206</v>
      </c>
      <c r="AJ4" s="21">
        <v>23520</v>
      </c>
      <c r="AK4" s="21">
        <v>3128912</v>
      </c>
      <c r="AL4" s="21">
        <v>622831</v>
      </c>
      <c r="AM4" s="21">
        <v>2426632</v>
      </c>
      <c r="AN4" s="21" t="s">
        <v>206</v>
      </c>
      <c r="AO4" s="21">
        <v>14370755</v>
      </c>
      <c r="AP4" s="21">
        <v>225904</v>
      </c>
      <c r="AQ4" s="21">
        <v>1624050</v>
      </c>
      <c r="AR4" s="21">
        <v>1382</v>
      </c>
      <c r="AS4" s="21">
        <v>565</v>
      </c>
      <c r="AT4" s="21" t="s">
        <v>206</v>
      </c>
      <c r="AU4" s="21" t="s">
        <v>206</v>
      </c>
      <c r="AV4" s="21">
        <v>11141</v>
      </c>
      <c r="AW4" s="21">
        <v>48829</v>
      </c>
      <c r="AX4" s="21" t="s">
        <v>206</v>
      </c>
      <c r="AY4" s="21" t="s">
        <v>206</v>
      </c>
      <c r="AZ4" s="21">
        <v>156357</v>
      </c>
      <c r="BA4" s="21">
        <v>2558</v>
      </c>
      <c r="BB4" s="21" t="s">
        <v>206</v>
      </c>
      <c r="BC4" s="21" t="s">
        <v>206</v>
      </c>
      <c r="BD4" s="21" t="s">
        <v>206</v>
      </c>
      <c r="BE4" s="21" t="s">
        <v>206</v>
      </c>
      <c r="BF4" s="21" t="s">
        <v>206</v>
      </c>
      <c r="BG4" s="21">
        <v>84155</v>
      </c>
      <c r="BH4" s="21" t="s">
        <v>206</v>
      </c>
      <c r="BI4" s="21" t="s">
        <v>206</v>
      </c>
      <c r="BJ4" s="21" t="s">
        <v>206</v>
      </c>
      <c r="BK4" s="21" t="s">
        <v>206</v>
      </c>
      <c r="BL4" s="21" t="s">
        <v>206</v>
      </c>
      <c r="BM4" s="21">
        <v>76</v>
      </c>
      <c r="BN4" s="21" t="s">
        <v>206</v>
      </c>
      <c r="BO4" s="21" t="s">
        <v>206</v>
      </c>
      <c r="BP4" s="21" t="s">
        <v>206</v>
      </c>
      <c r="BQ4" s="21">
        <v>1283300</v>
      </c>
      <c r="BR4" s="21">
        <v>2709</v>
      </c>
      <c r="BS4" s="21">
        <v>2315</v>
      </c>
      <c r="BT4" s="21" t="s">
        <v>206</v>
      </c>
      <c r="BU4" s="21" t="s">
        <v>206</v>
      </c>
      <c r="BV4" s="21">
        <v>91799</v>
      </c>
      <c r="BW4" s="21">
        <v>254420</v>
      </c>
      <c r="BX4" s="21">
        <v>148432</v>
      </c>
      <c r="BY4" s="21">
        <v>220</v>
      </c>
      <c r="BZ4" s="21">
        <v>61233</v>
      </c>
      <c r="CA4" s="21">
        <v>376</v>
      </c>
      <c r="CB4" s="21" t="s">
        <v>206</v>
      </c>
      <c r="CC4" s="21" t="s">
        <v>206</v>
      </c>
      <c r="CD4" s="21" t="s">
        <v>206</v>
      </c>
      <c r="CE4" s="21" t="s">
        <v>206</v>
      </c>
      <c r="CF4" s="21" t="s">
        <v>206</v>
      </c>
      <c r="CG4" s="21">
        <v>3457585</v>
      </c>
      <c r="CH4" s="21">
        <v>2947124</v>
      </c>
      <c r="CI4" s="21">
        <v>10263443</v>
      </c>
      <c r="CJ4" s="21" t="s">
        <v>206</v>
      </c>
      <c r="CK4" s="21" t="s">
        <v>206</v>
      </c>
      <c r="CL4" s="21" t="s">
        <v>206</v>
      </c>
      <c r="CM4" s="21">
        <v>51899</v>
      </c>
      <c r="CN4" s="21">
        <v>42892</v>
      </c>
      <c r="CO4" s="21" t="s">
        <v>206</v>
      </c>
      <c r="CP4" s="21">
        <v>3251</v>
      </c>
      <c r="CQ4" s="21">
        <v>501</v>
      </c>
      <c r="CR4" s="21" t="s">
        <v>206</v>
      </c>
      <c r="CS4" s="21">
        <v>26</v>
      </c>
      <c r="CT4" s="21">
        <v>3</v>
      </c>
      <c r="CU4" s="21" t="s">
        <v>206</v>
      </c>
      <c r="CV4" s="21" t="s">
        <v>206</v>
      </c>
      <c r="CW4" s="21" t="s">
        <v>206</v>
      </c>
      <c r="CX4" s="21" t="s">
        <v>206</v>
      </c>
      <c r="CY4" s="21" t="s">
        <v>206</v>
      </c>
      <c r="CZ4" s="21" t="s">
        <v>206</v>
      </c>
      <c r="DA4" s="21" t="s">
        <v>206</v>
      </c>
      <c r="DB4" s="21" t="s">
        <v>206</v>
      </c>
      <c r="DC4" s="21" t="s">
        <v>206</v>
      </c>
      <c r="DD4" s="21" t="s">
        <v>206</v>
      </c>
      <c r="DE4" s="21">
        <v>374</v>
      </c>
      <c r="DF4" s="21" t="s">
        <v>206</v>
      </c>
      <c r="DG4" s="21" t="s">
        <v>206</v>
      </c>
      <c r="DH4" s="21" t="s">
        <v>206</v>
      </c>
      <c r="DI4" s="21" t="s">
        <v>206</v>
      </c>
      <c r="DJ4" s="21">
        <v>65371</v>
      </c>
      <c r="DK4" s="21" t="s">
        <v>206</v>
      </c>
      <c r="DL4" s="21" t="s">
        <v>206</v>
      </c>
      <c r="DM4" s="21" t="s">
        <v>206</v>
      </c>
      <c r="DN4" s="21" t="s">
        <v>206</v>
      </c>
      <c r="DO4" s="21">
        <v>6</v>
      </c>
      <c r="DP4" s="21">
        <v>2476</v>
      </c>
      <c r="DQ4" s="21">
        <v>2213230</v>
      </c>
      <c r="DR4" s="21" t="s">
        <v>206</v>
      </c>
      <c r="DS4" s="21">
        <v>70507</v>
      </c>
      <c r="DT4" s="21">
        <v>796</v>
      </c>
      <c r="DU4" s="21" t="s">
        <v>206</v>
      </c>
      <c r="DV4" s="21" t="s">
        <v>206</v>
      </c>
      <c r="DW4" s="21">
        <v>445467</v>
      </c>
      <c r="DX4" s="21">
        <v>2047504</v>
      </c>
      <c r="DY4" s="21">
        <v>60</v>
      </c>
      <c r="DZ4" s="21">
        <v>1088019</v>
      </c>
      <c r="EA4" s="21" t="s">
        <v>206</v>
      </c>
      <c r="EB4" s="21">
        <v>39470226</v>
      </c>
      <c r="EC4" s="21">
        <v>114163</v>
      </c>
      <c r="ED4" s="21">
        <v>114339</v>
      </c>
      <c r="EE4" s="21">
        <v>290601</v>
      </c>
      <c r="EF4" s="21">
        <v>202608</v>
      </c>
      <c r="EG4" s="21">
        <v>7315797</v>
      </c>
      <c r="EH4" s="21" t="s">
        <v>206</v>
      </c>
      <c r="EI4" s="21">
        <v>244295</v>
      </c>
      <c r="EJ4" s="21">
        <v>878094</v>
      </c>
      <c r="EK4" s="21">
        <v>5198905</v>
      </c>
      <c r="EL4" s="21">
        <v>68410</v>
      </c>
      <c r="EM4" s="21">
        <v>11603</v>
      </c>
      <c r="EN4" s="21" t="s">
        <v>206</v>
      </c>
      <c r="EO4" s="21" t="s">
        <v>206</v>
      </c>
      <c r="EP4" s="21">
        <v>48849</v>
      </c>
      <c r="EQ4" s="21">
        <v>10006</v>
      </c>
      <c r="ER4" s="21" t="s">
        <v>206</v>
      </c>
      <c r="ES4" s="21">
        <v>1683</v>
      </c>
      <c r="ET4" s="21">
        <v>129383</v>
      </c>
      <c r="EU4" s="21">
        <v>5358</v>
      </c>
      <c r="EV4" s="21">
        <v>1585</v>
      </c>
      <c r="EW4" s="21">
        <v>960</v>
      </c>
      <c r="EX4" s="21">
        <v>902</v>
      </c>
      <c r="EY4" s="21" t="s">
        <v>206</v>
      </c>
      <c r="EZ4" s="21" t="s">
        <v>206</v>
      </c>
      <c r="FA4" s="21">
        <v>1100407</v>
      </c>
      <c r="FB4" s="21">
        <v>1</v>
      </c>
      <c r="FC4" s="21" t="s">
        <v>206</v>
      </c>
      <c r="FD4" s="21">
        <v>88967</v>
      </c>
      <c r="FE4" s="21" t="s">
        <v>206</v>
      </c>
      <c r="FF4" s="21" t="s">
        <v>206</v>
      </c>
      <c r="FG4" s="21">
        <v>198</v>
      </c>
      <c r="FH4" s="21">
        <v>45393</v>
      </c>
      <c r="FI4" s="21" t="s">
        <v>206</v>
      </c>
      <c r="FJ4" s="21" t="s">
        <v>206</v>
      </c>
      <c r="FK4" s="21">
        <v>2935858</v>
      </c>
      <c r="FL4" s="21">
        <v>198</v>
      </c>
      <c r="FM4" s="21" t="s">
        <v>206</v>
      </c>
      <c r="FN4" s="21" t="s">
        <v>206</v>
      </c>
      <c r="FO4" s="21" t="s">
        <v>206</v>
      </c>
      <c r="FP4" s="21">
        <v>4144</v>
      </c>
      <c r="FQ4" s="21">
        <v>1840</v>
      </c>
      <c r="FR4" s="21">
        <v>29922</v>
      </c>
      <c r="FS4" s="21">
        <v>5384</v>
      </c>
      <c r="FT4" s="21">
        <v>531160</v>
      </c>
      <c r="FU4" s="21">
        <v>6924</v>
      </c>
      <c r="FV4" s="21" t="s">
        <v>206</v>
      </c>
      <c r="FW4" s="21" t="s">
        <v>206</v>
      </c>
      <c r="FX4" s="21" t="s">
        <v>206</v>
      </c>
      <c r="FY4" s="21" t="s">
        <v>206</v>
      </c>
      <c r="FZ4" s="21" t="s">
        <v>206</v>
      </c>
      <c r="GA4" s="21">
        <v>43396724</v>
      </c>
      <c r="GB4" s="21">
        <v>8567790</v>
      </c>
      <c r="GC4" s="21">
        <v>47429300</v>
      </c>
      <c r="GD4" s="21" t="s">
        <v>206</v>
      </c>
      <c r="GE4" s="21" t="s">
        <v>206</v>
      </c>
      <c r="GF4" s="21" t="s">
        <v>206</v>
      </c>
      <c r="GG4" s="21">
        <v>2672287</v>
      </c>
      <c r="GH4" s="21" t="s">
        <v>206</v>
      </c>
      <c r="GI4" s="21" t="s">
        <v>206</v>
      </c>
      <c r="GJ4" s="21">
        <v>24544</v>
      </c>
      <c r="GK4" s="21">
        <v>5461</v>
      </c>
      <c r="GL4" s="21">
        <v>11</v>
      </c>
      <c r="GM4" s="21" t="s">
        <v>206</v>
      </c>
      <c r="GN4" s="21">
        <v>33</v>
      </c>
      <c r="GO4" s="21" t="s">
        <v>206</v>
      </c>
      <c r="GP4" s="21" t="s">
        <v>206</v>
      </c>
      <c r="GQ4" s="21" t="s">
        <v>206</v>
      </c>
      <c r="GR4" s="21" t="s">
        <v>206</v>
      </c>
      <c r="GS4" s="21" t="s">
        <v>206</v>
      </c>
      <c r="GT4" s="21" t="s">
        <v>206</v>
      </c>
      <c r="GU4" s="21">
        <v>66960</v>
      </c>
      <c r="GV4" s="21">
        <v>5227</v>
      </c>
      <c r="GW4" s="21" t="s">
        <v>206</v>
      </c>
      <c r="GX4" s="21" t="s">
        <v>206</v>
      </c>
      <c r="GY4" s="21">
        <v>309</v>
      </c>
      <c r="GZ4" s="21" t="s">
        <v>206</v>
      </c>
      <c r="HA4" s="21" t="s">
        <v>206</v>
      </c>
      <c r="HB4" s="21" t="s">
        <v>206</v>
      </c>
      <c r="HC4" s="21" t="s">
        <v>206</v>
      </c>
      <c r="HD4" s="21" t="s">
        <v>206</v>
      </c>
      <c r="HE4" s="21">
        <v>27</v>
      </c>
      <c r="HF4" s="21">
        <v>9213</v>
      </c>
      <c r="HG4" s="21">
        <v>229964</v>
      </c>
      <c r="HH4" s="21" t="s">
        <v>206</v>
      </c>
      <c r="HI4" s="21">
        <v>239220</v>
      </c>
      <c r="HJ4" s="21">
        <v>562715</v>
      </c>
      <c r="HK4" s="21">
        <v>2228285</v>
      </c>
      <c r="HL4" s="21">
        <v>121581</v>
      </c>
      <c r="HM4" s="21" t="s">
        <v>206</v>
      </c>
      <c r="HN4" s="21" t="s">
        <v>206</v>
      </c>
      <c r="HO4" s="21" t="s">
        <v>206</v>
      </c>
      <c r="HP4" s="21" t="s">
        <v>206</v>
      </c>
      <c r="HQ4" s="21">
        <v>127623</v>
      </c>
      <c r="HR4" s="21">
        <v>211135</v>
      </c>
      <c r="HS4" s="21" t="s">
        <v>206</v>
      </c>
      <c r="HT4" s="21">
        <v>336492</v>
      </c>
      <c r="HU4" s="21" t="s">
        <v>206</v>
      </c>
      <c r="HV4" s="21">
        <v>9711116</v>
      </c>
      <c r="HW4" s="21">
        <v>202400</v>
      </c>
      <c r="HX4" s="21">
        <v>333913</v>
      </c>
      <c r="HY4" s="21">
        <v>5364174</v>
      </c>
      <c r="HZ4" s="21">
        <v>17270</v>
      </c>
      <c r="IA4" s="21">
        <v>4051232</v>
      </c>
      <c r="IB4" s="21" t="s">
        <v>206</v>
      </c>
      <c r="IC4" s="21">
        <v>980612</v>
      </c>
      <c r="ID4" s="21">
        <v>887877</v>
      </c>
      <c r="IE4" s="21">
        <v>3156516</v>
      </c>
      <c r="IF4" s="21">
        <v>69577</v>
      </c>
      <c r="IG4" s="21">
        <v>19425</v>
      </c>
      <c r="IH4" s="21" t="s">
        <v>206</v>
      </c>
      <c r="II4" s="21" t="s">
        <v>206</v>
      </c>
      <c r="IJ4" s="21">
        <v>201</v>
      </c>
      <c r="IK4" s="21">
        <v>62082</v>
      </c>
      <c r="IL4" s="21" t="s">
        <v>206</v>
      </c>
      <c r="IM4" s="21" t="s">
        <v>206</v>
      </c>
      <c r="IN4" s="21">
        <v>57078</v>
      </c>
      <c r="IO4" s="21">
        <v>60030</v>
      </c>
      <c r="IP4" s="21">
        <v>167588</v>
      </c>
      <c r="IQ4" s="21">
        <v>13</v>
      </c>
      <c r="IR4" s="21">
        <v>25846</v>
      </c>
      <c r="IS4" s="21" t="s">
        <v>206</v>
      </c>
      <c r="IT4" s="21" t="s">
        <v>206</v>
      </c>
      <c r="IU4" s="21" t="s">
        <v>206</v>
      </c>
      <c r="IV4" s="21" t="s">
        <v>206</v>
      </c>
      <c r="IW4" s="21" t="s">
        <v>206</v>
      </c>
      <c r="IX4" s="21">
        <v>785562</v>
      </c>
      <c r="IY4" s="21" t="s">
        <v>206</v>
      </c>
      <c r="IZ4" s="21" t="s">
        <v>206</v>
      </c>
      <c r="JA4" s="21">
        <v>34279</v>
      </c>
      <c r="JB4" s="21">
        <v>18163</v>
      </c>
      <c r="JC4" s="21" t="s">
        <v>206</v>
      </c>
      <c r="JD4" s="21" t="s">
        <v>206</v>
      </c>
      <c r="JE4" s="21">
        <v>484034</v>
      </c>
      <c r="JF4" s="21">
        <v>580</v>
      </c>
      <c r="JG4" s="21" t="s">
        <v>206</v>
      </c>
      <c r="JH4" s="21" t="s">
        <v>206</v>
      </c>
      <c r="JI4" s="21">
        <v>42350</v>
      </c>
      <c r="JJ4" s="21">
        <v>34436</v>
      </c>
      <c r="JK4" s="21">
        <v>1920</v>
      </c>
      <c r="JL4" s="21">
        <v>677280</v>
      </c>
      <c r="JM4" s="21">
        <v>3423925</v>
      </c>
      <c r="JN4" s="21">
        <v>953924</v>
      </c>
      <c r="JO4" s="21">
        <v>6484585</v>
      </c>
      <c r="JP4" s="21" t="s">
        <v>206</v>
      </c>
      <c r="JQ4" s="21" t="s">
        <v>206</v>
      </c>
      <c r="JR4" s="21" t="s">
        <v>206</v>
      </c>
      <c r="JS4" s="21" t="s">
        <v>206</v>
      </c>
      <c r="JT4" s="21" t="s">
        <v>206</v>
      </c>
      <c r="JU4" s="21">
        <v>6393185</v>
      </c>
      <c r="JV4" s="21">
        <v>4602646</v>
      </c>
      <c r="JW4" s="21">
        <v>356346</v>
      </c>
      <c r="JX4" s="21" t="s">
        <v>206</v>
      </c>
      <c r="JY4" s="21" t="s">
        <v>206</v>
      </c>
      <c r="JZ4" s="21" t="s">
        <v>206</v>
      </c>
      <c r="KA4" s="21">
        <v>64771</v>
      </c>
      <c r="KB4" s="21" t="s">
        <v>206</v>
      </c>
      <c r="KC4" s="21">
        <v>2000</v>
      </c>
      <c r="KD4" s="21">
        <v>35083</v>
      </c>
      <c r="KE4" s="21">
        <v>8214</v>
      </c>
      <c r="KF4" s="21">
        <v>458316</v>
      </c>
      <c r="KG4" s="21" t="s">
        <v>206</v>
      </c>
      <c r="KH4" s="21">
        <v>19</v>
      </c>
      <c r="KI4" s="21" t="s">
        <v>206</v>
      </c>
      <c r="KJ4" s="21" t="s">
        <v>206</v>
      </c>
      <c r="KK4" s="21" t="s">
        <v>206</v>
      </c>
      <c r="KL4" s="21" t="s">
        <v>206</v>
      </c>
      <c r="KM4" s="21" t="s">
        <v>206</v>
      </c>
      <c r="KN4" s="21" t="s">
        <v>206</v>
      </c>
      <c r="KO4" s="21">
        <v>3627</v>
      </c>
      <c r="KP4" s="21" t="s">
        <v>206</v>
      </c>
      <c r="KQ4" s="21" t="s">
        <v>206</v>
      </c>
      <c r="KR4" s="21">
        <v>33276</v>
      </c>
      <c r="KS4" s="21">
        <v>9562</v>
      </c>
      <c r="KT4" s="21">
        <v>7487</v>
      </c>
      <c r="KU4" s="21">
        <v>1009</v>
      </c>
      <c r="KV4" s="21" t="s">
        <v>206</v>
      </c>
      <c r="KW4" s="21" t="s">
        <v>206</v>
      </c>
      <c r="KX4" s="21">
        <v>3168917</v>
      </c>
      <c r="KY4" s="21">
        <v>39341</v>
      </c>
      <c r="KZ4" s="21">
        <v>719645</v>
      </c>
      <c r="LA4" s="21">
        <v>216876</v>
      </c>
      <c r="LB4" s="21" t="s">
        <v>206</v>
      </c>
      <c r="LC4" s="21">
        <v>335686</v>
      </c>
      <c r="LD4" s="21">
        <v>7982443</v>
      </c>
      <c r="LE4" s="21">
        <v>7520882</v>
      </c>
      <c r="LF4" s="21">
        <v>26093</v>
      </c>
      <c r="LG4" s="21" t="s">
        <v>206</v>
      </c>
      <c r="LH4" s="21">
        <v>1133</v>
      </c>
      <c r="LI4" s="21" t="s">
        <v>206</v>
      </c>
      <c r="LJ4" s="21">
        <v>41</v>
      </c>
      <c r="LK4" s="21">
        <v>23568</v>
      </c>
      <c r="LL4" s="21" t="s">
        <v>206</v>
      </c>
      <c r="LM4" s="21">
        <v>4</v>
      </c>
      <c r="LN4" s="21">
        <v>4794</v>
      </c>
      <c r="LO4" s="21" t="s">
        <v>206</v>
      </c>
      <c r="LP4" s="21">
        <v>3780</v>
      </c>
      <c r="LQ4" s="21">
        <v>7817</v>
      </c>
      <c r="LR4" s="21">
        <v>8958</v>
      </c>
      <c r="LS4" s="21">
        <v>12986</v>
      </c>
      <c r="LT4" s="21" t="s">
        <v>206</v>
      </c>
      <c r="LU4" s="21">
        <v>391</v>
      </c>
      <c r="LV4" s="21" t="s">
        <v>206</v>
      </c>
      <c r="LW4" s="21" t="s">
        <v>206</v>
      </c>
      <c r="LX4" s="21">
        <v>3798</v>
      </c>
      <c r="LY4" s="21">
        <v>451541</v>
      </c>
      <c r="LZ4" s="21">
        <v>54210</v>
      </c>
      <c r="MA4" s="21">
        <v>11544</v>
      </c>
      <c r="MB4" s="21">
        <v>11776</v>
      </c>
      <c r="MC4" s="21" t="s">
        <v>206</v>
      </c>
      <c r="MD4" s="21">
        <v>34798</v>
      </c>
      <c r="ME4" s="21">
        <v>24987</v>
      </c>
      <c r="MF4" s="21">
        <v>9599</v>
      </c>
      <c r="MG4" s="21" t="s">
        <v>206</v>
      </c>
      <c r="MH4" s="21" t="s">
        <v>206</v>
      </c>
      <c r="MI4" s="21">
        <v>3634</v>
      </c>
      <c r="MJ4" s="21">
        <v>493474</v>
      </c>
      <c r="MK4" s="21">
        <v>66693</v>
      </c>
      <c r="ML4" s="21">
        <v>123204</v>
      </c>
      <c r="MM4" s="21" t="s">
        <v>206</v>
      </c>
      <c r="MN4" s="21" t="s">
        <v>206</v>
      </c>
      <c r="MO4" s="21" t="s">
        <v>206</v>
      </c>
      <c r="MP4" s="21" t="s">
        <v>206</v>
      </c>
      <c r="MQ4" s="21" t="s">
        <v>206</v>
      </c>
      <c r="MR4" s="21" t="s">
        <v>206</v>
      </c>
      <c r="MS4" s="21" t="s">
        <v>206</v>
      </c>
      <c r="MT4" s="21" t="s">
        <v>206</v>
      </c>
      <c r="MU4" s="21">
        <v>17351</v>
      </c>
      <c r="MV4" s="21">
        <v>511206</v>
      </c>
      <c r="MW4" s="21">
        <v>30</v>
      </c>
      <c r="MX4" s="21" t="s">
        <v>206</v>
      </c>
      <c r="MY4" s="21">
        <v>12858</v>
      </c>
      <c r="MZ4" s="21">
        <v>2660</v>
      </c>
      <c r="NA4" s="21">
        <v>42212</v>
      </c>
      <c r="NB4" s="21">
        <v>9407</v>
      </c>
      <c r="NC4" s="21" t="s">
        <v>206</v>
      </c>
      <c r="ND4" s="21">
        <v>11397</v>
      </c>
      <c r="NE4" s="21">
        <v>42380</v>
      </c>
      <c r="NF4" s="21">
        <v>11918</v>
      </c>
      <c r="NG4" s="21">
        <v>572212</v>
      </c>
      <c r="NH4" s="21">
        <v>465402</v>
      </c>
      <c r="NI4" s="21" t="s">
        <v>206</v>
      </c>
      <c r="NJ4" s="21" t="s">
        <v>206</v>
      </c>
      <c r="NK4" s="21" t="s">
        <v>206</v>
      </c>
      <c r="NL4" s="21" t="s">
        <v>206</v>
      </c>
      <c r="NM4" s="21" t="s">
        <v>206</v>
      </c>
      <c r="NN4" s="21" t="s">
        <v>206</v>
      </c>
      <c r="NO4" s="21">
        <v>15636779</v>
      </c>
      <c r="NP4" s="21">
        <v>75314282</v>
      </c>
      <c r="NQ4" s="21">
        <v>78421</v>
      </c>
      <c r="NR4" s="21" t="s">
        <v>206</v>
      </c>
      <c r="NS4" s="21" t="s">
        <v>206</v>
      </c>
      <c r="NT4" s="21" t="s">
        <v>206</v>
      </c>
      <c r="NU4" s="21">
        <v>4692935</v>
      </c>
      <c r="NV4" s="21">
        <v>37847</v>
      </c>
      <c r="NW4" s="21" t="s">
        <v>206</v>
      </c>
      <c r="NX4" s="21">
        <v>7341</v>
      </c>
      <c r="NY4" s="21">
        <v>4514</v>
      </c>
      <c r="NZ4" s="21">
        <v>2786</v>
      </c>
      <c r="OA4" s="21" t="s">
        <v>206</v>
      </c>
      <c r="OB4" s="21">
        <v>4</v>
      </c>
      <c r="OC4" s="21">
        <v>36926</v>
      </c>
      <c r="OD4" s="21" t="s">
        <v>206</v>
      </c>
      <c r="OE4" s="21" t="s">
        <v>206</v>
      </c>
      <c r="OF4" s="21" t="s">
        <v>206</v>
      </c>
      <c r="OG4" s="21" t="s">
        <v>206</v>
      </c>
      <c r="OH4" s="21" t="s">
        <v>206</v>
      </c>
      <c r="OI4" s="21">
        <v>35200</v>
      </c>
      <c r="OJ4" s="21" t="s">
        <v>206</v>
      </c>
      <c r="OK4" s="21" t="s">
        <v>206</v>
      </c>
      <c r="OL4" s="21" t="s">
        <v>206</v>
      </c>
      <c r="OM4" s="21" t="s">
        <v>206</v>
      </c>
      <c r="ON4" s="21" t="s">
        <v>206</v>
      </c>
      <c r="OO4" s="21" t="s">
        <v>206</v>
      </c>
      <c r="OP4" s="21" t="s">
        <v>206</v>
      </c>
      <c r="OQ4" s="21" t="s">
        <v>206</v>
      </c>
      <c r="OR4" s="21">
        <v>11300</v>
      </c>
      <c r="OS4" s="21" t="s">
        <v>206</v>
      </c>
      <c r="OT4" s="21" t="s">
        <v>206</v>
      </c>
      <c r="OU4" s="21">
        <v>4726</v>
      </c>
      <c r="OV4" s="21" t="s">
        <v>206</v>
      </c>
      <c r="OW4" s="21" t="s">
        <v>206</v>
      </c>
      <c r="OX4" s="21">
        <v>434776</v>
      </c>
      <c r="OY4" s="21">
        <v>1051720</v>
      </c>
      <c r="OZ4" s="21" t="s">
        <v>206</v>
      </c>
      <c r="PA4" s="21" t="s">
        <v>206</v>
      </c>
      <c r="PB4" s="21" t="s">
        <v>206</v>
      </c>
      <c r="PC4" s="21" t="s">
        <v>206</v>
      </c>
      <c r="PD4" s="21" t="s">
        <v>206</v>
      </c>
      <c r="PE4" s="21" t="s">
        <v>206</v>
      </c>
      <c r="PF4" s="21">
        <v>17580</v>
      </c>
      <c r="PG4" s="21" t="s">
        <v>206</v>
      </c>
      <c r="PH4" s="21">
        <v>5060</v>
      </c>
      <c r="PI4" s="21" t="s">
        <v>206</v>
      </c>
      <c r="PJ4" s="21">
        <v>40513</v>
      </c>
      <c r="PK4" s="21" t="s">
        <v>206</v>
      </c>
      <c r="PL4" s="21">
        <v>23004</v>
      </c>
      <c r="PM4" s="21">
        <v>372480</v>
      </c>
      <c r="PN4" s="21">
        <v>14161</v>
      </c>
      <c r="PO4" s="21" t="s">
        <v>206</v>
      </c>
      <c r="PP4" s="21" t="s">
        <v>206</v>
      </c>
      <c r="PQ4" s="21">
        <v>138389438</v>
      </c>
      <c r="PR4" s="21">
        <v>1983</v>
      </c>
      <c r="PS4" s="21">
        <v>1559425</v>
      </c>
      <c r="PT4" s="21" t="s">
        <v>206</v>
      </c>
      <c r="PU4" s="21">
        <v>7882</v>
      </c>
      <c r="PV4" s="21" t="s">
        <v>206</v>
      </c>
      <c r="PW4" s="21" t="s">
        <v>206</v>
      </c>
      <c r="PX4" s="21">
        <v>8465</v>
      </c>
      <c r="PY4" s="21" t="s">
        <v>206</v>
      </c>
      <c r="PZ4" s="21" t="s">
        <v>206</v>
      </c>
      <c r="QA4" s="21" t="s">
        <v>206</v>
      </c>
      <c r="QB4" s="21">
        <v>338383</v>
      </c>
      <c r="QC4" s="21" t="s">
        <v>206</v>
      </c>
      <c r="QD4" s="21" t="s">
        <v>206</v>
      </c>
      <c r="QE4" s="21" t="s">
        <v>206</v>
      </c>
      <c r="QF4" s="21" t="s">
        <v>206</v>
      </c>
      <c r="QG4" s="21" t="s">
        <v>206</v>
      </c>
      <c r="QH4" s="21" t="s">
        <v>206</v>
      </c>
      <c r="QI4" s="21" t="s">
        <v>206</v>
      </c>
      <c r="QJ4" s="21" t="s">
        <v>206</v>
      </c>
      <c r="QK4" s="21" t="s">
        <v>206</v>
      </c>
      <c r="QL4" s="21" t="s">
        <v>206</v>
      </c>
      <c r="QM4" s="21" t="s">
        <v>206</v>
      </c>
      <c r="QN4" s="21" t="s">
        <v>206</v>
      </c>
      <c r="QO4" s="21" t="s">
        <v>206</v>
      </c>
      <c r="QP4" s="21" t="s">
        <v>206</v>
      </c>
      <c r="QQ4" s="21" t="s">
        <v>206</v>
      </c>
      <c r="QR4" s="21" t="s">
        <v>206</v>
      </c>
      <c r="QS4" s="21" t="s">
        <v>206</v>
      </c>
      <c r="QT4" s="21">
        <v>2179</v>
      </c>
      <c r="QU4" s="21">
        <v>559</v>
      </c>
      <c r="QV4" s="21" t="s">
        <v>206</v>
      </c>
      <c r="QW4" s="21" t="s">
        <v>206</v>
      </c>
      <c r="QX4" s="21">
        <v>9244</v>
      </c>
      <c r="QY4" s="21">
        <v>17069</v>
      </c>
      <c r="QZ4" s="21" t="s">
        <v>206</v>
      </c>
      <c r="RA4" s="21">
        <v>740</v>
      </c>
      <c r="RB4" s="21">
        <v>1728</v>
      </c>
      <c r="RC4" s="21">
        <v>3170</v>
      </c>
      <c r="RD4" s="21" t="s">
        <v>206</v>
      </c>
      <c r="RE4" s="21" t="s">
        <v>206</v>
      </c>
      <c r="RF4" s="21" t="s">
        <v>206</v>
      </c>
      <c r="RG4" s="21" t="s">
        <v>206</v>
      </c>
      <c r="RH4" s="21" t="s">
        <v>206</v>
      </c>
      <c r="RI4" s="21">
        <v>795786</v>
      </c>
      <c r="RJ4" s="21">
        <v>5362834</v>
      </c>
      <c r="RK4" s="21" t="s">
        <v>206</v>
      </c>
      <c r="RL4" s="21" t="s">
        <v>206</v>
      </c>
      <c r="RM4" s="21" t="s">
        <v>206</v>
      </c>
      <c r="RN4" s="21" t="s">
        <v>206</v>
      </c>
      <c r="RO4" s="21">
        <v>78581520</v>
      </c>
      <c r="RP4" s="21" t="s">
        <v>206</v>
      </c>
      <c r="RQ4" s="21" t="s">
        <v>206</v>
      </c>
      <c r="RR4" s="21" t="s">
        <v>206</v>
      </c>
      <c r="RS4" s="21" t="s">
        <v>206</v>
      </c>
      <c r="RT4" s="21">
        <v>441557</v>
      </c>
      <c r="RU4" s="21" t="s">
        <v>206</v>
      </c>
      <c r="RV4" s="21" t="s">
        <v>206</v>
      </c>
      <c r="RW4" s="21" t="s">
        <v>206</v>
      </c>
      <c r="RX4" s="21" t="s">
        <v>206</v>
      </c>
      <c r="RY4" s="21" t="s">
        <v>206</v>
      </c>
      <c r="RZ4" s="21" t="s">
        <v>206</v>
      </c>
      <c r="SA4" s="21" t="s">
        <v>206</v>
      </c>
      <c r="SB4" s="21" t="s">
        <v>206</v>
      </c>
      <c r="SC4" s="21" t="s">
        <v>206</v>
      </c>
      <c r="SD4" s="21" t="s">
        <v>206</v>
      </c>
      <c r="SE4" s="21" t="s">
        <v>206</v>
      </c>
      <c r="SF4" s="21" t="s">
        <v>206</v>
      </c>
      <c r="SG4" s="21" t="s">
        <v>206</v>
      </c>
      <c r="SH4" s="21" t="s">
        <v>206</v>
      </c>
      <c r="SI4" s="21" t="s">
        <v>206</v>
      </c>
      <c r="SJ4" s="21" t="s">
        <v>206</v>
      </c>
      <c r="SK4" s="21" t="s">
        <v>206</v>
      </c>
      <c r="SL4" s="21" t="s">
        <v>206</v>
      </c>
      <c r="SM4" s="21" t="s">
        <v>206</v>
      </c>
      <c r="SN4" s="21" t="s">
        <v>206</v>
      </c>
      <c r="SO4" s="21" t="s">
        <v>206</v>
      </c>
      <c r="SP4" s="21" t="s">
        <v>206</v>
      </c>
      <c r="SQ4" s="21" t="s">
        <v>206</v>
      </c>
      <c r="SR4" s="21" t="s">
        <v>206</v>
      </c>
      <c r="SS4" s="21">
        <v>438298</v>
      </c>
      <c r="ST4" s="21" t="s">
        <v>206</v>
      </c>
      <c r="SU4" s="21" t="s">
        <v>206</v>
      </c>
      <c r="SV4" s="21" t="s">
        <v>206</v>
      </c>
      <c r="SW4" s="21" t="s">
        <v>206</v>
      </c>
      <c r="SX4" s="21" t="s">
        <v>206</v>
      </c>
      <c r="SY4" s="21">
        <v>20112</v>
      </c>
      <c r="SZ4" s="21" t="s">
        <v>206</v>
      </c>
      <c r="TA4" s="21" t="s">
        <v>206</v>
      </c>
      <c r="TB4" s="21">
        <v>6</v>
      </c>
      <c r="TC4" s="21" t="s">
        <v>206</v>
      </c>
      <c r="TD4" s="21">
        <v>40141</v>
      </c>
      <c r="TE4" s="21" t="s">
        <v>206</v>
      </c>
      <c r="TF4" s="21" t="s">
        <v>206</v>
      </c>
      <c r="TG4" s="21">
        <v>302480</v>
      </c>
      <c r="TH4" s="21" t="s">
        <v>206</v>
      </c>
      <c r="TI4" s="21">
        <v>127833</v>
      </c>
      <c r="TJ4" s="21" t="s">
        <v>206</v>
      </c>
      <c r="TK4" s="21">
        <v>6259865</v>
      </c>
      <c r="TL4" s="21">
        <v>21850</v>
      </c>
      <c r="TM4" s="21">
        <v>391884</v>
      </c>
      <c r="TN4" s="21">
        <v>728</v>
      </c>
      <c r="TO4" s="21">
        <v>60</v>
      </c>
      <c r="TP4" s="21" t="s">
        <v>206</v>
      </c>
      <c r="TQ4" s="21" t="s">
        <v>206</v>
      </c>
      <c r="TR4" s="21">
        <v>282</v>
      </c>
      <c r="TS4" s="21">
        <v>146</v>
      </c>
      <c r="TT4" s="21" t="s">
        <v>206</v>
      </c>
      <c r="TU4" s="21" t="s">
        <v>206</v>
      </c>
      <c r="TV4" s="21" t="s">
        <v>206</v>
      </c>
      <c r="TW4" s="21" t="s">
        <v>206</v>
      </c>
      <c r="TX4" s="21">
        <v>8302</v>
      </c>
      <c r="TY4" s="21" t="s">
        <v>206</v>
      </c>
      <c r="TZ4" s="21">
        <v>9384</v>
      </c>
      <c r="UA4" s="21" t="s">
        <v>206</v>
      </c>
      <c r="UB4" s="21" t="s">
        <v>206</v>
      </c>
      <c r="UC4" s="21" t="s">
        <v>206</v>
      </c>
      <c r="UD4" s="21" t="s">
        <v>206</v>
      </c>
      <c r="UE4" s="21" t="s">
        <v>206</v>
      </c>
      <c r="UF4" s="21" t="s">
        <v>206</v>
      </c>
      <c r="UG4" s="21" t="s">
        <v>206</v>
      </c>
      <c r="UH4" s="21" t="s">
        <v>206</v>
      </c>
      <c r="UI4" s="21">
        <v>20</v>
      </c>
      <c r="UJ4" s="21" t="s">
        <v>206</v>
      </c>
      <c r="UK4" s="21" t="s">
        <v>206</v>
      </c>
      <c r="UL4" s="21" t="s">
        <v>206</v>
      </c>
      <c r="UM4" s="21">
        <v>623</v>
      </c>
      <c r="UN4" s="21">
        <v>2024</v>
      </c>
      <c r="UO4" s="21" t="s">
        <v>206</v>
      </c>
      <c r="UP4" s="21" t="s">
        <v>206</v>
      </c>
      <c r="UQ4" s="21" t="s">
        <v>206</v>
      </c>
      <c r="UR4" s="21">
        <v>1440</v>
      </c>
      <c r="US4" s="21">
        <v>977</v>
      </c>
      <c r="UT4" s="21" t="s">
        <v>206</v>
      </c>
      <c r="UU4" s="21" t="s">
        <v>206</v>
      </c>
      <c r="UV4" s="21">
        <v>2116</v>
      </c>
      <c r="UW4" s="21" t="s">
        <v>206</v>
      </c>
      <c r="UX4" s="21" t="s">
        <v>206</v>
      </c>
      <c r="UY4" s="21" t="s">
        <v>206</v>
      </c>
      <c r="UZ4" s="21" t="s">
        <v>206</v>
      </c>
      <c r="VA4" s="21" t="s">
        <v>206</v>
      </c>
      <c r="VB4" s="21" t="s">
        <v>206</v>
      </c>
      <c r="VC4" s="21">
        <v>1690566</v>
      </c>
      <c r="VD4" s="21">
        <v>240656</v>
      </c>
      <c r="VE4" s="21" t="s">
        <v>206</v>
      </c>
      <c r="VF4" s="21" t="s">
        <v>206</v>
      </c>
      <c r="VG4" s="21" t="s">
        <v>206</v>
      </c>
      <c r="VH4" s="21" t="s">
        <v>206</v>
      </c>
      <c r="VI4" s="21">
        <v>51503</v>
      </c>
      <c r="VJ4" s="21" t="s">
        <v>206</v>
      </c>
      <c r="VK4" s="21" t="s">
        <v>206</v>
      </c>
      <c r="VL4" s="21">
        <v>1744</v>
      </c>
      <c r="VM4" s="21" t="s">
        <v>206</v>
      </c>
      <c r="VN4" s="21" t="s">
        <v>206</v>
      </c>
      <c r="VO4" s="21" t="s">
        <v>206</v>
      </c>
      <c r="VP4" s="21" t="s">
        <v>206</v>
      </c>
      <c r="VQ4" s="21" t="s">
        <v>206</v>
      </c>
      <c r="VR4" s="21" t="s">
        <v>206</v>
      </c>
      <c r="VS4" s="21" t="s">
        <v>206</v>
      </c>
      <c r="VT4" s="21">
        <v>422353</v>
      </c>
      <c r="VU4" s="21" t="s">
        <v>206</v>
      </c>
      <c r="VV4" s="21" t="s">
        <v>206</v>
      </c>
      <c r="VW4" s="21">
        <v>66654</v>
      </c>
      <c r="VX4" s="21">
        <v>222</v>
      </c>
      <c r="VY4" s="21" t="s">
        <v>206</v>
      </c>
      <c r="VZ4" s="21">
        <v>5469</v>
      </c>
      <c r="WA4" s="21" t="s">
        <v>206</v>
      </c>
      <c r="WB4" s="21" t="s">
        <v>206</v>
      </c>
      <c r="WC4" s="21" t="s">
        <v>206</v>
      </c>
      <c r="WD4" s="21">
        <v>12002</v>
      </c>
      <c r="WE4" s="21">
        <v>153914</v>
      </c>
      <c r="WF4" s="21">
        <v>15</v>
      </c>
      <c r="WG4" s="21" t="s">
        <v>206</v>
      </c>
      <c r="WH4" s="21">
        <v>817060</v>
      </c>
      <c r="WI4" s="21">
        <v>4301026</v>
      </c>
      <c r="WJ4" s="21">
        <v>393418</v>
      </c>
      <c r="WK4" s="21" t="s">
        <v>206</v>
      </c>
      <c r="WL4" s="21">
        <v>62041</v>
      </c>
      <c r="WM4" s="21">
        <v>4656385</v>
      </c>
      <c r="WN4" s="21">
        <v>2</v>
      </c>
      <c r="WO4" s="21" t="s">
        <v>206</v>
      </c>
      <c r="WP4" s="21">
        <v>5902</v>
      </c>
      <c r="WQ4" s="21" t="s">
        <v>206</v>
      </c>
      <c r="WR4" s="21" t="s">
        <v>206</v>
      </c>
      <c r="WS4" s="21" t="s">
        <v>206</v>
      </c>
      <c r="WT4" s="21">
        <v>30761</v>
      </c>
      <c r="WU4" s="21" t="s">
        <v>206</v>
      </c>
      <c r="WV4" s="21">
        <v>20672</v>
      </c>
      <c r="WW4" s="21" t="s">
        <v>206</v>
      </c>
      <c r="WX4" s="21">
        <v>3052154</v>
      </c>
      <c r="WY4" s="21">
        <v>11668</v>
      </c>
      <c r="WZ4" s="21" t="s">
        <v>206</v>
      </c>
      <c r="XA4" s="21">
        <v>12800</v>
      </c>
      <c r="XB4" s="21">
        <v>123670</v>
      </c>
      <c r="XC4" s="21">
        <v>45302</v>
      </c>
      <c r="XD4" s="21" t="s">
        <v>206</v>
      </c>
      <c r="XE4" s="21">
        <v>10673200</v>
      </c>
      <c r="XF4" s="21">
        <v>6210</v>
      </c>
      <c r="XG4" s="21">
        <v>89636</v>
      </c>
      <c r="XH4" s="21">
        <v>165</v>
      </c>
      <c r="XI4" s="21">
        <v>107</v>
      </c>
      <c r="XJ4" s="21" t="s">
        <v>206</v>
      </c>
      <c r="XK4" s="21" t="s">
        <v>206</v>
      </c>
      <c r="XL4" s="21">
        <v>6409</v>
      </c>
      <c r="XM4" s="21">
        <v>66</v>
      </c>
      <c r="XN4" s="21" t="s">
        <v>206</v>
      </c>
      <c r="XO4" s="21">
        <v>2520</v>
      </c>
      <c r="XP4" s="21" t="s">
        <v>206</v>
      </c>
      <c r="XQ4" s="21">
        <v>0</v>
      </c>
      <c r="XR4" s="21">
        <v>169337</v>
      </c>
      <c r="XS4" s="21">
        <v>1600</v>
      </c>
      <c r="XT4" s="21">
        <v>2514</v>
      </c>
      <c r="XU4" s="21" t="s">
        <v>206</v>
      </c>
      <c r="XV4" s="21" t="s">
        <v>206</v>
      </c>
      <c r="XW4" s="21">
        <v>100</v>
      </c>
      <c r="XX4" s="21" t="s">
        <v>206</v>
      </c>
      <c r="XY4" s="21" t="s">
        <v>206</v>
      </c>
      <c r="XZ4" s="21" t="s">
        <v>206</v>
      </c>
      <c r="YA4" s="21" t="s">
        <v>206</v>
      </c>
      <c r="YB4" s="21" t="s">
        <v>206</v>
      </c>
      <c r="YC4" s="21">
        <v>208</v>
      </c>
      <c r="YD4" s="21" t="s">
        <v>206</v>
      </c>
      <c r="YE4" s="21" t="s">
        <v>206</v>
      </c>
      <c r="YF4" s="21" t="s">
        <v>206</v>
      </c>
      <c r="YG4" s="21">
        <v>32209</v>
      </c>
      <c r="YH4" s="21">
        <v>58329</v>
      </c>
      <c r="YI4" s="21">
        <v>7131</v>
      </c>
      <c r="YJ4" s="21">
        <v>121438</v>
      </c>
      <c r="YK4" s="21" t="s">
        <v>206</v>
      </c>
      <c r="YL4" s="21">
        <v>6</v>
      </c>
      <c r="YM4" s="21">
        <v>90928</v>
      </c>
      <c r="YN4" s="21">
        <v>5759</v>
      </c>
      <c r="YO4" s="21" t="s">
        <v>206</v>
      </c>
      <c r="YP4" s="21">
        <v>443585</v>
      </c>
      <c r="YQ4" s="21">
        <v>5020</v>
      </c>
      <c r="YR4" s="21" t="s">
        <v>206</v>
      </c>
      <c r="YS4" s="21" t="s">
        <v>206</v>
      </c>
      <c r="YT4" s="21" t="s">
        <v>206</v>
      </c>
      <c r="YU4" s="21" t="s">
        <v>206</v>
      </c>
      <c r="YV4" s="21" t="s">
        <v>206</v>
      </c>
      <c r="YW4" s="21">
        <v>19028528</v>
      </c>
      <c r="YX4" s="21">
        <v>14359975</v>
      </c>
      <c r="YY4" s="21">
        <v>62912266</v>
      </c>
      <c r="YZ4" s="21" t="s">
        <v>206</v>
      </c>
      <c r="ZA4" s="21" t="s">
        <v>206</v>
      </c>
      <c r="ZB4" s="21" t="s">
        <v>206</v>
      </c>
      <c r="ZC4" s="21">
        <v>12288903</v>
      </c>
      <c r="ZD4" s="21">
        <v>26140</v>
      </c>
      <c r="ZE4" s="21" t="s">
        <v>206</v>
      </c>
      <c r="ZF4" s="21">
        <v>35668</v>
      </c>
      <c r="ZG4" s="21">
        <v>10</v>
      </c>
      <c r="ZH4" s="21">
        <v>516024</v>
      </c>
      <c r="ZI4" s="21">
        <v>28</v>
      </c>
      <c r="ZJ4" s="21">
        <v>166</v>
      </c>
      <c r="ZK4" s="21" t="s">
        <v>206</v>
      </c>
      <c r="ZL4" s="21" t="s">
        <v>206</v>
      </c>
      <c r="ZM4" s="21" t="s">
        <v>206</v>
      </c>
      <c r="ZN4" s="21" t="s">
        <v>206</v>
      </c>
      <c r="ZO4" s="21" t="s">
        <v>206</v>
      </c>
      <c r="ZP4" s="21" t="s">
        <v>206</v>
      </c>
      <c r="ZQ4" s="21" t="s">
        <v>206</v>
      </c>
      <c r="ZR4" s="21" t="s">
        <v>206</v>
      </c>
      <c r="ZS4" s="21" t="s">
        <v>206</v>
      </c>
      <c r="ZT4" s="21" t="s">
        <v>206</v>
      </c>
      <c r="ZU4" s="21" t="s">
        <v>206</v>
      </c>
      <c r="ZV4" s="21" t="s">
        <v>206</v>
      </c>
      <c r="ZW4" s="21" t="s">
        <v>206</v>
      </c>
      <c r="ZX4" s="21" t="s">
        <v>206</v>
      </c>
      <c r="ZY4" s="21" t="s">
        <v>206</v>
      </c>
      <c r="ZZ4" s="21" t="s">
        <v>206</v>
      </c>
      <c r="AAA4" s="21" t="s">
        <v>206</v>
      </c>
      <c r="AAB4" s="21" t="s">
        <v>206</v>
      </c>
      <c r="AAC4" s="21" t="s">
        <v>206</v>
      </c>
      <c r="AAD4" s="21" t="s">
        <v>206</v>
      </c>
      <c r="AAE4" s="21" t="s">
        <v>206</v>
      </c>
      <c r="AAF4" s="21" t="s">
        <v>206</v>
      </c>
      <c r="AAG4" s="21" t="s">
        <v>206</v>
      </c>
      <c r="AAH4" s="21" t="s">
        <v>206</v>
      </c>
      <c r="AAI4" s="21" t="s">
        <v>206</v>
      </c>
      <c r="AAJ4" s="21" t="s">
        <v>206</v>
      </c>
      <c r="AAK4" s="21" t="s">
        <v>206</v>
      </c>
      <c r="AAL4" s="21" t="s">
        <v>206</v>
      </c>
      <c r="AAM4" s="21" t="s">
        <v>206</v>
      </c>
      <c r="AAN4" s="21" t="s">
        <v>206</v>
      </c>
      <c r="AAO4" s="21" t="s">
        <v>206</v>
      </c>
      <c r="AAP4" s="21" t="s">
        <v>206</v>
      </c>
      <c r="AAQ4" s="21" t="s">
        <v>206</v>
      </c>
      <c r="AAR4" s="21" t="s">
        <v>206</v>
      </c>
      <c r="AAS4" s="21" t="s">
        <v>206</v>
      </c>
      <c r="AAT4" s="21" t="s">
        <v>206</v>
      </c>
      <c r="AAU4" s="21" t="s">
        <v>206</v>
      </c>
      <c r="AAV4" s="21" t="s">
        <v>206</v>
      </c>
      <c r="AAW4" s="21" t="s">
        <v>206</v>
      </c>
      <c r="AAX4" s="21" t="s">
        <v>206</v>
      </c>
      <c r="AAY4" s="21" t="s">
        <v>206</v>
      </c>
      <c r="AAZ4" s="21" t="s">
        <v>206</v>
      </c>
      <c r="ABA4" s="21">
        <v>3</v>
      </c>
      <c r="ABB4" s="21" t="s">
        <v>206</v>
      </c>
      <c r="ABC4" s="21" t="s">
        <v>206</v>
      </c>
      <c r="ABD4" s="21" t="s">
        <v>206</v>
      </c>
      <c r="ABE4" s="21" t="s">
        <v>206</v>
      </c>
      <c r="ABF4" s="21" t="s">
        <v>206</v>
      </c>
      <c r="ABG4" s="21" t="s">
        <v>206</v>
      </c>
      <c r="ABH4" s="21" t="s">
        <v>206</v>
      </c>
      <c r="ABI4" s="21" t="s">
        <v>206</v>
      </c>
      <c r="ABJ4" s="21" t="s">
        <v>206</v>
      </c>
      <c r="ABK4" s="21" t="s">
        <v>206</v>
      </c>
      <c r="ABL4" s="21">
        <v>29942</v>
      </c>
      <c r="ABM4" s="21" t="s">
        <v>206</v>
      </c>
      <c r="ABN4" s="21" t="s">
        <v>206</v>
      </c>
      <c r="ABO4" s="21" t="s">
        <v>206</v>
      </c>
      <c r="ABP4" s="21" t="s">
        <v>206</v>
      </c>
      <c r="ABQ4" s="21" t="s">
        <v>206</v>
      </c>
      <c r="ABR4" s="21" t="s">
        <v>206</v>
      </c>
      <c r="ABS4" s="21" t="s">
        <v>206</v>
      </c>
      <c r="ABT4" s="21" t="s">
        <v>206</v>
      </c>
      <c r="ABU4" s="21" t="s">
        <v>206</v>
      </c>
      <c r="ABV4" s="21" t="s">
        <v>206</v>
      </c>
      <c r="ABW4" s="21" t="s">
        <v>206</v>
      </c>
      <c r="ABX4" s="21" t="s">
        <v>206</v>
      </c>
      <c r="ABY4" s="21" t="s">
        <v>206</v>
      </c>
      <c r="ABZ4" s="21" t="s">
        <v>206</v>
      </c>
      <c r="ACA4" s="21" t="s">
        <v>206</v>
      </c>
      <c r="ACB4" s="21" t="s">
        <v>206</v>
      </c>
      <c r="ACC4" s="21" t="s">
        <v>206</v>
      </c>
      <c r="ACD4" s="21" t="s">
        <v>206</v>
      </c>
      <c r="ACE4" s="21" t="s">
        <v>206</v>
      </c>
      <c r="ACF4" s="21" t="s">
        <v>206</v>
      </c>
      <c r="ACG4" s="21" t="s">
        <v>206</v>
      </c>
      <c r="ACH4" s="21" t="s">
        <v>206</v>
      </c>
      <c r="ACI4" s="21" t="s">
        <v>206</v>
      </c>
      <c r="ACJ4" s="21" t="s">
        <v>206</v>
      </c>
      <c r="ACK4" s="21" t="s">
        <v>206</v>
      </c>
      <c r="ACL4" s="21" t="s">
        <v>206</v>
      </c>
      <c r="ACM4" s="21" t="s">
        <v>206</v>
      </c>
      <c r="ACN4" s="21" t="s">
        <v>206</v>
      </c>
      <c r="ACO4" s="21" t="s">
        <v>206</v>
      </c>
      <c r="ACP4" s="21" t="s">
        <v>206</v>
      </c>
      <c r="ACQ4" s="21">
        <v>106</v>
      </c>
      <c r="ACR4" s="21" t="s">
        <v>206</v>
      </c>
      <c r="ACS4" s="21" t="s">
        <v>206</v>
      </c>
      <c r="ACT4" s="21" t="s">
        <v>206</v>
      </c>
      <c r="ACU4" s="21" t="s">
        <v>206</v>
      </c>
      <c r="ACV4" s="21" t="s">
        <v>206</v>
      </c>
      <c r="ACW4" s="21" t="s">
        <v>206</v>
      </c>
      <c r="ACX4" s="21" t="s">
        <v>206</v>
      </c>
      <c r="ACY4" s="21" t="s">
        <v>206</v>
      </c>
      <c r="ACZ4" s="21" t="s">
        <v>206</v>
      </c>
      <c r="ADA4" s="21" t="s">
        <v>206</v>
      </c>
      <c r="ADB4" s="21" t="s">
        <v>206</v>
      </c>
      <c r="ADC4" s="21" t="s">
        <v>206</v>
      </c>
      <c r="ADD4" s="21" t="s">
        <v>206</v>
      </c>
      <c r="ADE4" s="21" t="s">
        <v>206</v>
      </c>
      <c r="ADF4" s="21" t="s">
        <v>206</v>
      </c>
      <c r="ADG4" s="21" t="s">
        <v>206</v>
      </c>
      <c r="ADH4" s="21" t="s">
        <v>206</v>
      </c>
      <c r="ADI4" s="21" t="s">
        <v>206</v>
      </c>
      <c r="ADJ4" s="21" t="s">
        <v>206</v>
      </c>
      <c r="ADK4" s="21" t="s">
        <v>206</v>
      </c>
      <c r="ADL4" s="21" t="s">
        <v>206</v>
      </c>
      <c r="ADM4" s="21" t="s">
        <v>206</v>
      </c>
      <c r="ADN4" s="21" t="s">
        <v>206</v>
      </c>
      <c r="ADO4" s="21" t="s">
        <v>206</v>
      </c>
      <c r="ADP4" s="21" t="s">
        <v>206</v>
      </c>
      <c r="ADQ4" s="21" t="s">
        <v>206</v>
      </c>
      <c r="ADR4" s="21" t="s">
        <v>206</v>
      </c>
      <c r="ADS4" s="21" t="s">
        <v>206</v>
      </c>
      <c r="ADT4" s="21">
        <v>371178</v>
      </c>
      <c r="ADU4" s="21" t="s">
        <v>206</v>
      </c>
      <c r="ADV4" s="21" t="s">
        <v>206</v>
      </c>
      <c r="ADW4" s="21" t="s">
        <v>206</v>
      </c>
      <c r="ADX4" s="21" t="s">
        <v>206</v>
      </c>
      <c r="ADY4" s="21" t="s">
        <v>206</v>
      </c>
      <c r="ADZ4" s="21" t="s">
        <v>206</v>
      </c>
      <c r="AEA4" s="21">
        <v>2103166</v>
      </c>
      <c r="AEB4" s="21" t="s">
        <v>206</v>
      </c>
      <c r="AEC4" s="21" t="s">
        <v>206</v>
      </c>
      <c r="AED4" s="21" t="s">
        <v>206</v>
      </c>
      <c r="AEE4" s="21" t="s">
        <v>206</v>
      </c>
      <c r="AEF4" s="21" t="s">
        <v>206</v>
      </c>
      <c r="AEG4" s="21" t="s">
        <v>206</v>
      </c>
      <c r="AEH4" s="21" t="s">
        <v>206</v>
      </c>
      <c r="AEI4" s="21" t="s">
        <v>206</v>
      </c>
      <c r="AEJ4" s="21" t="s">
        <v>206</v>
      </c>
      <c r="AEK4" s="21" t="s">
        <v>206</v>
      </c>
      <c r="AEL4" s="21">
        <v>607344</v>
      </c>
      <c r="AEM4" s="21" t="s">
        <v>206</v>
      </c>
      <c r="AEN4" s="21" t="s">
        <v>206</v>
      </c>
      <c r="AEO4" s="21" t="s">
        <v>206</v>
      </c>
      <c r="AEP4" s="21" t="s">
        <v>206</v>
      </c>
      <c r="AEQ4" s="21">
        <v>1882144</v>
      </c>
      <c r="AER4" s="21" t="s">
        <v>206</v>
      </c>
      <c r="AES4" s="21">
        <v>11093120</v>
      </c>
      <c r="AET4" s="21" t="s">
        <v>206</v>
      </c>
      <c r="AEU4" s="21">
        <v>162389</v>
      </c>
      <c r="AEV4" s="21">
        <v>20</v>
      </c>
      <c r="AEW4" s="21">
        <v>20</v>
      </c>
      <c r="AEX4" s="21" t="s">
        <v>206</v>
      </c>
      <c r="AEY4" s="21" t="s">
        <v>206</v>
      </c>
      <c r="AEZ4" s="21">
        <v>840</v>
      </c>
      <c r="AFA4" s="21">
        <v>216</v>
      </c>
      <c r="AFB4" s="21" t="s">
        <v>206</v>
      </c>
      <c r="AFC4" s="21" t="s">
        <v>206</v>
      </c>
      <c r="AFD4" s="21" t="s">
        <v>206</v>
      </c>
      <c r="AFE4" s="21" t="s">
        <v>206</v>
      </c>
      <c r="AFF4" s="21" t="s">
        <v>206</v>
      </c>
      <c r="AFG4" s="21">
        <v>2</v>
      </c>
      <c r="AFH4" s="21" t="s">
        <v>206</v>
      </c>
      <c r="AFI4" s="21" t="s">
        <v>206</v>
      </c>
      <c r="AFJ4" s="21" t="s">
        <v>206</v>
      </c>
      <c r="AFK4" s="21" t="s">
        <v>206</v>
      </c>
      <c r="AFL4" s="21" t="s">
        <v>206</v>
      </c>
      <c r="AFM4" s="21" t="s">
        <v>206</v>
      </c>
      <c r="AFN4" s="21">
        <v>91337</v>
      </c>
      <c r="AFO4" s="21" t="s">
        <v>206</v>
      </c>
      <c r="AFP4" s="21" t="s">
        <v>206</v>
      </c>
      <c r="AFQ4" s="21">
        <v>4</v>
      </c>
      <c r="AFR4" s="21" t="s">
        <v>206</v>
      </c>
      <c r="AFS4" s="21" t="s">
        <v>206</v>
      </c>
      <c r="AFT4" s="21" t="s">
        <v>206</v>
      </c>
      <c r="AFU4" s="21">
        <v>135</v>
      </c>
      <c r="AFV4" s="21" t="s">
        <v>206</v>
      </c>
      <c r="AFW4" s="21" t="s">
        <v>206</v>
      </c>
      <c r="AFX4" s="21">
        <v>38</v>
      </c>
      <c r="AFY4" s="21" t="s">
        <v>206</v>
      </c>
      <c r="AFZ4" s="21">
        <v>545</v>
      </c>
      <c r="AGA4" s="21">
        <v>783806</v>
      </c>
      <c r="AGB4" s="21" t="s">
        <v>206</v>
      </c>
      <c r="AGC4" s="21">
        <v>5115</v>
      </c>
      <c r="AGD4" s="21">
        <v>106</v>
      </c>
      <c r="AGE4" s="21">
        <v>2</v>
      </c>
      <c r="AGF4" s="21" t="s">
        <v>206</v>
      </c>
      <c r="AGG4" s="21" t="s">
        <v>206</v>
      </c>
      <c r="AGH4" s="21" t="s">
        <v>206</v>
      </c>
      <c r="AGI4" s="21" t="s">
        <v>206</v>
      </c>
      <c r="AGJ4" s="21" t="s">
        <v>206</v>
      </c>
      <c r="AGK4" s="21">
        <v>913979435</v>
      </c>
      <c r="AGL4" s="21">
        <v>3911476</v>
      </c>
      <c r="AGM4" s="21">
        <v>29216</v>
      </c>
      <c r="AGN4" s="21" t="s">
        <v>206</v>
      </c>
      <c r="AGO4" s="21" t="s">
        <v>206</v>
      </c>
      <c r="AGP4" s="21" t="s">
        <v>206</v>
      </c>
      <c r="AGQ4" s="21">
        <v>2592782</v>
      </c>
      <c r="AGR4" s="21" t="s">
        <v>206</v>
      </c>
      <c r="AGS4" s="21" t="s">
        <v>206</v>
      </c>
      <c r="AGT4" s="21" t="s">
        <v>206</v>
      </c>
      <c r="AGU4" s="21">
        <v>40</v>
      </c>
      <c r="AGV4" s="21" t="s">
        <v>206</v>
      </c>
      <c r="AGW4" s="21">
        <v>31</v>
      </c>
      <c r="AGX4" s="21">
        <v>42</v>
      </c>
      <c r="AGY4" s="21" t="s">
        <v>206</v>
      </c>
      <c r="AGZ4" s="21" t="s">
        <v>206</v>
      </c>
      <c r="AHA4" s="21" t="s">
        <v>206</v>
      </c>
      <c r="AHB4" s="21" t="s">
        <v>206</v>
      </c>
      <c r="AHC4" s="21" t="s">
        <v>206</v>
      </c>
      <c r="AHD4" s="21" t="s">
        <v>206</v>
      </c>
      <c r="AHE4" s="21" t="s">
        <v>206</v>
      </c>
      <c r="AHF4" s="21" t="s">
        <v>206</v>
      </c>
      <c r="AHG4" s="21" t="s">
        <v>206</v>
      </c>
      <c r="AHH4" s="21" t="s">
        <v>206</v>
      </c>
      <c r="AHI4" s="21" t="s">
        <v>206</v>
      </c>
      <c r="AHJ4" s="21" t="s">
        <v>206</v>
      </c>
      <c r="AHK4" s="21" t="s">
        <v>206</v>
      </c>
      <c r="AHL4" s="21" t="s">
        <v>206</v>
      </c>
      <c r="AHM4" s="21" t="s">
        <v>206</v>
      </c>
      <c r="AHN4" s="21">
        <v>29590</v>
      </c>
      <c r="AHO4" s="21" t="s">
        <v>206</v>
      </c>
      <c r="AHP4" s="21" t="s">
        <v>206</v>
      </c>
      <c r="AHQ4" s="21" t="s">
        <v>206</v>
      </c>
      <c r="AHR4" s="21" t="s">
        <v>206</v>
      </c>
      <c r="AHS4" s="21" t="s">
        <v>206</v>
      </c>
      <c r="AHT4" s="21" t="s">
        <v>206</v>
      </c>
      <c r="AHU4" s="21">
        <v>58008</v>
      </c>
      <c r="AHV4" s="21" t="s">
        <v>206</v>
      </c>
      <c r="AHW4" s="21" t="s">
        <v>206</v>
      </c>
      <c r="AHX4" s="21" t="s">
        <v>206</v>
      </c>
      <c r="AHY4" s="21" t="s">
        <v>206</v>
      </c>
      <c r="AHZ4" s="21" t="s">
        <v>206</v>
      </c>
      <c r="AIA4" s="21" t="s">
        <v>206</v>
      </c>
      <c r="AIB4" s="21" t="s">
        <v>206</v>
      </c>
      <c r="AIC4" s="21" t="s">
        <v>206</v>
      </c>
      <c r="AID4" s="21">
        <v>79376</v>
      </c>
      <c r="AIE4" s="21" t="s">
        <v>206</v>
      </c>
      <c r="AIF4" s="21">
        <v>138645</v>
      </c>
      <c r="AIG4" s="21" t="s">
        <v>206</v>
      </c>
      <c r="AIH4" s="21" t="s">
        <v>206</v>
      </c>
      <c r="AII4" s="21">
        <v>85222</v>
      </c>
      <c r="AIJ4" s="21" t="s">
        <v>206</v>
      </c>
      <c r="AIK4" s="21">
        <v>110247</v>
      </c>
      <c r="AIL4" s="21" t="s">
        <v>206</v>
      </c>
      <c r="AIM4" s="21" t="s">
        <v>206</v>
      </c>
      <c r="AIN4" s="21" t="s">
        <v>206</v>
      </c>
      <c r="AIO4" s="21">
        <v>343857</v>
      </c>
      <c r="AIP4" s="21" t="s">
        <v>206</v>
      </c>
      <c r="AIQ4" s="21" t="s">
        <v>206</v>
      </c>
      <c r="AIR4" s="21" t="s">
        <v>206</v>
      </c>
      <c r="AIS4" s="21" t="s">
        <v>206</v>
      </c>
      <c r="AIT4" s="21" t="s">
        <v>206</v>
      </c>
      <c r="AIU4" s="21">
        <v>2</v>
      </c>
      <c r="AIV4" s="21" t="s">
        <v>206</v>
      </c>
      <c r="AIW4" s="21" t="s">
        <v>206</v>
      </c>
      <c r="AIX4" s="21" t="s">
        <v>206</v>
      </c>
      <c r="AIY4" s="21" t="s">
        <v>206</v>
      </c>
      <c r="AIZ4" s="21" t="s">
        <v>206</v>
      </c>
      <c r="AJA4" s="21" t="s">
        <v>206</v>
      </c>
      <c r="AJB4" s="21">
        <v>175</v>
      </c>
      <c r="AJC4" s="21" t="s">
        <v>206</v>
      </c>
      <c r="AJD4" s="21" t="s">
        <v>206</v>
      </c>
      <c r="AJE4" s="21" t="s">
        <v>206</v>
      </c>
      <c r="AJF4" s="21" t="s">
        <v>206</v>
      </c>
      <c r="AJG4" s="21" t="s">
        <v>206</v>
      </c>
      <c r="AJH4" s="21" t="s">
        <v>206</v>
      </c>
      <c r="AJI4" s="21" t="s">
        <v>206</v>
      </c>
      <c r="AJJ4" s="21" t="s">
        <v>206</v>
      </c>
      <c r="AJK4" s="21" t="s">
        <v>206</v>
      </c>
      <c r="AJL4" s="21" t="s">
        <v>206</v>
      </c>
      <c r="AJM4" s="21" t="s">
        <v>206</v>
      </c>
      <c r="AJN4" s="21" t="s">
        <v>206</v>
      </c>
      <c r="AJO4" s="21">
        <v>31569</v>
      </c>
      <c r="AJP4" s="21" t="s">
        <v>206</v>
      </c>
      <c r="AJQ4" s="21" t="s">
        <v>206</v>
      </c>
      <c r="AJR4" s="21" t="s">
        <v>206</v>
      </c>
      <c r="AJS4" s="21" t="s">
        <v>206</v>
      </c>
      <c r="AJT4" s="21" t="s">
        <v>206</v>
      </c>
      <c r="AJU4" s="21" t="s">
        <v>206</v>
      </c>
      <c r="AJV4" s="21" t="s">
        <v>206</v>
      </c>
      <c r="AJW4" s="21" t="s">
        <v>206</v>
      </c>
      <c r="AJX4" s="21" t="s">
        <v>206</v>
      </c>
      <c r="AJY4" s="21">
        <v>29170</v>
      </c>
      <c r="AJZ4" s="21" t="s">
        <v>206</v>
      </c>
      <c r="AKA4" s="21" t="s">
        <v>206</v>
      </c>
      <c r="AKB4" s="21" t="s">
        <v>206</v>
      </c>
      <c r="AKC4" s="21" t="s">
        <v>206</v>
      </c>
      <c r="AKD4" s="21" t="s">
        <v>206</v>
      </c>
      <c r="AKE4" s="21">
        <v>529703</v>
      </c>
      <c r="AKF4" s="21">
        <v>1453340</v>
      </c>
      <c r="AKG4" s="21">
        <v>6809142</v>
      </c>
      <c r="AKH4" s="21" t="s">
        <v>206</v>
      </c>
      <c r="AKI4" s="21" t="s">
        <v>206</v>
      </c>
      <c r="AKJ4" s="21" t="s">
        <v>206</v>
      </c>
      <c r="AKK4" s="21">
        <v>58007</v>
      </c>
      <c r="AKL4" s="21" t="s">
        <v>206</v>
      </c>
      <c r="AKM4" s="21" t="s">
        <v>206</v>
      </c>
      <c r="AKN4" s="21" t="s">
        <v>206</v>
      </c>
      <c r="AKO4" s="21">
        <v>50</v>
      </c>
      <c r="AKP4" s="21" t="s">
        <v>206</v>
      </c>
      <c r="AKQ4" s="21" t="s">
        <v>206</v>
      </c>
      <c r="AKR4" s="21">
        <v>423</v>
      </c>
      <c r="AKS4" s="21" t="s">
        <v>206</v>
      </c>
      <c r="AKT4" s="21" t="s">
        <v>206</v>
      </c>
      <c r="AKU4" s="21" t="s">
        <v>206</v>
      </c>
      <c r="AKV4" s="21" t="s">
        <v>206</v>
      </c>
      <c r="AKW4" s="21" t="s">
        <v>206</v>
      </c>
      <c r="AKX4" s="21" t="s">
        <v>206</v>
      </c>
      <c r="AKY4" s="21" t="s">
        <v>206</v>
      </c>
      <c r="AKZ4" s="21">
        <v>92</v>
      </c>
      <c r="ALA4" s="21" t="s">
        <v>206</v>
      </c>
      <c r="ALB4" s="21" t="s">
        <v>206</v>
      </c>
      <c r="ALC4" s="21" t="s">
        <v>206</v>
      </c>
      <c r="ALD4" s="21" t="s">
        <v>206</v>
      </c>
      <c r="ALE4" s="21" t="s">
        <v>206</v>
      </c>
      <c r="ALF4" s="21" t="s">
        <v>206</v>
      </c>
      <c r="ALG4" s="21" t="s">
        <v>206</v>
      </c>
      <c r="ALH4" s="21" t="s">
        <v>206</v>
      </c>
      <c r="ALI4" s="21" t="s">
        <v>206</v>
      </c>
      <c r="ALJ4" s="21">
        <v>54</v>
      </c>
      <c r="ALK4" s="21" t="s">
        <v>206</v>
      </c>
      <c r="ALL4" s="21" t="s">
        <v>206</v>
      </c>
      <c r="ALM4" s="21" t="s">
        <v>206</v>
      </c>
      <c r="ALN4" s="21">
        <v>210</v>
      </c>
      <c r="ALO4" s="21">
        <v>2742250</v>
      </c>
      <c r="ALP4" s="21" t="s">
        <v>206</v>
      </c>
      <c r="ALQ4" s="21" t="s">
        <v>206</v>
      </c>
      <c r="ALR4" s="21">
        <v>1968</v>
      </c>
      <c r="ALS4" s="21" t="s">
        <v>206</v>
      </c>
      <c r="ALT4" s="21" t="s">
        <v>206</v>
      </c>
      <c r="ALU4" s="21">
        <v>23</v>
      </c>
      <c r="ALV4" s="21">
        <v>62394</v>
      </c>
      <c r="ALW4" s="21" t="s">
        <v>206</v>
      </c>
      <c r="ALX4" s="21" t="s">
        <v>206</v>
      </c>
      <c r="ALY4" s="21" t="s">
        <v>206</v>
      </c>
      <c r="ALZ4" s="21">
        <v>779529</v>
      </c>
      <c r="AMA4" s="21" t="s">
        <v>206</v>
      </c>
      <c r="AMB4" s="21" t="s">
        <v>206</v>
      </c>
      <c r="AMC4" s="21" t="s">
        <v>206</v>
      </c>
      <c r="AMD4" s="21">
        <v>3448</v>
      </c>
      <c r="AME4" s="21">
        <v>308117</v>
      </c>
      <c r="AMF4" s="21" t="s">
        <v>206</v>
      </c>
      <c r="AMG4" s="21">
        <v>36405</v>
      </c>
      <c r="AMH4" s="21">
        <v>2273</v>
      </c>
      <c r="AMI4" s="21">
        <v>1702562</v>
      </c>
      <c r="AMJ4" s="21">
        <v>52586</v>
      </c>
      <c r="AMK4" s="21">
        <v>33</v>
      </c>
      <c r="AML4" s="21">
        <v>2479</v>
      </c>
      <c r="AMM4" s="21" t="s">
        <v>206</v>
      </c>
      <c r="AMN4" s="21">
        <v>5918</v>
      </c>
      <c r="AMO4" s="21">
        <v>4584</v>
      </c>
      <c r="AMP4" s="21" t="s">
        <v>206</v>
      </c>
      <c r="AMQ4" s="21">
        <v>114647</v>
      </c>
      <c r="AMR4" s="21">
        <v>2902</v>
      </c>
      <c r="AMS4" s="21">
        <v>224</v>
      </c>
      <c r="AMT4" s="21">
        <v>2839</v>
      </c>
      <c r="AMU4" s="21">
        <v>2</v>
      </c>
      <c r="AMV4" s="21">
        <v>395</v>
      </c>
      <c r="AMW4" s="21" t="s">
        <v>206</v>
      </c>
      <c r="AMX4" s="21">
        <v>12875</v>
      </c>
      <c r="AMY4" s="21">
        <v>110861</v>
      </c>
      <c r="AMZ4" s="21" t="s">
        <v>206</v>
      </c>
      <c r="ANA4" s="21" t="s">
        <v>206</v>
      </c>
      <c r="ANB4" s="21">
        <v>25</v>
      </c>
      <c r="ANC4" s="21" t="s">
        <v>206</v>
      </c>
      <c r="AND4" s="21" t="s">
        <v>206</v>
      </c>
      <c r="ANE4" s="21" t="s">
        <v>206</v>
      </c>
      <c r="ANF4" s="21" t="s">
        <v>206</v>
      </c>
      <c r="ANG4" s="21" t="s">
        <v>206</v>
      </c>
      <c r="ANH4" s="21" t="s">
        <v>206</v>
      </c>
      <c r="ANI4" s="21">
        <v>31352</v>
      </c>
      <c r="ANJ4" s="21">
        <v>253549</v>
      </c>
      <c r="ANK4" s="21">
        <v>76489</v>
      </c>
      <c r="ANL4" s="21">
        <v>6</v>
      </c>
      <c r="ANM4" s="21" t="s">
        <v>206</v>
      </c>
      <c r="ANN4" s="21">
        <v>7775</v>
      </c>
      <c r="ANO4" s="21">
        <v>371948</v>
      </c>
      <c r="ANP4" s="21">
        <v>183112</v>
      </c>
      <c r="ANQ4" s="21" t="s">
        <v>206</v>
      </c>
      <c r="ANR4" s="21">
        <v>503841</v>
      </c>
      <c r="ANS4" s="21">
        <v>136</v>
      </c>
      <c r="ANT4" s="21" t="s">
        <v>206</v>
      </c>
      <c r="ANU4" s="21" t="s">
        <v>206</v>
      </c>
      <c r="ANV4" s="21" t="s">
        <v>206</v>
      </c>
      <c r="ANW4" s="21" t="s">
        <v>206</v>
      </c>
      <c r="ANX4" s="21">
        <v>84793</v>
      </c>
      <c r="ANY4" s="21">
        <v>10790984</v>
      </c>
      <c r="ANZ4" s="21">
        <v>18982194</v>
      </c>
      <c r="AOA4" s="21">
        <v>12533236</v>
      </c>
      <c r="AOB4" s="21" t="s">
        <v>206</v>
      </c>
      <c r="AOC4" s="21" t="s">
        <v>206</v>
      </c>
      <c r="AOD4" s="21" t="s">
        <v>206</v>
      </c>
      <c r="AOE4" s="21">
        <v>7300566</v>
      </c>
      <c r="AOF4" s="21" t="s">
        <v>206</v>
      </c>
      <c r="AOG4" s="21" t="s">
        <v>206</v>
      </c>
      <c r="AOH4" s="21">
        <v>13355</v>
      </c>
      <c r="AOI4" s="21">
        <v>4241</v>
      </c>
      <c r="AOJ4" s="21">
        <v>1</v>
      </c>
      <c r="AOK4" s="21">
        <v>145</v>
      </c>
      <c r="AOL4" s="21">
        <v>333</v>
      </c>
      <c r="AOM4" s="21" t="s">
        <v>206</v>
      </c>
      <c r="AON4" s="21">
        <v>66906</v>
      </c>
      <c r="AOO4" s="21" t="s">
        <v>206</v>
      </c>
      <c r="AOP4" s="21" t="s">
        <v>206</v>
      </c>
      <c r="AOQ4" s="21" t="s">
        <v>206</v>
      </c>
      <c r="AOR4" s="21" t="s">
        <v>206</v>
      </c>
      <c r="AOS4" s="21" t="s">
        <v>206</v>
      </c>
      <c r="AOT4" s="21">
        <v>172</v>
      </c>
      <c r="AOU4" s="21" t="s">
        <v>206</v>
      </c>
      <c r="AOV4" s="21" t="s">
        <v>206</v>
      </c>
      <c r="AOW4" s="21" t="s">
        <v>206</v>
      </c>
      <c r="AOX4" s="21">
        <v>105</v>
      </c>
      <c r="AOY4" s="21">
        <v>603</v>
      </c>
      <c r="AOZ4" s="21" t="s">
        <v>206</v>
      </c>
      <c r="APA4" s="21" t="s">
        <v>206</v>
      </c>
      <c r="APB4" s="21">
        <v>1856114</v>
      </c>
      <c r="APC4" s="21">
        <v>402</v>
      </c>
      <c r="APD4" s="21">
        <v>358</v>
      </c>
      <c r="APE4" s="21">
        <v>87346</v>
      </c>
      <c r="APF4" s="21" t="s">
        <v>206</v>
      </c>
      <c r="APG4" s="21">
        <v>180</v>
      </c>
      <c r="APH4" s="21">
        <v>1516734</v>
      </c>
      <c r="API4" s="21">
        <v>3309328</v>
      </c>
      <c r="APJ4" s="21" t="s">
        <v>206</v>
      </c>
      <c r="APK4" s="21">
        <v>370</v>
      </c>
      <c r="APL4" s="21">
        <v>976</v>
      </c>
      <c r="APM4" s="21" t="s">
        <v>206</v>
      </c>
      <c r="APN4" s="21">
        <v>305</v>
      </c>
      <c r="APO4" s="21">
        <v>292425</v>
      </c>
      <c r="APP4" s="21">
        <v>1997493</v>
      </c>
      <c r="APQ4" s="21" t="s">
        <v>206</v>
      </c>
      <c r="APR4" s="21">
        <v>37761</v>
      </c>
      <c r="APS4" s="21" t="s">
        <v>206</v>
      </c>
      <c r="APT4" s="21">
        <v>858940</v>
      </c>
      <c r="APU4" s="21">
        <v>88</v>
      </c>
      <c r="APV4" s="21">
        <v>980262</v>
      </c>
      <c r="APW4" s="21">
        <v>697668</v>
      </c>
      <c r="APX4" s="21">
        <v>945033</v>
      </c>
      <c r="APY4" s="21">
        <v>3240168</v>
      </c>
      <c r="APZ4" s="21" t="s">
        <v>206</v>
      </c>
      <c r="AQA4" s="21">
        <v>51111</v>
      </c>
      <c r="AQB4" s="21">
        <v>106277</v>
      </c>
      <c r="AQC4" s="21">
        <v>1224056</v>
      </c>
      <c r="AQD4" s="21">
        <v>19266</v>
      </c>
      <c r="AQE4" s="21">
        <v>8869</v>
      </c>
      <c r="AQF4" s="21">
        <v>140016</v>
      </c>
      <c r="AQG4" s="21" t="s">
        <v>206</v>
      </c>
      <c r="AQH4" s="21">
        <v>14029</v>
      </c>
      <c r="AQI4" s="21">
        <v>3318</v>
      </c>
      <c r="AQJ4" s="21" t="s">
        <v>206</v>
      </c>
      <c r="AQK4" s="21">
        <v>1039</v>
      </c>
      <c r="AQL4" s="21">
        <v>12743</v>
      </c>
      <c r="AQM4" s="21">
        <v>3081</v>
      </c>
      <c r="AQN4" s="21" t="s">
        <v>206</v>
      </c>
      <c r="AQO4" s="21">
        <v>2102</v>
      </c>
      <c r="AQP4" s="21">
        <v>162</v>
      </c>
      <c r="AQQ4" s="21" t="s">
        <v>206</v>
      </c>
      <c r="AQR4" s="21" t="s">
        <v>206</v>
      </c>
      <c r="AQS4" s="21">
        <v>3</v>
      </c>
      <c r="AQT4" s="21" t="s">
        <v>206</v>
      </c>
      <c r="AQU4" s="21" t="s">
        <v>206</v>
      </c>
      <c r="AQV4" s="21" t="s">
        <v>206</v>
      </c>
      <c r="AQW4" s="21" t="s">
        <v>206</v>
      </c>
      <c r="AQX4" s="21" t="s">
        <v>206</v>
      </c>
      <c r="AQY4" s="21">
        <v>15</v>
      </c>
      <c r="AQZ4" s="21">
        <v>54465</v>
      </c>
      <c r="ARA4" s="21" t="s">
        <v>206</v>
      </c>
      <c r="ARB4" s="21">
        <v>701</v>
      </c>
      <c r="ARC4" s="21">
        <v>7239618</v>
      </c>
      <c r="ARD4" s="21">
        <v>514</v>
      </c>
      <c r="ARE4" s="21">
        <v>135107</v>
      </c>
      <c r="ARF4" s="21">
        <v>46817</v>
      </c>
      <c r="ARG4" s="21" t="s">
        <v>206</v>
      </c>
      <c r="ARH4" s="21">
        <v>3613</v>
      </c>
      <c r="ARI4" s="21">
        <v>1400</v>
      </c>
      <c r="ARJ4" s="21">
        <v>125396</v>
      </c>
      <c r="ARK4" s="21">
        <v>100</v>
      </c>
      <c r="ARL4" s="21">
        <v>364290</v>
      </c>
      <c r="ARM4" s="21">
        <v>33736</v>
      </c>
      <c r="ARN4" s="21">
        <v>26</v>
      </c>
      <c r="ARO4" s="21" t="s">
        <v>206</v>
      </c>
      <c r="ARP4" s="21" t="s">
        <v>206</v>
      </c>
      <c r="ARQ4" s="21" t="s">
        <v>206</v>
      </c>
      <c r="ARR4" s="21" t="s">
        <v>206</v>
      </c>
      <c r="ARS4" s="21">
        <v>62752645</v>
      </c>
      <c r="ART4" s="21">
        <v>10932250</v>
      </c>
      <c r="ARU4" s="21">
        <v>28864577</v>
      </c>
      <c r="ARV4" s="21" t="s">
        <v>206</v>
      </c>
      <c r="ARW4" s="21" t="s">
        <v>206</v>
      </c>
      <c r="ARX4" s="21" t="s">
        <v>206</v>
      </c>
      <c r="ARY4" s="21">
        <v>1940107</v>
      </c>
      <c r="ARZ4" s="21" t="s">
        <v>206</v>
      </c>
      <c r="ASA4" s="21" t="s">
        <v>206</v>
      </c>
      <c r="ASB4" s="21">
        <v>3014</v>
      </c>
      <c r="ASC4" s="21">
        <v>655</v>
      </c>
      <c r="ASD4" s="21">
        <v>1516969</v>
      </c>
      <c r="ASE4" s="21">
        <v>55</v>
      </c>
      <c r="ASF4" s="21">
        <v>6991</v>
      </c>
      <c r="ASG4" s="21" t="s">
        <v>206</v>
      </c>
      <c r="ASH4" s="21" t="s">
        <v>206</v>
      </c>
      <c r="ASI4" s="21" t="s">
        <v>206</v>
      </c>
      <c r="ASJ4" s="21" t="s">
        <v>206</v>
      </c>
      <c r="ASK4" s="21" t="s">
        <v>206</v>
      </c>
      <c r="ASL4" s="21" t="s">
        <v>206</v>
      </c>
      <c r="ASM4" s="21" t="s">
        <v>206</v>
      </c>
      <c r="ASN4" s="21" t="s">
        <v>206</v>
      </c>
      <c r="ASO4" s="21" t="s">
        <v>206</v>
      </c>
      <c r="ASP4" s="21" t="s">
        <v>206</v>
      </c>
      <c r="ASQ4" s="21" t="s">
        <v>206</v>
      </c>
      <c r="ASR4" s="21" t="s">
        <v>206</v>
      </c>
      <c r="ASS4" s="21">
        <v>25</v>
      </c>
      <c r="AST4" s="21" t="s">
        <v>206</v>
      </c>
      <c r="ASU4" s="21" t="s">
        <v>206</v>
      </c>
      <c r="ASV4" s="21" t="s">
        <v>206</v>
      </c>
      <c r="ASW4" s="21" t="s">
        <v>206</v>
      </c>
      <c r="ASX4" s="21" t="s">
        <v>206</v>
      </c>
      <c r="ASY4" s="21">
        <v>12221</v>
      </c>
      <c r="ASZ4" s="21" t="s">
        <v>206</v>
      </c>
      <c r="ATA4" s="21" t="s">
        <v>206</v>
      </c>
      <c r="ATB4" s="21" t="s">
        <v>206</v>
      </c>
      <c r="ATC4" s="21">
        <v>2038661</v>
      </c>
      <c r="ATD4" s="21" t="s">
        <v>206</v>
      </c>
      <c r="ATE4" s="21" t="s">
        <v>206</v>
      </c>
      <c r="ATF4" s="21" t="s">
        <v>206</v>
      </c>
      <c r="ATG4" s="21" t="s">
        <v>206</v>
      </c>
      <c r="ATH4" s="21" t="s">
        <v>206</v>
      </c>
      <c r="ATI4" s="21" t="s">
        <v>206</v>
      </c>
      <c r="ATJ4" s="21">
        <v>25</v>
      </c>
      <c r="ATK4" s="21" t="s">
        <v>206</v>
      </c>
      <c r="ATL4" s="21" t="s">
        <v>206</v>
      </c>
      <c r="ATM4" s="21" t="s">
        <v>206</v>
      </c>
      <c r="ATN4" s="21" t="s">
        <v>206</v>
      </c>
      <c r="ATO4" s="21" t="s">
        <v>206</v>
      </c>
      <c r="ATP4" s="21">
        <v>894</v>
      </c>
      <c r="ATQ4" s="21" t="s">
        <v>206</v>
      </c>
      <c r="ATR4" s="21" t="s">
        <v>206</v>
      </c>
      <c r="ATS4" s="21" t="s">
        <v>206</v>
      </c>
      <c r="ATT4" s="21" t="s">
        <v>206</v>
      </c>
      <c r="ATU4" s="21" t="s">
        <v>206</v>
      </c>
      <c r="ATV4" s="21" t="s">
        <v>206</v>
      </c>
      <c r="ATW4" s="21">
        <v>81016</v>
      </c>
      <c r="ATX4" s="21" t="s">
        <v>206</v>
      </c>
      <c r="ATY4" s="21" t="s">
        <v>206</v>
      </c>
      <c r="ATZ4" s="21" t="s">
        <v>206</v>
      </c>
      <c r="AUA4" s="21" t="s">
        <v>206</v>
      </c>
      <c r="AUB4" s="21">
        <v>3</v>
      </c>
      <c r="AUC4" s="21" t="s">
        <v>206</v>
      </c>
      <c r="AUD4" s="21" t="s">
        <v>206</v>
      </c>
      <c r="AUE4" s="21" t="s">
        <v>206</v>
      </c>
      <c r="AUF4" s="21" t="s">
        <v>206</v>
      </c>
      <c r="AUG4" s="21" t="s">
        <v>206</v>
      </c>
      <c r="AUH4" s="21" t="s">
        <v>206</v>
      </c>
      <c r="AUI4" s="21">
        <v>20</v>
      </c>
      <c r="AUJ4" s="21" t="s">
        <v>206</v>
      </c>
      <c r="AUK4" s="21" t="s">
        <v>206</v>
      </c>
      <c r="AUL4" s="21" t="s">
        <v>206</v>
      </c>
      <c r="AUM4" s="21" t="s">
        <v>206</v>
      </c>
      <c r="AUN4" s="21" t="s">
        <v>206</v>
      </c>
      <c r="AUO4" s="21" t="s">
        <v>206</v>
      </c>
      <c r="AUP4" s="21" t="s">
        <v>206</v>
      </c>
      <c r="AUQ4" s="21" t="s">
        <v>206</v>
      </c>
      <c r="AUR4" s="21" t="s">
        <v>206</v>
      </c>
      <c r="AUS4" s="21">
        <v>100</v>
      </c>
      <c r="AUT4" s="21">
        <v>80</v>
      </c>
      <c r="AUU4" s="21" t="s">
        <v>206</v>
      </c>
      <c r="AUV4" s="21" t="s">
        <v>206</v>
      </c>
      <c r="AUW4" s="21">
        <v>1320</v>
      </c>
      <c r="AUX4" s="21" t="s">
        <v>206</v>
      </c>
      <c r="AUY4" s="21" t="s">
        <v>206</v>
      </c>
      <c r="AUZ4" s="21">
        <v>5488</v>
      </c>
      <c r="AVA4" s="21" t="s">
        <v>206</v>
      </c>
      <c r="AVB4" s="21">
        <v>1322</v>
      </c>
      <c r="AVC4" s="21" t="s">
        <v>206</v>
      </c>
      <c r="AVD4" s="21" t="s">
        <v>206</v>
      </c>
      <c r="AVE4" s="21" t="s">
        <v>206</v>
      </c>
      <c r="AVF4" s="21" t="s">
        <v>206</v>
      </c>
      <c r="AVG4" s="21" t="s">
        <v>206</v>
      </c>
      <c r="AVH4" s="21" t="s">
        <v>206</v>
      </c>
      <c r="AVI4" s="21" t="s">
        <v>206</v>
      </c>
      <c r="AVJ4" s="21" t="s">
        <v>206</v>
      </c>
      <c r="AVK4" s="21" t="s">
        <v>206</v>
      </c>
      <c r="AVL4" s="21" t="s">
        <v>206</v>
      </c>
      <c r="AVM4" s="21">
        <v>2093417</v>
      </c>
      <c r="AVN4" s="21">
        <v>439801</v>
      </c>
      <c r="AVO4" s="21" t="s">
        <v>206</v>
      </c>
      <c r="AVP4" s="21" t="s">
        <v>206</v>
      </c>
      <c r="AVQ4" s="21" t="s">
        <v>206</v>
      </c>
      <c r="AVR4" s="21" t="s">
        <v>206</v>
      </c>
      <c r="AVS4" s="21">
        <v>57738</v>
      </c>
      <c r="AVT4" s="21" t="s">
        <v>206</v>
      </c>
      <c r="AVU4" s="21" t="s">
        <v>206</v>
      </c>
      <c r="AVV4" s="21" t="s">
        <v>206</v>
      </c>
      <c r="AVW4" s="21" t="s">
        <v>206</v>
      </c>
      <c r="AVX4" s="21">
        <v>10618642</v>
      </c>
      <c r="AVY4" s="21" t="s">
        <v>206</v>
      </c>
      <c r="AVZ4" s="21" t="s">
        <v>206</v>
      </c>
      <c r="AWA4" s="21" t="s">
        <v>206</v>
      </c>
      <c r="AWB4" s="21" t="s">
        <v>206</v>
      </c>
      <c r="AWC4" s="21" t="s">
        <v>206</v>
      </c>
      <c r="AWD4" s="21" t="s">
        <v>206</v>
      </c>
      <c r="AWE4" s="21" t="s">
        <v>206</v>
      </c>
      <c r="AWF4" s="21" t="s">
        <v>206</v>
      </c>
      <c r="AWG4" s="21">
        <v>142420</v>
      </c>
      <c r="AWH4" s="21">
        <v>92</v>
      </c>
      <c r="AWI4" s="21" t="s">
        <v>206</v>
      </c>
      <c r="AWJ4" s="21" t="s">
        <v>206</v>
      </c>
      <c r="AWK4" s="21" t="s">
        <v>206</v>
      </c>
      <c r="AWL4" s="21" t="s">
        <v>206</v>
      </c>
      <c r="AWM4" s="21" t="s">
        <v>206</v>
      </c>
      <c r="AWN4" s="21" t="s">
        <v>206</v>
      </c>
      <c r="AWO4" s="21" t="s">
        <v>206</v>
      </c>
      <c r="AWP4" s="21" t="s">
        <v>206</v>
      </c>
      <c r="AWQ4" s="21" t="s">
        <v>206</v>
      </c>
      <c r="AWR4" s="21">
        <v>48453</v>
      </c>
      <c r="AWS4" s="21">
        <v>3940</v>
      </c>
      <c r="AWT4" s="21" t="s">
        <v>206</v>
      </c>
      <c r="AWU4" s="21" t="s">
        <v>206</v>
      </c>
      <c r="AWV4" s="21">
        <v>911929</v>
      </c>
      <c r="AWW4" s="21">
        <v>7609934</v>
      </c>
      <c r="AWX4" s="21" t="s">
        <v>206</v>
      </c>
      <c r="AWY4" s="21" t="s">
        <v>206</v>
      </c>
      <c r="AWZ4" s="21">
        <v>2043</v>
      </c>
      <c r="AXA4" s="21" t="s">
        <v>206</v>
      </c>
      <c r="AXB4" s="21">
        <v>2894</v>
      </c>
      <c r="AXC4" s="21">
        <v>372</v>
      </c>
      <c r="AXD4" s="21">
        <v>128962</v>
      </c>
      <c r="AXE4" s="21" t="s">
        <v>206</v>
      </c>
      <c r="AXF4" s="21">
        <v>23</v>
      </c>
      <c r="AXG4" s="21" t="s">
        <v>206</v>
      </c>
      <c r="AXH4" s="21">
        <v>623217</v>
      </c>
      <c r="AXI4" s="21">
        <v>1</v>
      </c>
      <c r="AXJ4" s="21" t="s">
        <v>206</v>
      </c>
      <c r="AXK4" s="21">
        <v>150000</v>
      </c>
      <c r="AXL4" s="21">
        <v>12559</v>
      </c>
      <c r="AXM4" s="21">
        <v>458866</v>
      </c>
      <c r="AXN4" s="21" t="s">
        <v>206</v>
      </c>
      <c r="AXO4" s="21" t="s">
        <v>206</v>
      </c>
      <c r="AXP4" s="21">
        <v>28059</v>
      </c>
      <c r="AXQ4" s="21">
        <v>8548112</v>
      </c>
      <c r="AXR4" s="21">
        <v>70532</v>
      </c>
      <c r="AXS4" s="21">
        <v>17923</v>
      </c>
      <c r="AXT4" s="21">
        <v>126219</v>
      </c>
      <c r="AXU4" s="21" t="s">
        <v>206</v>
      </c>
      <c r="AXV4" s="21">
        <v>3192</v>
      </c>
      <c r="AXW4" s="21">
        <v>531557</v>
      </c>
      <c r="AXX4" s="21" t="s">
        <v>206</v>
      </c>
      <c r="AXY4" s="21" t="s">
        <v>206</v>
      </c>
      <c r="AXZ4" s="21">
        <v>1</v>
      </c>
      <c r="AYA4" s="21">
        <v>1058</v>
      </c>
      <c r="AYB4" s="21">
        <v>414088</v>
      </c>
      <c r="AYC4" s="21">
        <v>2926</v>
      </c>
      <c r="AYD4" s="21">
        <v>20142</v>
      </c>
      <c r="AYE4" s="21" t="s">
        <v>206</v>
      </c>
      <c r="AYF4" s="21">
        <v>0</v>
      </c>
      <c r="AYG4" s="21" t="s">
        <v>206</v>
      </c>
      <c r="AYH4" s="21" t="s">
        <v>206</v>
      </c>
      <c r="AYI4" s="21" t="s">
        <v>206</v>
      </c>
      <c r="AYJ4" s="21">
        <v>201232</v>
      </c>
      <c r="AYK4" s="21" t="s">
        <v>206</v>
      </c>
      <c r="AYL4" s="21" t="s">
        <v>206</v>
      </c>
      <c r="AYM4" s="21">
        <v>181</v>
      </c>
      <c r="AYN4" s="21">
        <v>59</v>
      </c>
      <c r="AYO4" s="21" t="s">
        <v>206</v>
      </c>
      <c r="AYP4" s="21" t="s">
        <v>206</v>
      </c>
      <c r="AYQ4" s="21">
        <v>60422</v>
      </c>
      <c r="AYR4" s="21">
        <v>44158</v>
      </c>
      <c r="AYS4" s="21">
        <v>16313</v>
      </c>
      <c r="AYT4" s="21">
        <v>125117</v>
      </c>
      <c r="AYU4" s="21" t="s">
        <v>206</v>
      </c>
      <c r="AYV4" s="21">
        <v>85241</v>
      </c>
      <c r="AYW4" s="21">
        <v>305686</v>
      </c>
      <c r="AYX4" s="21">
        <v>121944</v>
      </c>
      <c r="AYY4" s="21">
        <v>1007843</v>
      </c>
      <c r="AYZ4" s="21">
        <v>6160197</v>
      </c>
      <c r="AZA4" s="21">
        <v>30331</v>
      </c>
      <c r="AZB4" s="21" t="s">
        <v>206</v>
      </c>
      <c r="AZC4" s="21" t="s">
        <v>206</v>
      </c>
      <c r="AZD4" s="21" t="s">
        <v>206</v>
      </c>
      <c r="AZE4" s="21" t="s">
        <v>206</v>
      </c>
      <c r="AZF4" s="21" t="s">
        <v>206</v>
      </c>
      <c r="AZG4" s="21">
        <v>10342094</v>
      </c>
      <c r="AZH4" s="21">
        <v>2713970</v>
      </c>
      <c r="AZI4" s="21">
        <v>76187</v>
      </c>
      <c r="AZJ4" s="21" t="s">
        <v>206</v>
      </c>
      <c r="AZK4" s="21" t="s">
        <v>206</v>
      </c>
      <c r="AZL4" s="21" t="s">
        <v>206</v>
      </c>
      <c r="AZM4" s="21">
        <v>679795</v>
      </c>
      <c r="AZN4" s="21">
        <v>5</v>
      </c>
      <c r="AZO4" s="21" t="s">
        <v>206</v>
      </c>
      <c r="AZP4" s="21">
        <v>7655</v>
      </c>
      <c r="AZQ4" s="21">
        <v>7507</v>
      </c>
      <c r="AZR4" s="21">
        <v>167318</v>
      </c>
      <c r="AZS4" s="21">
        <v>3</v>
      </c>
      <c r="AZT4" s="21">
        <v>77</v>
      </c>
      <c r="AZU4" s="21" t="s">
        <v>206</v>
      </c>
      <c r="AZV4" s="21" t="s">
        <v>206</v>
      </c>
      <c r="AZW4" s="21" t="s">
        <v>206</v>
      </c>
      <c r="AZX4" s="21" t="s">
        <v>206</v>
      </c>
      <c r="AZY4" s="21" t="s">
        <v>206</v>
      </c>
      <c r="AZZ4" s="21" t="s">
        <v>206</v>
      </c>
      <c r="BAA4" s="21" t="s">
        <v>206</v>
      </c>
      <c r="BAB4" s="21">
        <v>85</v>
      </c>
      <c r="BAC4" s="21" t="s">
        <v>206</v>
      </c>
      <c r="BAD4" s="21" t="s">
        <v>206</v>
      </c>
      <c r="BAE4" s="21">
        <v>5</v>
      </c>
      <c r="BAF4" s="21" t="s">
        <v>206</v>
      </c>
      <c r="BAG4" s="21" t="s">
        <v>206</v>
      </c>
      <c r="BAH4" s="21">
        <v>4350</v>
      </c>
      <c r="BAI4" s="21" t="s">
        <v>206</v>
      </c>
      <c r="BAJ4" s="21">
        <v>662889</v>
      </c>
      <c r="BAK4" s="21" t="s">
        <v>206</v>
      </c>
      <c r="BAL4" s="21">
        <v>88</v>
      </c>
      <c r="BAM4" s="21" t="s">
        <v>206</v>
      </c>
      <c r="BAN4" s="21" t="s">
        <v>206</v>
      </c>
      <c r="BAO4" s="21" t="s">
        <v>206</v>
      </c>
      <c r="BAP4" s="21">
        <v>358</v>
      </c>
      <c r="BAQ4" s="21">
        <v>2562008</v>
      </c>
      <c r="BAR4" s="21" t="s">
        <v>206</v>
      </c>
      <c r="BAS4" s="21" t="s">
        <v>206</v>
      </c>
      <c r="BAT4" s="21">
        <v>8372</v>
      </c>
      <c r="BAU4" s="21" t="s">
        <v>206</v>
      </c>
      <c r="BAV4" s="21" t="s">
        <v>206</v>
      </c>
      <c r="BAW4" s="21">
        <v>47332</v>
      </c>
      <c r="BAX4" s="21">
        <v>220956</v>
      </c>
      <c r="BAY4" s="21" t="s">
        <v>206</v>
      </c>
      <c r="BAZ4" s="21" t="s">
        <v>206</v>
      </c>
      <c r="BBA4" s="21" t="s">
        <v>206</v>
      </c>
      <c r="BBB4" s="21">
        <v>218400</v>
      </c>
      <c r="BBC4" s="21" t="s">
        <v>206</v>
      </c>
      <c r="BBD4" s="21" t="s">
        <v>206</v>
      </c>
      <c r="BBE4" s="21">
        <v>422600</v>
      </c>
      <c r="BBF4" s="21" t="s">
        <v>206</v>
      </c>
      <c r="BBG4" s="21">
        <v>185017</v>
      </c>
      <c r="BBH4" s="21" t="s">
        <v>206</v>
      </c>
      <c r="BBI4" s="21">
        <v>54446392</v>
      </c>
      <c r="BBJ4" s="21">
        <v>2918095</v>
      </c>
      <c r="BBK4" s="21">
        <v>443093</v>
      </c>
      <c r="BBL4" s="21">
        <v>10560</v>
      </c>
      <c r="BBM4" s="21">
        <v>14675</v>
      </c>
      <c r="BBN4" s="21">
        <v>6506</v>
      </c>
      <c r="BBO4" s="21">
        <v>14640</v>
      </c>
      <c r="BBP4" s="21">
        <v>6223</v>
      </c>
      <c r="BBQ4" s="21">
        <v>1262</v>
      </c>
      <c r="BBR4" s="21" t="s">
        <v>206</v>
      </c>
      <c r="BBS4" s="21">
        <v>1743</v>
      </c>
      <c r="BBT4" s="21" t="s">
        <v>206</v>
      </c>
      <c r="BBU4" s="21">
        <v>860</v>
      </c>
      <c r="BBV4" s="21" t="s">
        <v>206</v>
      </c>
      <c r="BBW4" s="21">
        <v>39561</v>
      </c>
      <c r="BBX4" s="21">
        <v>39458</v>
      </c>
      <c r="BBY4" s="21" t="s">
        <v>206</v>
      </c>
      <c r="BBZ4" s="21" t="s">
        <v>206</v>
      </c>
      <c r="BCA4" s="21" t="s">
        <v>206</v>
      </c>
      <c r="BCB4" s="21" t="s">
        <v>206</v>
      </c>
      <c r="BCC4" s="21" t="s">
        <v>206</v>
      </c>
      <c r="BCD4" s="21">
        <v>495435</v>
      </c>
      <c r="BCE4" s="21" t="s">
        <v>206</v>
      </c>
      <c r="BCF4" s="21" t="s">
        <v>206</v>
      </c>
      <c r="BCG4" s="21">
        <v>650</v>
      </c>
      <c r="BCH4" s="21" t="s">
        <v>206</v>
      </c>
      <c r="BCI4" s="21" t="s">
        <v>206</v>
      </c>
      <c r="BCJ4" s="21" t="s">
        <v>206</v>
      </c>
      <c r="BCK4" s="21">
        <v>415964</v>
      </c>
      <c r="BCL4" s="21">
        <v>32754</v>
      </c>
      <c r="BCM4" s="21">
        <v>4085</v>
      </c>
      <c r="BCN4" s="21">
        <v>9769</v>
      </c>
      <c r="BCO4" s="21" t="s">
        <v>206</v>
      </c>
      <c r="BCP4" s="21">
        <v>1363</v>
      </c>
      <c r="BCQ4" s="21" t="s">
        <v>206</v>
      </c>
      <c r="BCR4" s="21">
        <v>812</v>
      </c>
      <c r="BCS4" s="21">
        <v>2961</v>
      </c>
      <c r="BCT4" s="21">
        <v>67166</v>
      </c>
      <c r="BCU4" s="21" t="s">
        <v>206</v>
      </c>
      <c r="BCV4" s="21" t="s">
        <v>206</v>
      </c>
      <c r="BCW4" s="21" t="s">
        <v>206</v>
      </c>
      <c r="BCX4" s="21" t="s">
        <v>206</v>
      </c>
      <c r="BCY4" s="21" t="s">
        <v>206</v>
      </c>
      <c r="BCZ4" s="21" t="s">
        <v>206</v>
      </c>
      <c r="BDA4" s="21">
        <v>9364607</v>
      </c>
      <c r="BDB4" s="21">
        <v>65821876</v>
      </c>
      <c r="BDC4" s="21" t="s">
        <v>206</v>
      </c>
      <c r="BDD4" s="21" t="s">
        <v>206</v>
      </c>
      <c r="BDE4" s="21" t="s">
        <v>206</v>
      </c>
      <c r="BDF4" s="21" t="s">
        <v>206</v>
      </c>
      <c r="BDG4" s="21">
        <v>9318617</v>
      </c>
      <c r="BDH4" s="21">
        <v>53</v>
      </c>
      <c r="BDI4" s="21" t="s">
        <v>206</v>
      </c>
      <c r="BDJ4" s="21">
        <v>6470</v>
      </c>
      <c r="BDK4" s="21">
        <v>164</v>
      </c>
      <c r="BDL4" s="21">
        <v>280</v>
      </c>
      <c r="BDM4" s="21">
        <v>34</v>
      </c>
      <c r="BDN4" s="21">
        <v>125</v>
      </c>
      <c r="BDO4" s="21" t="s">
        <v>206</v>
      </c>
      <c r="BDP4" s="21" t="s">
        <v>206</v>
      </c>
      <c r="BDQ4" s="21" t="s">
        <v>206</v>
      </c>
      <c r="BDR4" s="21" t="s">
        <v>206</v>
      </c>
      <c r="BDS4" s="21" t="s">
        <v>206</v>
      </c>
      <c r="BDT4" s="21" t="s">
        <v>206</v>
      </c>
      <c r="BDU4" s="21" t="s">
        <v>206</v>
      </c>
      <c r="BDV4" s="21" t="s">
        <v>206</v>
      </c>
      <c r="BDW4" s="21" t="s">
        <v>206</v>
      </c>
      <c r="BDX4" s="21" t="s">
        <v>206</v>
      </c>
      <c r="BDY4" s="21" t="s">
        <v>206</v>
      </c>
      <c r="BDZ4" s="21">
        <v>272648</v>
      </c>
      <c r="BEA4" s="21" t="s">
        <v>206</v>
      </c>
      <c r="BEB4" s="21" t="s">
        <v>206</v>
      </c>
      <c r="BEC4" s="21">
        <v>1313</v>
      </c>
      <c r="BED4" s="21" t="s">
        <v>206</v>
      </c>
      <c r="BEE4" s="21" t="s">
        <v>206</v>
      </c>
      <c r="BEF4" s="21">
        <v>72788</v>
      </c>
      <c r="BEG4" s="21" t="s">
        <v>206</v>
      </c>
      <c r="BEH4" s="21" t="s">
        <v>206</v>
      </c>
      <c r="BEI4" s="21" t="s">
        <v>206</v>
      </c>
      <c r="BEJ4" s="21">
        <v>579084</v>
      </c>
      <c r="BEK4" s="21">
        <v>5804081</v>
      </c>
      <c r="BEL4" s="21" t="s">
        <v>206</v>
      </c>
      <c r="BEM4" s="21" t="s">
        <v>206</v>
      </c>
      <c r="BEN4" s="21" t="s">
        <v>206</v>
      </c>
      <c r="BEO4" s="21" t="s">
        <v>206</v>
      </c>
      <c r="BEP4" s="21" t="s">
        <v>206</v>
      </c>
      <c r="BEQ4" s="21">
        <v>167204</v>
      </c>
      <c r="BER4" s="21">
        <v>197311</v>
      </c>
      <c r="BES4" s="21" t="s">
        <v>206</v>
      </c>
      <c r="BET4" s="21">
        <v>867544</v>
      </c>
      <c r="BEU4" s="21" t="s">
        <v>206</v>
      </c>
      <c r="BEV4" s="21">
        <v>48531</v>
      </c>
      <c r="BEW4" s="21" t="s">
        <v>206</v>
      </c>
      <c r="BEX4" s="21" t="s">
        <v>206</v>
      </c>
      <c r="BEY4" s="21" t="s">
        <v>206</v>
      </c>
      <c r="BEZ4" s="21">
        <v>9823</v>
      </c>
      <c r="BFA4" s="21">
        <v>202781</v>
      </c>
      <c r="BFB4" s="21" t="s">
        <v>206</v>
      </c>
      <c r="BFC4" s="21">
        <v>92053746</v>
      </c>
      <c r="BFD4" s="21">
        <v>1182845</v>
      </c>
      <c r="BFE4" s="21">
        <v>1351249</v>
      </c>
      <c r="BFF4" s="21">
        <v>771</v>
      </c>
      <c r="BFG4" s="21">
        <v>9111</v>
      </c>
      <c r="BFH4" s="21" t="s">
        <v>206</v>
      </c>
      <c r="BFI4" s="21" t="s">
        <v>206</v>
      </c>
      <c r="BFJ4" s="21">
        <v>55428</v>
      </c>
      <c r="BFK4" s="21">
        <v>265229</v>
      </c>
      <c r="BFL4" s="21" t="s">
        <v>206</v>
      </c>
      <c r="BFM4" s="21" t="s">
        <v>206</v>
      </c>
      <c r="BFN4" s="21">
        <v>20</v>
      </c>
      <c r="BFO4" s="21" t="s">
        <v>206</v>
      </c>
      <c r="BFP4" s="21" t="s">
        <v>206</v>
      </c>
      <c r="BFQ4" s="21">
        <v>1683</v>
      </c>
      <c r="BFR4" s="21">
        <v>608</v>
      </c>
      <c r="BFS4" s="21" t="s">
        <v>206</v>
      </c>
      <c r="BFT4" s="21">
        <v>18</v>
      </c>
      <c r="BFU4" s="21" t="s">
        <v>206</v>
      </c>
      <c r="BFV4" s="21" t="s">
        <v>206</v>
      </c>
      <c r="BFW4" s="21" t="s">
        <v>206</v>
      </c>
      <c r="BFX4" s="21">
        <v>720942</v>
      </c>
      <c r="BFY4" s="21" t="s">
        <v>206</v>
      </c>
      <c r="BFZ4" s="21" t="s">
        <v>206</v>
      </c>
      <c r="BGA4" s="21">
        <v>61</v>
      </c>
      <c r="BGB4" s="21">
        <v>18467</v>
      </c>
      <c r="BGC4" s="21" t="s">
        <v>206</v>
      </c>
      <c r="BGD4" s="21" t="s">
        <v>206</v>
      </c>
      <c r="BGE4" s="21">
        <v>26780</v>
      </c>
      <c r="BGF4" s="21" t="s">
        <v>206</v>
      </c>
      <c r="BGG4" s="21">
        <v>21907</v>
      </c>
      <c r="BGH4" s="21" t="s">
        <v>206</v>
      </c>
      <c r="BGI4" s="21" t="s">
        <v>206</v>
      </c>
      <c r="BGJ4" s="21" t="s">
        <v>206</v>
      </c>
      <c r="BGK4" s="21">
        <v>682410</v>
      </c>
      <c r="BGL4" s="21">
        <v>37240</v>
      </c>
      <c r="BGM4" s="21">
        <v>602</v>
      </c>
      <c r="BGN4" s="21">
        <v>65964</v>
      </c>
      <c r="BGO4" s="21" t="s">
        <v>206</v>
      </c>
      <c r="BGP4" s="21" t="s">
        <v>206</v>
      </c>
      <c r="BGQ4" s="21" t="s">
        <v>206</v>
      </c>
      <c r="BGR4" s="21" t="s">
        <v>206</v>
      </c>
      <c r="BGS4" s="21" t="s">
        <v>206</v>
      </c>
      <c r="BGT4" s="21" t="s">
        <v>206</v>
      </c>
      <c r="BGU4" s="21">
        <v>9704471</v>
      </c>
      <c r="BGV4" s="21">
        <v>65336262</v>
      </c>
      <c r="BGW4" s="21">
        <v>1850178</v>
      </c>
      <c r="BGX4" s="21" t="s">
        <v>206</v>
      </c>
      <c r="BGY4" s="21" t="s">
        <v>206</v>
      </c>
      <c r="BGZ4" s="21" t="s">
        <v>206</v>
      </c>
      <c r="BHA4" s="21">
        <v>16108243</v>
      </c>
      <c r="BHB4" s="21">
        <v>22</v>
      </c>
      <c r="BHC4" s="21" t="s">
        <v>206</v>
      </c>
      <c r="BHD4" s="21">
        <v>680</v>
      </c>
      <c r="BHE4" s="21">
        <v>81</v>
      </c>
      <c r="BHF4" s="21">
        <v>2742866</v>
      </c>
      <c r="BHG4" s="21" t="s">
        <v>206</v>
      </c>
      <c r="BHH4" s="21">
        <v>44</v>
      </c>
      <c r="BHI4" s="21" t="s">
        <v>206</v>
      </c>
      <c r="BHJ4" s="21" t="s">
        <v>206</v>
      </c>
      <c r="BHK4" s="21" t="s">
        <v>206</v>
      </c>
      <c r="BHL4" s="21" t="s">
        <v>206</v>
      </c>
      <c r="BHM4" s="21" t="s">
        <v>206</v>
      </c>
      <c r="BHN4" s="21" t="s">
        <v>206</v>
      </c>
      <c r="BHO4" s="21" t="s">
        <v>206</v>
      </c>
      <c r="BHP4" s="21" t="s">
        <v>206</v>
      </c>
      <c r="BHQ4" s="21" t="s">
        <v>206</v>
      </c>
      <c r="BHR4" s="21" t="s">
        <v>206</v>
      </c>
      <c r="BHS4" s="21" t="s">
        <v>206</v>
      </c>
      <c r="BHT4" s="21" t="s">
        <v>206</v>
      </c>
      <c r="BHU4" s="21" t="s">
        <v>206</v>
      </c>
      <c r="BHV4" s="21" t="s">
        <v>206</v>
      </c>
      <c r="BHW4" s="21">
        <v>2520</v>
      </c>
      <c r="BHX4" s="21" t="s">
        <v>206</v>
      </c>
      <c r="BHY4" s="21" t="s">
        <v>206</v>
      </c>
      <c r="BHZ4" s="21" t="s">
        <v>206</v>
      </c>
      <c r="BIA4" s="21" t="s">
        <v>206</v>
      </c>
      <c r="BIB4" s="21" t="s">
        <v>206</v>
      </c>
      <c r="BIC4" s="21" t="s">
        <v>206</v>
      </c>
      <c r="BID4" s="21">
        <v>240000</v>
      </c>
      <c r="BIE4" s="21">
        <v>159397</v>
      </c>
      <c r="BIF4" s="21" t="s">
        <v>206</v>
      </c>
      <c r="BIG4" s="21" t="s">
        <v>206</v>
      </c>
      <c r="BIH4" s="21" t="s">
        <v>206</v>
      </c>
      <c r="BII4" s="21" t="s">
        <v>206</v>
      </c>
      <c r="BIJ4" s="21" t="s">
        <v>206</v>
      </c>
      <c r="BIK4" s="21" t="s">
        <v>206</v>
      </c>
      <c r="BIL4" s="21" t="s">
        <v>206</v>
      </c>
      <c r="BIM4" s="21" t="s">
        <v>206</v>
      </c>
      <c r="BIN4" s="21" t="s">
        <v>206</v>
      </c>
      <c r="BIO4" s="21" t="s">
        <v>206</v>
      </c>
      <c r="BIP4" s="21" t="s">
        <v>206</v>
      </c>
      <c r="BIQ4" s="21" t="s">
        <v>206</v>
      </c>
      <c r="BIR4" s="21">
        <v>300</v>
      </c>
      <c r="BIS4" s="21" t="s">
        <v>206</v>
      </c>
      <c r="BIT4" s="21" t="s">
        <v>206</v>
      </c>
      <c r="BIU4" s="21" t="s">
        <v>206</v>
      </c>
      <c r="BIV4" s="21" t="s">
        <v>206</v>
      </c>
      <c r="BIW4" s="21" t="s">
        <v>206</v>
      </c>
      <c r="BIX4" s="21" t="s">
        <v>206</v>
      </c>
      <c r="BIY4" s="21">
        <v>112830</v>
      </c>
      <c r="BIZ4" s="21" t="s">
        <v>206</v>
      </c>
      <c r="BJA4" s="21" t="s">
        <v>206</v>
      </c>
      <c r="BJB4" s="21" t="s">
        <v>206</v>
      </c>
      <c r="BJC4" s="21" t="s">
        <v>206</v>
      </c>
      <c r="BJD4" s="21">
        <v>17</v>
      </c>
      <c r="BJE4" s="21" t="s">
        <v>206</v>
      </c>
      <c r="BJF4" s="21" t="s">
        <v>206</v>
      </c>
      <c r="BJG4" s="21">
        <v>123136</v>
      </c>
      <c r="BJH4" s="21" t="s">
        <v>206</v>
      </c>
      <c r="BJI4" s="21" t="s">
        <v>206</v>
      </c>
      <c r="BJJ4" s="21" t="s">
        <v>206</v>
      </c>
      <c r="BJK4" s="21" t="s">
        <v>206</v>
      </c>
      <c r="BJL4" s="21" t="s">
        <v>206</v>
      </c>
      <c r="BJM4" s="21" t="s">
        <v>206</v>
      </c>
      <c r="BJN4" s="21" t="s">
        <v>206</v>
      </c>
      <c r="BJO4" s="21" t="s">
        <v>206</v>
      </c>
      <c r="BJP4" s="21" t="s">
        <v>206</v>
      </c>
      <c r="BJQ4" s="21" t="s">
        <v>206</v>
      </c>
      <c r="BJR4" s="21" t="s">
        <v>206</v>
      </c>
      <c r="BJS4" s="21" t="s">
        <v>206</v>
      </c>
      <c r="BJT4" s="21" t="s">
        <v>206</v>
      </c>
      <c r="BJU4" s="21" t="s">
        <v>206</v>
      </c>
      <c r="BJV4" s="21" t="s">
        <v>206</v>
      </c>
      <c r="BJW4" s="21" t="s">
        <v>206</v>
      </c>
      <c r="BJX4" s="21" t="s">
        <v>206</v>
      </c>
      <c r="BJY4" s="21" t="s">
        <v>206</v>
      </c>
      <c r="BJZ4" s="21" t="s">
        <v>206</v>
      </c>
      <c r="BKA4" s="21" t="s">
        <v>206</v>
      </c>
      <c r="BKB4" s="21" t="s">
        <v>206</v>
      </c>
      <c r="BKC4" s="21" t="s">
        <v>206</v>
      </c>
      <c r="BKD4" s="21" t="s">
        <v>206</v>
      </c>
      <c r="BKE4" s="21" t="s">
        <v>206</v>
      </c>
      <c r="BKF4" s="21" t="s">
        <v>206</v>
      </c>
      <c r="BKG4" s="21">
        <v>1193</v>
      </c>
      <c r="BKH4" s="21">
        <v>50998</v>
      </c>
      <c r="BKI4" s="21" t="s">
        <v>206</v>
      </c>
      <c r="BKJ4" s="21" t="s">
        <v>206</v>
      </c>
      <c r="BKK4" s="21" t="s">
        <v>206</v>
      </c>
      <c r="BKL4" s="21" t="s">
        <v>206</v>
      </c>
      <c r="BKM4" s="21" t="s">
        <v>206</v>
      </c>
      <c r="BKN4" s="21" t="s">
        <v>206</v>
      </c>
      <c r="BKO4" s="21">
        <v>13680022</v>
      </c>
      <c r="BKP4" s="21">
        <v>33349898</v>
      </c>
      <c r="BKQ4" s="21" t="s">
        <v>206</v>
      </c>
      <c r="BKR4" s="21" t="s">
        <v>206</v>
      </c>
      <c r="BKS4" s="21" t="s">
        <v>206</v>
      </c>
      <c r="BKT4" s="21" t="s">
        <v>206</v>
      </c>
      <c r="BKU4" s="21">
        <v>11500</v>
      </c>
      <c r="BKV4" s="21" t="s">
        <v>206</v>
      </c>
      <c r="BKW4" s="21" t="s">
        <v>206</v>
      </c>
      <c r="BKX4" s="21" t="s">
        <v>206</v>
      </c>
      <c r="BKY4" s="21" t="s">
        <v>206</v>
      </c>
      <c r="BKZ4" s="21">
        <v>6200</v>
      </c>
      <c r="BLA4" s="21" t="s">
        <v>206</v>
      </c>
      <c r="BLB4" s="21" t="s">
        <v>206</v>
      </c>
      <c r="BLC4" s="21" t="s">
        <v>206</v>
      </c>
      <c r="BLD4" s="21" t="s">
        <v>206</v>
      </c>
      <c r="BLE4" s="21" t="s">
        <v>206</v>
      </c>
      <c r="BLF4" s="21" t="s">
        <v>206</v>
      </c>
      <c r="BLG4" s="21" t="s">
        <v>206</v>
      </c>
      <c r="BLH4" s="21" t="s">
        <v>206</v>
      </c>
      <c r="BLI4" s="21" t="s">
        <v>206</v>
      </c>
      <c r="BLJ4" s="21">
        <v>90</v>
      </c>
      <c r="BLK4" s="21" t="s">
        <v>206</v>
      </c>
      <c r="BLL4" s="21" t="s">
        <v>206</v>
      </c>
      <c r="BLM4" s="21" t="s">
        <v>206</v>
      </c>
      <c r="BLN4" s="21">
        <v>1</v>
      </c>
      <c r="BLO4" s="21" t="s">
        <v>206</v>
      </c>
      <c r="BLP4" s="21" t="s">
        <v>206</v>
      </c>
      <c r="BLQ4" s="21" t="s">
        <v>206</v>
      </c>
      <c r="BLR4" s="21" t="s">
        <v>206</v>
      </c>
      <c r="BLS4" s="21" t="s">
        <v>206</v>
      </c>
      <c r="BLT4" s="21" t="s">
        <v>206</v>
      </c>
      <c r="BLU4" s="21">
        <v>2</v>
      </c>
      <c r="BLV4" s="21" t="s">
        <v>206</v>
      </c>
      <c r="BLW4" s="21" t="s">
        <v>206</v>
      </c>
      <c r="BLX4" s="21">
        <v>3</v>
      </c>
      <c r="BLY4" s="21">
        <v>2120114</v>
      </c>
      <c r="BLZ4" s="21" t="s">
        <v>206</v>
      </c>
      <c r="BMA4" s="21" t="s">
        <v>206</v>
      </c>
      <c r="BMB4" s="21" t="s">
        <v>206</v>
      </c>
      <c r="BMC4" s="21" t="s">
        <v>206</v>
      </c>
      <c r="BMD4" s="21">
        <v>2550</v>
      </c>
      <c r="BME4" s="21">
        <v>284876</v>
      </c>
      <c r="BMF4" s="21">
        <v>35522</v>
      </c>
      <c r="BMG4" s="21" t="s">
        <v>206</v>
      </c>
      <c r="BMH4" s="21">
        <v>5041</v>
      </c>
      <c r="BMI4" s="21" t="s">
        <v>206</v>
      </c>
      <c r="BMJ4" s="21">
        <v>20497</v>
      </c>
      <c r="BMK4" s="21">
        <v>9516</v>
      </c>
      <c r="BML4" s="21">
        <v>25809</v>
      </c>
      <c r="BMM4" s="21">
        <v>62184</v>
      </c>
      <c r="BMN4" s="21">
        <v>3063</v>
      </c>
      <c r="BMO4" s="21">
        <v>192679</v>
      </c>
      <c r="BMP4" s="21" t="s">
        <v>206</v>
      </c>
      <c r="BMQ4" s="21">
        <v>14009</v>
      </c>
      <c r="BMR4" s="21">
        <v>79572</v>
      </c>
      <c r="BMS4" s="21">
        <v>3017746</v>
      </c>
      <c r="BMT4" s="21">
        <v>76876</v>
      </c>
      <c r="BMU4" s="21">
        <v>37479</v>
      </c>
      <c r="BMV4" s="21">
        <v>259590</v>
      </c>
      <c r="BMW4" s="21" t="s">
        <v>206</v>
      </c>
      <c r="BMX4" s="21">
        <v>29031</v>
      </c>
      <c r="BMY4" s="21">
        <v>402</v>
      </c>
      <c r="BMZ4" s="21" t="s">
        <v>206</v>
      </c>
      <c r="BNA4" s="21">
        <v>9</v>
      </c>
      <c r="BNB4" s="21">
        <v>69349</v>
      </c>
      <c r="BNC4" s="21" t="s">
        <v>206</v>
      </c>
      <c r="BND4" s="21">
        <v>282348</v>
      </c>
      <c r="BNE4" s="21">
        <v>34777</v>
      </c>
      <c r="BNF4" s="21">
        <v>19004</v>
      </c>
      <c r="BNG4" s="21" t="s">
        <v>206</v>
      </c>
      <c r="BNH4" s="21" t="s">
        <v>206</v>
      </c>
      <c r="BNI4" s="21" t="s">
        <v>206</v>
      </c>
      <c r="BNJ4" s="21" t="s">
        <v>206</v>
      </c>
      <c r="BNK4" s="21" t="s">
        <v>206</v>
      </c>
      <c r="BNL4" s="21" t="s">
        <v>206</v>
      </c>
      <c r="BNM4" s="21" t="s">
        <v>206</v>
      </c>
      <c r="BNN4" s="21" t="s">
        <v>206</v>
      </c>
      <c r="BNO4" s="21">
        <v>517</v>
      </c>
      <c r="BNP4" s="21" t="s">
        <v>206</v>
      </c>
      <c r="BNQ4" s="21" t="s">
        <v>206</v>
      </c>
      <c r="BNR4" s="21">
        <v>450</v>
      </c>
      <c r="BNS4" s="21">
        <v>6324</v>
      </c>
      <c r="BNT4" s="21">
        <v>306</v>
      </c>
      <c r="BNU4" s="21">
        <v>23497</v>
      </c>
      <c r="BNV4" s="21">
        <v>4000</v>
      </c>
      <c r="BNW4" s="21" t="s">
        <v>206</v>
      </c>
      <c r="BNX4" s="21">
        <v>5109</v>
      </c>
      <c r="BNY4" s="21">
        <v>138147</v>
      </c>
      <c r="BNZ4" s="21">
        <v>10952</v>
      </c>
      <c r="BOA4" s="21">
        <v>42829</v>
      </c>
      <c r="BOB4" s="21">
        <v>466752</v>
      </c>
      <c r="BOC4" s="21">
        <v>819</v>
      </c>
      <c r="BOD4" s="21">
        <v>30</v>
      </c>
      <c r="BOE4" s="21" t="s">
        <v>206</v>
      </c>
      <c r="BOF4" s="21" t="s">
        <v>206</v>
      </c>
      <c r="BOG4" s="21" t="s">
        <v>206</v>
      </c>
      <c r="BOH4" s="21" t="s">
        <v>206</v>
      </c>
      <c r="BOI4" s="21">
        <v>8794084</v>
      </c>
      <c r="BOJ4" s="21">
        <v>1035435</v>
      </c>
      <c r="BOK4" s="21">
        <v>42782</v>
      </c>
      <c r="BOL4" s="21" t="s">
        <v>206</v>
      </c>
      <c r="BOM4" s="21" t="s">
        <v>206</v>
      </c>
      <c r="BON4" s="21" t="s">
        <v>206</v>
      </c>
      <c r="BOO4" s="21">
        <v>276332</v>
      </c>
      <c r="BOP4" s="21" t="s">
        <v>206</v>
      </c>
      <c r="BOQ4" s="21" t="s">
        <v>206</v>
      </c>
      <c r="BOR4" s="21">
        <v>52534</v>
      </c>
      <c r="BOS4" s="21">
        <v>100</v>
      </c>
      <c r="BOT4" s="21">
        <v>512844</v>
      </c>
      <c r="BOU4" s="21" t="s">
        <v>206</v>
      </c>
      <c r="BOV4" s="21">
        <v>131</v>
      </c>
      <c r="BOW4" s="21" t="s">
        <v>206</v>
      </c>
      <c r="BOX4" s="21" t="s">
        <v>206</v>
      </c>
      <c r="BOY4" s="21" t="s">
        <v>206</v>
      </c>
      <c r="BOZ4" s="21" t="s">
        <v>206</v>
      </c>
      <c r="BPA4" s="21" t="s">
        <v>206</v>
      </c>
      <c r="BPB4" s="21" t="s">
        <v>206</v>
      </c>
      <c r="BPC4" s="21" t="s">
        <v>206</v>
      </c>
      <c r="BPD4" s="21" t="s">
        <v>206</v>
      </c>
      <c r="BPE4" s="21" t="s">
        <v>206</v>
      </c>
      <c r="BPF4" s="21">
        <v>103</v>
      </c>
      <c r="BPG4" s="21" t="s">
        <v>206</v>
      </c>
      <c r="BPH4" s="21">
        <v>478522</v>
      </c>
      <c r="BPI4" s="21" t="s">
        <v>206</v>
      </c>
      <c r="BPJ4" s="21" t="s">
        <v>206</v>
      </c>
      <c r="BPK4" s="21">
        <v>5088</v>
      </c>
      <c r="BPL4" s="21">
        <v>1410243</v>
      </c>
      <c r="BPM4" s="21">
        <v>4347</v>
      </c>
      <c r="BPN4" s="21">
        <v>41900</v>
      </c>
      <c r="BPO4" s="21">
        <v>173</v>
      </c>
      <c r="BPP4" s="21" t="s">
        <v>206</v>
      </c>
      <c r="BPQ4" s="21" t="s">
        <v>206</v>
      </c>
      <c r="BPR4" s="21">
        <v>1587508</v>
      </c>
      <c r="BPS4" s="21">
        <v>17757088</v>
      </c>
      <c r="BPT4" s="21" t="s">
        <v>206</v>
      </c>
      <c r="BPU4" s="21" t="s">
        <v>206</v>
      </c>
      <c r="BPV4" s="21">
        <v>137</v>
      </c>
      <c r="BPW4" s="21" t="s">
        <v>206</v>
      </c>
      <c r="BPX4" s="21" t="s">
        <v>206</v>
      </c>
      <c r="BPY4" s="21">
        <v>49</v>
      </c>
      <c r="BPZ4" s="21">
        <v>319433</v>
      </c>
      <c r="BQA4" s="21" t="s">
        <v>206</v>
      </c>
      <c r="BQB4" s="21">
        <v>22369</v>
      </c>
      <c r="BQC4" s="21">
        <v>1</v>
      </c>
      <c r="BQD4" s="21">
        <v>45359</v>
      </c>
      <c r="BQE4" s="21">
        <v>200</v>
      </c>
      <c r="BQF4" s="21">
        <v>25811</v>
      </c>
      <c r="BQG4" s="21">
        <v>314800</v>
      </c>
      <c r="BQH4" s="21">
        <v>44113</v>
      </c>
      <c r="BQI4" s="21" t="s">
        <v>206</v>
      </c>
      <c r="BQJ4" s="21" t="s">
        <v>206</v>
      </c>
      <c r="BQK4" s="21">
        <v>293683</v>
      </c>
      <c r="BQL4" s="21">
        <v>12801</v>
      </c>
      <c r="BQM4" s="21">
        <v>1206737</v>
      </c>
      <c r="BQN4" s="21">
        <v>8</v>
      </c>
      <c r="BQO4" s="21" t="s">
        <v>206</v>
      </c>
      <c r="BQP4" s="21" t="s">
        <v>206</v>
      </c>
      <c r="BQQ4" s="21" t="s">
        <v>206</v>
      </c>
      <c r="BQR4" s="21">
        <v>2951</v>
      </c>
      <c r="BQS4" s="21">
        <v>136</v>
      </c>
      <c r="BQT4" s="21" t="s">
        <v>206</v>
      </c>
      <c r="BQU4" s="21">
        <v>9981</v>
      </c>
      <c r="BQV4" s="21" t="s">
        <v>206</v>
      </c>
      <c r="BQW4" s="21">
        <v>67</v>
      </c>
      <c r="BQX4" s="21">
        <v>27586</v>
      </c>
      <c r="BQY4" s="21">
        <v>70</v>
      </c>
      <c r="BQZ4" s="21" t="s">
        <v>206</v>
      </c>
      <c r="BRA4" s="21" t="s">
        <v>206</v>
      </c>
      <c r="BRB4" s="21" t="s">
        <v>206</v>
      </c>
      <c r="BRC4" s="21" t="s">
        <v>206</v>
      </c>
      <c r="BRD4" s="21" t="s">
        <v>206</v>
      </c>
      <c r="BRE4" s="21" t="s">
        <v>206</v>
      </c>
      <c r="BRF4" s="21">
        <v>12035102</v>
      </c>
      <c r="BRG4" s="21" t="s">
        <v>206</v>
      </c>
      <c r="BRH4" s="21" t="s">
        <v>206</v>
      </c>
      <c r="BRI4" s="21">
        <v>240</v>
      </c>
      <c r="BRJ4" s="21" t="s">
        <v>206</v>
      </c>
      <c r="BRK4" s="21" t="s">
        <v>206</v>
      </c>
      <c r="BRL4" s="21">
        <v>307</v>
      </c>
      <c r="BRM4" s="21">
        <v>2340586</v>
      </c>
      <c r="BRN4" s="21" t="s">
        <v>206</v>
      </c>
      <c r="BRO4" s="21">
        <v>65007</v>
      </c>
      <c r="BRP4" s="21">
        <v>190</v>
      </c>
      <c r="BRQ4" s="21" t="s">
        <v>206</v>
      </c>
      <c r="BRR4" s="21">
        <v>4550</v>
      </c>
      <c r="BRS4" s="21">
        <v>1076</v>
      </c>
      <c r="BRT4" s="21">
        <v>4877</v>
      </c>
      <c r="BRU4" s="21">
        <v>37158</v>
      </c>
      <c r="BRV4" s="21">
        <v>1235780</v>
      </c>
      <c r="BRW4" s="21" t="s">
        <v>206</v>
      </c>
      <c r="BRX4" s="21" t="s">
        <v>206</v>
      </c>
      <c r="BRY4" s="21" t="s">
        <v>206</v>
      </c>
      <c r="BRZ4" s="21" t="s">
        <v>206</v>
      </c>
      <c r="BSA4" s="21" t="s">
        <v>206</v>
      </c>
      <c r="BSB4" s="21">
        <v>439</v>
      </c>
      <c r="BSC4" s="21">
        <v>27444368</v>
      </c>
      <c r="BSD4" s="21">
        <v>207419981</v>
      </c>
      <c r="BSE4" s="21">
        <v>1067</v>
      </c>
      <c r="BSF4" s="21" t="s">
        <v>206</v>
      </c>
      <c r="BSG4" s="21" t="s">
        <v>206</v>
      </c>
      <c r="BSH4" s="21" t="s">
        <v>206</v>
      </c>
      <c r="BSI4" s="21">
        <v>5330450</v>
      </c>
      <c r="BSJ4" s="21" t="s">
        <v>206</v>
      </c>
      <c r="BSK4" s="21" t="s">
        <v>206</v>
      </c>
      <c r="BSL4" s="21">
        <v>17179</v>
      </c>
      <c r="BSM4" s="21">
        <v>59</v>
      </c>
      <c r="BSN4" s="21">
        <v>16027188</v>
      </c>
      <c r="BSO4" s="21">
        <v>9707</v>
      </c>
      <c r="BSP4" s="21">
        <v>1228</v>
      </c>
      <c r="BSQ4" s="21" t="s">
        <v>206</v>
      </c>
      <c r="BSR4" s="21" t="s">
        <v>206</v>
      </c>
      <c r="BSS4" s="21" t="s">
        <v>206</v>
      </c>
      <c r="BST4" s="21" t="s">
        <v>206</v>
      </c>
      <c r="BSU4" s="21" t="s">
        <v>206</v>
      </c>
      <c r="BSV4" s="21" t="s">
        <v>206</v>
      </c>
      <c r="BSW4" s="21" t="s">
        <v>206</v>
      </c>
      <c r="BSX4" s="21" t="s">
        <v>206</v>
      </c>
      <c r="BSY4" s="21" t="s">
        <v>206</v>
      </c>
      <c r="BSZ4" s="21" t="s">
        <v>206</v>
      </c>
      <c r="BTA4" s="21" t="s">
        <v>206</v>
      </c>
      <c r="BTB4" s="21" t="s">
        <v>206</v>
      </c>
      <c r="BTC4" s="21" t="s">
        <v>206</v>
      </c>
      <c r="BTD4" s="21" t="s">
        <v>206</v>
      </c>
      <c r="BTE4" s="21" t="s">
        <v>206</v>
      </c>
      <c r="BTF4" s="21" t="s">
        <v>206</v>
      </c>
      <c r="BTG4" s="21" t="s">
        <v>206</v>
      </c>
      <c r="BTH4" s="21" t="s">
        <v>206</v>
      </c>
      <c r="BTI4" s="21" t="s">
        <v>206</v>
      </c>
      <c r="BTJ4" s="21" t="s">
        <v>206</v>
      </c>
      <c r="BTK4" s="21" t="s">
        <v>206</v>
      </c>
      <c r="BTL4" s="21" t="s">
        <v>206</v>
      </c>
      <c r="BTM4" s="21" t="s">
        <v>206</v>
      </c>
      <c r="BTN4" s="21" t="s">
        <v>206</v>
      </c>
      <c r="BTO4" s="21" t="s">
        <v>206</v>
      </c>
      <c r="BTP4" s="21" t="s">
        <v>206</v>
      </c>
      <c r="BTQ4" s="21" t="s">
        <v>206</v>
      </c>
      <c r="BTR4" s="21" t="s">
        <v>206</v>
      </c>
      <c r="BTS4" s="21" t="s">
        <v>206</v>
      </c>
      <c r="BTT4" s="21" t="s">
        <v>206</v>
      </c>
      <c r="BTU4" s="21" t="s">
        <v>206</v>
      </c>
      <c r="BTV4" s="21" t="s">
        <v>206</v>
      </c>
      <c r="BTW4" s="21" t="s">
        <v>206</v>
      </c>
      <c r="BTX4" s="21" t="s">
        <v>206</v>
      </c>
      <c r="BTY4" s="21" t="s">
        <v>206</v>
      </c>
      <c r="BTZ4" s="21" t="s">
        <v>206</v>
      </c>
      <c r="BUA4" s="21" t="s">
        <v>206</v>
      </c>
      <c r="BUB4" s="21" t="s">
        <v>206</v>
      </c>
      <c r="BUC4" s="21" t="s">
        <v>206</v>
      </c>
      <c r="BUD4" s="21" t="s">
        <v>206</v>
      </c>
      <c r="BUE4" s="21" t="s">
        <v>206</v>
      </c>
      <c r="BUF4" s="21" t="s">
        <v>206</v>
      </c>
      <c r="BUG4" s="21" t="s">
        <v>206</v>
      </c>
      <c r="BUH4" s="21" t="s">
        <v>206</v>
      </c>
      <c r="BUI4" s="21" t="s">
        <v>206</v>
      </c>
      <c r="BUJ4" s="21" t="s">
        <v>206</v>
      </c>
      <c r="BUK4" s="21" t="s">
        <v>206</v>
      </c>
      <c r="BUL4" s="21" t="s">
        <v>206</v>
      </c>
      <c r="BUM4" s="21" t="s">
        <v>206</v>
      </c>
      <c r="BUN4" s="21" t="s">
        <v>206</v>
      </c>
      <c r="BUO4" s="21" t="s">
        <v>206</v>
      </c>
      <c r="BUP4" s="21" t="s">
        <v>206</v>
      </c>
      <c r="BUQ4" s="21" t="s">
        <v>206</v>
      </c>
      <c r="BUR4" s="21" t="s">
        <v>206</v>
      </c>
      <c r="BUS4" s="21" t="s">
        <v>206</v>
      </c>
      <c r="BUT4" s="21" t="s">
        <v>206</v>
      </c>
      <c r="BUU4" s="21" t="s">
        <v>206</v>
      </c>
      <c r="BUV4" s="21" t="s">
        <v>206</v>
      </c>
      <c r="BUW4" s="21" t="s">
        <v>206</v>
      </c>
      <c r="BUX4" s="21" t="s">
        <v>206</v>
      </c>
      <c r="BUY4" s="21" t="s">
        <v>206</v>
      </c>
      <c r="BUZ4" s="21" t="s">
        <v>206</v>
      </c>
      <c r="BVA4" s="21" t="s">
        <v>206</v>
      </c>
      <c r="BVB4" s="21" t="s">
        <v>206</v>
      </c>
      <c r="BVC4" s="21" t="s">
        <v>206</v>
      </c>
      <c r="BVD4" s="21" t="s">
        <v>206</v>
      </c>
      <c r="BVE4" s="21" t="s">
        <v>206</v>
      </c>
      <c r="BVF4" s="21" t="s">
        <v>206</v>
      </c>
      <c r="BVG4" s="21" t="s">
        <v>206</v>
      </c>
      <c r="BVH4" s="21" t="s">
        <v>206</v>
      </c>
      <c r="BVI4" s="21" t="s">
        <v>206</v>
      </c>
      <c r="BVJ4" s="21" t="s">
        <v>206</v>
      </c>
      <c r="BVK4" s="21" t="s">
        <v>206</v>
      </c>
      <c r="BVL4" s="21" t="s">
        <v>206</v>
      </c>
      <c r="BVM4" s="21" t="s">
        <v>206</v>
      </c>
      <c r="BVN4" s="21" t="s">
        <v>206</v>
      </c>
      <c r="BVO4" s="21" t="s">
        <v>206</v>
      </c>
      <c r="BVP4" s="21" t="s">
        <v>206</v>
      </c>
      <c r="BVQ4" s="21" t="s">
        <v>206</v>
      </c>
      <c r="BVR4" s="21" t="s">
        <v>206</v>
      </c>
      <c r="BVS4" s="21" t="s">
        <v>206</v>
      </c>
      <c r="BVT4" s="21" t="s">
        <v>206</v>
      </c>
      <c r="BVU4" s="21" t="s">
        <v>206</v>
      </c>
      <c r="BVV4" s="21" t="s">
        <v>206</v>
      </c>
      <c r="BVW4" s="21" t="s">
        <v>206</v>
      </c>
      <c r="BVX4" s="21" t="s">
        <v>206</v>
      </c>
      <c r="BVY4" s="21" t="s">
        <v>206</v>
      </c>
      <c r="BVZ4" s="21" t="s">
        <v>206</v>
      </c>
      <c r="BWA4" s="21" t="s">
        <v>206</v>
      </c>
      <c r="BWB4" s="21" t="s">
        <v>206</v>
      </c>
      <c r="BWC4" s="21" t="s">
        <v>206</v>
      </c>
      <c r="BWD4" s="21" t="s">
        <v>206</v>
      </c>
      <c r="BWE4" s="21" t="s">
        <v>206</v>
      </c>
      <c r="BWF4" s="21" t="s">
        <v>206</v>
      </c>
      <c r="BWG4" s="21" t="s">
        <v>206</v>
      </c>
      <c r="BWH4" s="21" t="s">
        <v>206</v>
      </c>
      <c r="BWI4" s="21" t="s">
        <v>206</v>
      </c>
      <c r="BWJ4" s="21" t="s">
        <v>206</v>
      </c>
      <c r="BWK4" s="21" t="s">
        <v>206</v>
      </c>
      <c r="BWL4" s="21" t="s">
        <v>206</v>
      </c>
      <c r="BWM4" s="21" t="s">
        <v>206</v>
      </c>
      <c r="BWN4" s="21" t="s">
        <v>206</v>
      </c>
      <c r="BWO4" s="21" t="s">
        <v>206</v>
      </c>
      <c r="BWP4" s="21" t="s">
        <v>206</v>
      </c>
      <c r="BWQ4" s="21">
        <v>3180</v>
      </c>
      <c r="BWR4" s="21" t="s">
        <v>206</v>
      </c>
      <c r="BWS4" s="21" t="s">
        <v>206</v>
      </c>
      <c r="BWT4" s="21" t="s">
        <v>206</v>
      </c>
      <c r="BWU4" s="21" t="s">
        <v>206</v>
      </c>
      <c r="BWV4" s="21" t="s">
        <v>206</v>
      </c>
      <c r="BWW4" s="21" t="s">
        <v>206</v>
      </c>
      <c r="BWX4" s="21" t="s">
        <v>206</v>
      </c>
      <c r="BWY4" s="21">
        <v>10</v>
      </c>
      <c r="BWZ4" s="21">
        <v>45420</v>
      </c>
      <c r="BXA4" s="21">
        <v>15667</v>
      </c>
      <c r="BXB4" s="21" t="s">
        <v>206</v>
      </c>
      <c r="BXC4" s="21" t="s">
        <v>206</v>
      </c>
      <c r="BXD4" s="21" t="s">
        <v>206</v>
      </c>
      <c r="BXE4" s="21" t="s">
        <v>206</v>
      </c>
      <c r="BXF4" s="21">
        <v>48615</v>
      </c>
      <c r="BXG4" s="21">
        <v>2036612</v>
      </c>
      <c r="BXH4" s="21" t="s">
        <v>206</v>
      </c>
      <c r="BXI4" s="21" t="s">
        <v>206</v>
      </c>
      <c r="BXJ4" s="21" t="s">
        <v>206</v>
      </c>
      <c r="BXK4" s="21" t="s">
        <v>206</v>
      </c>
      <c r="BXL4" s="21" t="s">
        <v>206</v>
      </c>
      <c r="BXM4" s="21" t="s">
        <v>206</v>
      </c>
      <c r="BXN4" s="21" t="s">
        <v>206</v>
      </c>
      <c r="BXO4" s="21" t="s">
        <v>206</v>
      </c>
      <c r="BXP4" s="21" t="s">
        <v>206</v>
      </c>
      <c r="BXQ4" s="21" t="s">
        <v>206</v>
      </c>
      <c r="BXR4" s="21" t="s">
        <v>206</v>
      </c>
      <c r="BXS4" s="21" t="s">
        <v>206</v>
      </c>
      <c r="BXT4" s="21" t="s">
        <v>206</v>
      </c>
      <c r="BXU4" s="21" t="s">
        <v>206</v>
      </c>
      <c r="BXV4" s="21" t="s">
        <v>206</v>
      </c>
      <c r="BXW4" s="21">
        <v>13064</v>
      </c>
      <c r="BXX4" s="21" t="s">
        <v>206</v>
      </c>
      <c r="BXY4" s="21" t="s">
        <v>206</v>
      </c>
      <c r="BXZ4" s="21" t="s">
        <v>206</v>
      </c>
      <c r="BYA4" s="21">
        <v>2329</v>
      </c>
      <c r="BYB4" s="21">
        <v>73</v>
      </c>
      <c r="BYC4" s="21" t="s">
        <v>206</v>
      </c>
      <c r="BYD4" s="21" t="s">
        <v>206</v>
      </c>
      <c r="BYE4" s="21" t="s">
        <v>206</v>
      </c>
      <c r="BYF4" s="21">
        <v>50</v>
      </c>
      <c r="BYG4" s="21" t="s">
        <v>206</v>
      </c>
      <c r="BYH4" s="21" t="s">
        <v>206</v>
      </c>
      <c r="BYI4" s="21" t="s">
        <v>206</v>
      </c>
      <c r="BYJ4" s="21" t="s">
        <v>206</v>
      </c>
      <c r="BYK4" s="21" t="s">
        <v>206</v>
      </c>
      <c r="BYL4" s="21" t="s">
        <v>206</v>
      </c>
      <c r="BYM4" s="21">
        <v>8633</v>
      </c>
      <c r="BYN4" s="21" t="s">
        <v>206</v>
      </c>
      <c r="BYO4" s="21" t="s">
        <v>206</v>
      </c>
      <c r="BYP4" s="21" t="s">
        <v>206</v>
      </c>
      <c r="BYQ4" s="21" t="s">
        <v>206</v>
      </c>
      <c r="BYR4" s="21" t="s">
        <v>206</v>
      </c>
      <c r="BYS4" s="21" t="s">
        <v>206</v>
      </c>
      <c r="BYT4" s="21">
        <v>1209907</v>
      </c>
      <c r="BYU4" s="21" t="s">
        <v>206</v>
      </c>
      <c r="BYV4" s="21" t="s">
        <v>206</v>
      </c>
      <c r="BYW4" s="21" t="s">
        <v>206</v>
      </c>
      <c r="BYX4" s="21" t="s">
        <v>206</v>
      </c>
      <c r="BYY4" s="21" t="s">
        <v>206</v>
      </c>
      <c r="BYZ4" s="21" t="s">
        <v>206</v>
      </c>
      <c r="BZA4" s="21" t="s">
        <v>206</v>
      </c>
      <c r="BZB4" s="21" t="s">
        <v>206</v>
      </c>
      <c r="BZC4" s="21" t="s">
        <v>206</v>
      </c>
      <c r="BZD4" s="21" t="s">
        <v>206</v>
      </c>
      <c r="BZE4" s="21" t="s">
        <v>206</v>
      </c>
      <c r="BZF4" s="21" t="s">
        <v>206</v>
      </c>
      <c r="BZG4" s="21" t="s">
        <v>206</v>
      </c>
      <c r="BZH4" s="21">
        <v>720</v>
      </c>
      <c r="BZI4" s="21" t="s">
        <v>206</v>
      </c>
      <c r="BZJ4" s="21">
        <v>17443</v>
      </c>
      <c r="BZK4" s="21" t="s">
        <v>206</v>
      </c>
      <c r="BZL4" s="21" t="s">
        <v>206</v>
      </c>
      <c r="BZM4" s="21" t="s">
        <v>206</v>
      </c>
      <c r="BZN4" s="21" t="s">
        <v>206</v>
      </c>
      <c r="BZO4" s="21" t="s">
        <v>206</v>
      </c>
      <c r="BZP4" s="21" t="s">
        <v>206</v>
      </c>
      <c r="BZQ4" s="21">
        <v>907753</v>
      </c>
      <c r="BZR4" s="21">
        <v>40363</v>
      </c>
      <c r="BZS4" s="21" t="s">
        <v>206</v>
      </c>
      <c r="BZT4" s="21" t="s">
        <v>206</v>
      </c>
      <c r="BZU4" s="21" t="s">
        <v>206</v>
      </c>
      <c r="BZV4" s="21" t="s">
        <v>206</v>
      </c>
      <c r="BZW4" s="21">
        <v>7841</v>
      </c>
      <c r="BZX4" s="21" t="s">
        <v>206</v>
      </c>
      <c r="BZY4" s="21" t="s">
        <v>206</v>
      </c>
      <c r="BZZ4" s="21" t="s">
        <v>206</v>
      </c>
      <c r="CAA4" s="21" t="s">
        <v>206</v>
      </c>
      <c r="CAB4" s="21">
        <v>530</v>
      </c>
      <c r="CAC4" s="21" t="s">
        <v>206</v>
      </c>
      <c r="CAD4" s="21">
        <v>2</v>
      </c>
      <c r="CAE4" s="21" t="s">
        <v>206</v>
      </c>
      <c r="CAF4" s="21" t="s">
        <v>206</v>
      </c>
      <c r="CAG4" s="21" t="s">
        <v>206</v>
      </c>
      <c r="CAH4" s="21" t="s">
        <v>206</v>
      </c>
      <c r="CAI4" s="21" t="s">
        <v>206</v>
      </c>
      <c r="CAJ4" s="21" t="s">
        <v>206</v>
      </c>
      <c r="CAK4" s="21" t="s">
        <v>206</v>
      </c>
      <c r="CAL4" s="21" t="s">
        <v>206</v>
      </c>
      <c r="CAM4" s="21" t="s">
        <v>206</v>
      </c>
      <c r="CAN4" s="21" t="s">
        <v>206</v>
      </c>
      <c r="CAO4" s="21">
        <v>1197</v>
      </c>
      <c r="CAP4" s="21" t="s">
        <v>206</v>
      </c>
      <c r="CAQ4" s="21">
        <v>51867</v>
      </c>
      <c r="CAR4" s="21" t="s">
        <v>206</v>
      </c>
      <c r="CAS4" s="21" t="s">
        <v>206</v>
      </c>
      <c r="CAT4" s="21" t="s">
        <v>206</v>
      </c>
      <c r="CAU4" s="21">
        <v>175793</v>
      </c>
      <c r="CAV4" s="21" t="s">
        <v>206</v>
      </c>
      <c r="CAW4" s="21">
        <v>121666</v>
      </c>
      <c r="CAX4" s="21" t="s">
        <v>206</v>
      </c>
      <c r="CAY4" s="21">
        <v>15041</v>
      </c>
      <c r="CAZ4" s="21">
        <v>653079</v>
      </c>
      <c r="CBA4" s="21">
        <v>9126693</v>
      </c>
      <c r="CBB4" s="21" t="s">
        <v>206</v>
      </c>
      <c r="CBC4" s="21">
        <v>809064</v>
      </c>
      <c r="CBD4" s="21">
        <v>1495</v>
      </c>
      <c r="CBE4" s="21">
        <v>21</v>
      </c>
      <c r="CBF4" s="21" t="s">
        <v>206</v>
      </c>
      <c r="CBG4" s="21">
        <v>175</v>
      </c>
      <c r="CBH4" s="21">
        <v>5594</v>
      </c>
      <c r="CBI4" s="21" t="s">
        <v>206</v>
      </c>
      <c r="CBJ4" s="21">
        <v>122700</v>
      </c>
      <c r="CBK4" s="21" t="s">
        <v>206</v>
      </c>
      <c r="CBL4" s="21">
        <v>16744745</v>
      </c>
      <c r="CBM4" s="21">
        <v>63360</v>
      </c>
      <c r="CBN4" s="21">
        <v>289100</v>
      </c>
      <c r="CBO4" s="21">
        <v>1800</v>
      </c>
      <c r="CBP4" s="21">
        <v>1918111</v>
      </c>
      <c r="CBQ4" s="21">
        <v>993855</v>
      </c>
      <c r="CBR4" s="21" t="s">
        <v>206</v>
      </c>
      <c r="CBS4" s="21">
        <v>1611</v>
      </c>
      <c r="CBT4" s="21">
        <v>312834</v>
      </c>
      <c r="CBU4" s="21">
        <v>4622019</v>
      </c>
      <c r="CBV4" s="21">
        <v>30788</v>
      </c>
      <c r="CBW4" s="21">
        <v>28609</v>
      </c>
      <c r="CBX4" s="21" t="s">
        <v>206</v>
      </c>
      <c r="CBY4" s="21" t="s">
        <v>206</v>
      </c>
      <c r="CBZ4" s="21">
        <v>582184</v>
      </c>
      <c r="CCA4" s="21">
        <v>23793</v>
      </c>
      <c r="CCB4" s="21" t="s">
        <v>206</v>
      </c>
      <c r="CCC4" s="21">
        <v>51730</v>
      </c>
      <c r="CCD4" s="21">
        <v>829667</v>
      </c>
      <c r="CCE4" s="21">
        <v>30475</v>
      </c>
      <c r="CCF4" s="21" t="s">
        <v>206</v>
      </c>
      <c r="CCG4" s="21">
        <v>62841</v>
      </c>
      <c r="CCH4" s="21">
        <v>11630</v>
      </c>
      <c r="CCI4" s="21" t="s">
        <v>206</v>
      </c>
      <c r="CCJ4" s="21">
        <v>102</v>
      </c>
      <c r="CCK4" s="21">
        <v>8981</v>
      </c>
      <c r="CCL4" s="21" t="s">
        <v>206</v>
      </c>
      <c r="CCM4" s="21" t="s">
        <v>206</v>
      </c>
      <c r="CCN4" s="21">
        <v>22254726</v>
      </c>
      <c r="CCO4" s="21" t="s">
        <v>206</v>
      </c>
      <c r="CCP4" s="21" t="s">
        <v>206</v>
      </c>
      <c r="CCQ4" s="21">
        <v>9142</v>
      </c>
      <c r="CCR4" s="21">
        <v>12279</v>
      </c>
      <c r="CCS4" s="21">
        <v>12300</v>
      </c>
      <c r="CCT4" s="21" t="s">
        <v>206</v>
      </c>
      <c r="CCU4" s="21">
        <v>651136</v>
      </c>
      <c r="CCV4" s="21">
        <v>673329</v>
      </c>
      <c r="CCW4" s="21">
        <v>21202197</v>
      </c>
      <c r="CCX4" s="21">
        <v>656</v>
      </c>
      <c r="CCY4" s="21" t="s">
        <v>206</v>
      </c>
      <c r="CCZ4" s="21">
        <v>92902</v>
      </c>
      <c r="CDA4" s="21">
        <v>51743</v>
      </c>
      <c r="CDB4" s="21">
        <v>464185</v>
      </c>
      <c r="CDC4" s="21">
        <v>35157</v>
      </c>
      <c r="CDD4" s="21">
        <v>471422</v>
      </c>
      <c r="CDE4" s="21">
        <v>105141</v>
      </c>
      <c r="CDF4" s="21" t="s">
        <v>206</v>
      </c>
      <c r="CDG4" s="21" t="s">
        <v>206</v>
      </c>
      <c r="CDH4" s="21" t="s">
        <v>206</v>
      </c>
      <c r="CDI4" s="21" t="s">
        <v>206</v>
      </c>
      <c r="CDJ4" s="21" t="s">
        <v>206</v>
      </c>
      <c r="CDK4" s="21">
        <v>105183020</v>
      </c>
      <c r="CDL4" s="21">
        <v>199608922</v>
      </c>
      <c r="CDM4" s="21">
        <v>3442398</v>
      </c>
      <c r="CDN4" s="21">
        <v>114420</v>
      </c>
      <c r="CDO4" s="21" t="s">
        <v>206</v>
      </c>
      <c r="CDP4" s="21" t="s">
        <v>206</v>
      </c>
      <c r="CDQ4" s="21">
        <v>919150</v>
      </c>
      <c r="CDR4" s="21">
        <v>36560</v>
      </c>
      <c r="CDS4" s="21">
        <v>14</v>
      </c>
      <c r="CDT4" s="21">
        <v>8030892</v>
      </c>
      <c r="CDU4" s="21">
        <v>46541</v>
      </c>
      <c r="CDV4" s="21">
        <v>1169758</v>
      </c>
      <c r="CDW4" s="21">
        <v>206</v>
      </c>
      <c r="CDX4" s="21">
        <v>1433</v>
      </c>
      <c r="CDY4" s="21" t="s">
        <v>206</v>
      </c>
      <c r="CDZ4">
        <v>903782</v>
      </c>
      <c r="CEA4">
        <v>526051</v>
      </c>
      <c r="CEB4">
        <v>19500</v>
      </c>
      <c r="CEC4">
        <v>62660</v>
      </c>
      <c r="CED4" t="s">
        <v>206</v>
      </c>
      <c r="CEE4">
        <v>4215528</v>
      </c>
      <c r="CEF4">
        <v>1153441</v>
      </c>
      <c r="CEG4">
        <v>2056</v>
      </c>
      <c r="CEH4">
        <v>101207290</v>
      </c>
      <c r="CEI4">
        <v>548766</v>
      </c>
      <c r="CEJ4">
        <v>131617651</v>
      </c>
      <c r="CEK4">
        <v>1199687</v>
      </c>
      <c r="CEL4">
        <v>350732</v>
      </c>
      <c r="CEM4">
        <v>844091</v>
      </c>
      <c r="CEN4">
        <v>21917840</v>
      </c>
      <c r="CEO4">
        <v>15889017</v>
      </c>
      <c r="CEP4">
        <v>12090467</v>
      </c>
      <c r="CEQ4">
        <v>28984480</v>
      </c>
      <c r="CER4">
        <v>57320</v>
      </c>
      <c r="CES4">
        <v>15135638</v>
      </c>
      <c r="CET4">
        <v>42117734</v>
      </c>
      <c r="CEU4">
        <v>746657554</v>
      </c>
      <c r="CEV4">
        <v>1147289</v>
      </c>
      <c r="CEW4" t="s">
        <v>206</v>
      </c>
      <c r="CEX4">
        <v>1633968</v>
      </c>
      <c r="CEY4">
        <v>6880</v>
      </c>
      <c r="CEZ4">
        <v>34254</v>
      </c>
      <c r="CFA4">
        <v>1713203</v>
      </c>
      <c r="CFB4">
        <v>168786</v>
      </c>
      <c r="CFC4">
        <v>340</v>
      </c>
      <c r="CFD4">
        <v>74740184</v>
      </c>
      <c r="CFE4">
        <v>92400</v>
      </c>
      <c r="CFF4">
        <v>35322408</v>
      </c>
      <c r="CFG4">
        <v>13747757</v>
      </c>
      <c r="CFH4">
        <v>5198459</v>
      </c>
      <c r="CFI4">
        <v>12936054</v>
      </c>
      <c r="CFJ4">
        <v>2577441</v>
      </c>
      <c r="CFK4">
        <v>91658228</v>
      </c>
      <c r="CFL4">
        <v>110</v>
      </c>
      <c r="CFM4">
        <v>155031083</v>
      </c>
      <c r="CFN4">
        <v>23322366</v>
      </c>
      <c r="CFO4">
        <v>311981116</v>
      </c>
      <c r="CFP4">
        <v>47087411</v>
      </c>
      <c r="CFQ4">
        <v>29233582</v>
      </c>
      <c r="CFR4">
        <v>1767585</v>
      </c>
      <c r="CFS4">
        <v>297889</v>
      </c>
      <c r="CFT4">
        <v>11512022</v>
      </c>
      <c r="CFU4">
        <v>3541546</v>
      </c>
      <c r="CFV4">
        <v>38235</v>
      </c>
      <c r="CFW4">
        <v>2416782</v>
      </c>
      <c r="CFX4">
        <v>11024685</v>
      </c>
      <c r="CFY4">
        <v>37909208</v>
      </c>
      <c r="CFZ4">
        <v>3403235</v>
      </c>
      <c r="CGA4">
        <v>79328987</v>
      </c>
      <c r="CGB4">
        <v>39702902</v>
      </c>
      <c r="CGC4">
        <v>19536</v>
      </c>
      <c r="CGD4">
        <v>196138</v>
      </c>
      <c r="CGE4">
        <v>1266951</v>
      </c>
      <c r="CGF4">
        <v>925496</v>
      </c>
      <c r="CGG4">
        <v>215</v>
      </c>
      <c r="CGH4">
        <v>728727</v>
      </c>
      <c r="CGI4" t="s">
        <v>206</v>
      </c>
      <c r="CGJ4" t="s">
        <v>206</v>
      </c>
      <c r="CGK4">
        <v>918683</v>
      </c>
      <c r="CGL4">
        <v>14258010</v>
      </c>
      <c r="CGM4">
        <v>495</v>
      </c>
      <c r="CGN4">
        <v>49386</v>
      </c>
      <c r="CGO4">
        <v>198517996</v>
      </c>
      <c r="CGP4">
        <v>30926262</v>
      </c>
      <c r="CGQ4">
        <v>148930571</v>
      </c>
      <c r="CGR4">
        <v>19343942</v>
      </c>
      <c r="CGS4" t="s">
        <v>206</v>
      </c>
      <c r="CGT4">
        <v>4183404</v>
      </c>
      <c r="CGU4">
        <v>32992485</v>
      </c>
      <c r="CGV4">
        <v>29758550</v>
      </c>
      <c r="CGW4">
        <v>126985723</v>
      </c>
      <c r="CGX4">
        <v>188047619</v>
      </c>
      <c r="CGY4">
        <v>6894376</v>
      </c>
      <c r="CGZ4">
        <v>22428</v>
      </c>
      <c r="CHA4">
        <v>225277</v>
      </c>
      <c r="CHB4">
        <v>154646</v>
      </c>
      <c r="CHC4">
        <v>107024</v>
      </c>
      <c r="CHD4">
        <v>93846</v>
      </c>
      <c r="CHE4">
        <v>4169890121</v>
      </c>
      <c r="CHF4">
        <v>5030080563</v>
      </c>
      <c r="CHG4">
        <v>837804064</v>
      </c>
      <c r="CHH4">
        <v>373732</v>
      </c>
      <c r="CHI4">
        <v>640159</v>
      </c>
      <c r="CHJ4" t="s">
        <v>206</v>
      </c>
      <c r="CHK4">
        <v>691771011</v>
      </c>
      <c r="CHL4">
        <v>1752014</v>
      </c>
      <c r="CHM4">
        <v>4952</v>
      </c>
      <c r="CHN4">
        <v>172952317</v>
      </c>
      <c r="CHO4">
        <v>16236827</v>
      </c>
      <c r="CHP4">
        <v>27453639</v>
      </c>
      <c r="CHQ4">
        <v>112068</v>
      </c>
      <c r="CHR4">
        <v>192216</v>
      </c>
      <c r="CHS4">
        <v>37658</v>
      </c>
    </row>
    <row r="5" spans="1:2255" x14ac:dyDescent="0.25">
      <c r="A5" s="21">
        <v>2007</v>
      </c>
      <c r="B5" s="21" t="s">
        <v>206</v>
      </c>
      <c r="C5" s="21" t="s">
        <v>206</v>
      </c>
      <c r="D5" s="21" t="s">
        <v>206</v>
      </c>
      <c r="E5" s="21" t="s">
        <v>206</v>
      </c>
      <c r="F5" s="21" t="s">
        <v>206</v>
      </c>
      <c r="G5" s="21">
        <v>142200</v>
      </c>
      <c r="H5" s="21" t="s">
        <v>206</v>
      </c>
      <c r="I5" s="21" t="s">
        <v>206</v>
      </c>
      <c r="J5" s="21">
        <v>29376</v>
      </c>
      <c r="K5" s="21">
        <v>28248</v>
      </c>
      <c r="L5" s="21" t="s">
        <v>206</v>
      </c>
      <c r="M5" s="21" t="s">
        <v>206</v>
      </c>
      <c r="N5" s="21">
        <v>748653</v>
      </c>
      <c r="O5" s="21" t="s">
        <v>206</v>
      </c>
      <c r="P5" s="21" t="s">
        <v>206</v>
      </c>
      <c r="Q5" s="21" t="s">
        <v>206</v>
      </c>
      <c r="R5" s="21" t="s">
        <v>206</v>
      </c>
      <c r="S5" s="21">
        <v>880708</v>
      </c>
      <c r="T5" s="21" t="s">
        <v>206</v>
      </c>
      <c r="U5" s="21">
        <v>1918727</v>
      </c>
      <c r="V5" s="21" t="s">
        <v>206</v>
      </c>
      <c r="W5" s="21">
        <v>541849</v>
      </c>
      <c r="X5" s="21" t="s">
        <v>206</v>
      </c>
      <c r="Y5" s="21" t="s">
        <v>206</v>
      </c>
      <c r="Z5" s="21">
        <v>3360</v>
      </c>
      <c r="AA5" s="21" t="s">
        <v>206</v>
      </c>
      <c r="AB5" s="21">
        <v>27</v>
      </c>
      <c r="AC5" s="21">
        <v>551</v>
      </c>
      <c r="AD5" s="21" t="s">
        <v>206</v>
      </c>
      <c r="AE5" s="21" t="s">
        <v>206</v>
      </c>
      <c r="AF5" s="21">
        <v>2275861</v>
      </c>
      <c r="AG5" s="21">
        <v>198085</v>
      </c>
      <c r="AH5" s="21">
        <v>5644046</v>
      </c>
      <c r="AI5" s="21">
        <v>56038</v>
      </c>
      <c r="AJ5" s="21">
        <v>150</v>
      </c>
      <c r="AK5" s="21">
        <v>3779841</v>
      </c>
      <c r="AL5" s="21">
        <v>1060751</v>
      </c>
      <c r="AM5" s="21">
        <v>2892704</v>
      </c>
      <c r="AN5" s="21" t="s">
        <v>206</v>
      </c>
      <c r="AO5" s="21">
        <v>13297915</v>
      </c>
      <c r="AP5" s="21">
        <v>6317567</v>
      </c>
      <c r="AQ5" s="21">
        <v>2931663</v>
      </c>
      <c r="AR5" s="21">
        <v>9573</v>
      </c>
      <c r="AS5" s="21">
        <v>905</v>
      </c>
      <c r="AT5" s="21" t="s">
        <v>206</v>
      </c>
      <c r="AU5" s="21" t="s">
        <v>206</v>
      </c>
      <c r="AV5" s="21">
        <v>176668</v>
      </c>
      <c r="AW5" s="21">
        <v>467936</v>
      </c>
      <c r="AX5" s="21" t="s">
        <v>206</v>
      </c>
      <c r="AY5" s="21">
        <v>793</v>
      </c>
      <c r="AZ5" s="21">
        <v>382404</v>
      </c>
      <c r="BA5" s="21">
        <v>14584</v>
      </c>
      <c r="BB5" s="21">
        <v>7053330</v>
      </c>
      <c r="BC5" s="21" t="s">
        <v>206</v>
      </c>
      <c r="BD5" s="21" t="s">
        <v>206</v>
      </c>
      <c r="BE5" s="21" t="s">
        <v>206</v>
      </c>
      <c r="BF5" s="21" t="s">
        <v>206</v>
      </c>
      <c r="BG5" s="21">
        <v>329252</v>
      </c>
      <c r="BH5" s="21" t="s">
        <v>206</v>
      </c>
      <c r="BI5" s="21" t="s">
        <v>206</v>
      </c>
      <c r="BJ5" s="21" t="s">
        <v>206</v>
      </c>
      <c r="BK5" s="21" t="s">
        <v>206</v>
      </c>
      <c r="BL5" s="21" t="s">
        <v>206</v>
      </c>
      <c r="BM5" s="21" t="s">
        <v>206</v>
      </c>
      <c r="BN5" s="21" t="s">
        <v>206</v>
      </c>
      <c r="BO5" s="21" t="s">
        <v>206</v>
      </c>
      <c r="BP5" s="21" t="s">
        <v>206</v>
      </c>
      <c r="BQ5" s="21">
        <v>1746774</v>
      </c>
      <c r="BR5" s="21" t="s">
        <v>206</v>
      </c>
      <c r="BS5" s="21">
        <v>6598</v>
      </c>
      <c r="BT5" s="21" t="s">
        <v>206</v>
      </c>
      <c r="BU5" s="21" t="s">
        <v>206</v>
      </c>
      <c r="BV5" s="21">
        <v>114270</v>
      </c>
      <c r="BW5" s="21">
        <v>275031</v>
      </c>
      <c r="BX5" s="21">
        <v>60578</v>
      </c>
      <c r="BY5" s="21">
        <v>11261014</v>
      </c>
      <c r="BZ5" s="21">
        <v>90077</v>
      </c>
      <c r="CA5" s="21" t="s">
        <v>206</v>
      </c>
      <c r="CB5" s="21" t="s">
        <v>206</v>
      </c>
      <c r="CC5" s="21" t="s">
        <v>206</v>
      </c>
      <c r="CD5" s="21">
        <v>5936</v>
      </c>
      <c r="CE5" s="21">
        <v>12059</v>
      </c>
      <c r="CF5" s="21" t="s">
        <v>206</v>
      </c>
      <c r="CG5" s="21">
        <v>4195644</v>
      </c>
      <c r="CH5" s="21">
        <v>3510470</v>
      </c>
      <c r="CI5" s="21">
        <v>6978629</v>
      </c>
      <c r="CJ5" s="21" t="s">
        <v>206</v>
      </c>
      <c r="CK5" s="21">
        <v>32000</v>
      </c>
      <c r="CL5" s="21" t="s">
        <v>206</v>
      </c>
      <c r="CM5" s="21">
        <v>525561</v>
      </c>
      <c r="CN5" s="21">
        <v>124897</v>
      </c>
      <c r="CO5" s="21" t="s">
        <v>206</v>
      </c>
      <c r="CP5" s="21">
        <v>6316</v>
      </c>
      <c r="CQ5" s="21">
        <v>594</v>
      </c>
      <c r="CR5" s="21">
        <v>63641</v>
      </c>
      <c r="CS5" s="21" t="s">
        <v>206</v>
      </c>
      <c r="CT5" s="21">
        <v>6</v>
      </c>
      <c r="CU5" s="21" t="s">
        <v>206</v>
      </c>
      <c r="CV5" s="21">
        <v>20</v>
      </c>
      <c r="CW5" s="21" t="s">
        <v>206</v>
      </c>
      <c r="CX5" s="21" t="s">
        <v>206</v>
      </c>
      <c r="CY5" s="21" t="s">
        <v>206</v>
      </c>
      <c r="CZ5" s="21" t="s">
        <v>206</v>
      </c>
      <c r="DA5" s="21">
        <v>1</v>
      </c>
      <c r="DB5" s="21" t="s">
        <v>206</v>
      </c>
      <c r="DC5" s="21" t="s">
        <v>206</v>
      </c>
      <c r="DD5" s="21" t="s">
        <v>206</v>
      </c>
      <c r="DE5" s="21">
        <v>99</v>
      </c>
      <c r="DF5" s="21" t="s">
        <v>206</v>
      </c>
      <c r="DG5" s="21" t="s">
        <v>206</v>
      </c>
      <c r="DH5" s="21">
        <v>1436974</v>
      </c>
      <c r="DI5" s="21" t="s">
        <v>206</v>
      </c>
      <c r="DJ5" s="21">
        <v>71617</v>
      </c>
      <c r="DK5" s="21">
        <v>637780</v>
      </c>
      <c r="DL5" s="21">
        <v>1071863</v>
      </c>
      <c r="DM5" s="21">
        <v>322170</v>
      </c>
      <c r="DN5" s="21" t="s">
        <v>206</v>
      </c>
      <c r="DO5" s="21" t="s">
        <v>206</v>
      </c>
      <c r="DP5" s="21">
        <v>84991</v>
      </c>
      <c r="DQ5" s="21">
        <v>2502913</v>
      </c>
      <c r="DR5" s="21">
        <v>10000</v>
      </c>
      <c r="DS5" s="21">
        <v>86</v>
      </c>
      <c r="DT5" s="21">
        <v>1227</v>
      </c>
      <c r="DU5" s="21" t="s">
        <v>206</v>
      </c>
      <c r="DV5" s="21">
        <v>7</v>
      </c>
      <c r="DW5" s="21">
        <v>343731</v>
      </c>
      <c r="DX5" s="21">
        <v>10</v>
      </c>
      <c r="DY5" s="21" t="s">
        <v>206</v>
      </c>
      <c r="DZ5" s="21">
        <v>2646307</v>
      </c>
      <c r="EA5" s="21">
        <v>231144</v>
      </c>
      <c r="EB5" s="21">
        <v>29267610</v>
      </c>
      <c r="EC5" s="21">
        <v>221415</v>
      </c>
      <c r="ED5" s="21">
        <v>392034</v>
      </c>
      <c r="EE5" s="21">
        <v>318212</v>
      </c>
      <c r="EF5" s="21">
        <v>62337</v>
      </c>
      <c r="EG5" s="21">
        <v>10687016</v>
      </c>
      <c r="EH5" s="21" t="s">
        <v>206</v>
      </c>
      <c r="EI5" s="21">
        <v>372332</v>
      </c>
      <c r="EJ5" s="21">
        <v>28442950</v>
      </c>
      <c r="EK5" s="21">
        <v>6863330</v>
      </c>
      <c r="EL5" s="21">
        <v>82511</v>
      </c>
      <c r="EM5" s="21">
        <v>48161</v>
      </c>
      <c r="EN5" s="21">
        <v>28964</v>
      </c>
      <c r="EO5" s="21" t="s">
        <v>206</v>
      </c>
      <c r="EP5" s="21">
        <v>50751</v>
      </c>
      <c r="EQ5" s="21">
        <v>41838</v>
      </c>
      <c r="ER5" s="21" t="s">
        <v>206</v>
      </c>
      <c r="ES5" s="21">
        <v>249</v>
      </c>
      <c r="ET5" s="21">
        <v>135935</v>
      </c>
      <c r="EU5" s="21">
        <v>25676</v>
      </c>
      <c r="EV5" s="21">
        <v>1692939</v>
      </c>
      <c r="EW5" s="21">
        <v>643</v>
      </c>
      <c r="EX5" s="21">
        <v>2771</v>
      </c>
      <c r="EY5" s="21" t="s">
        <v>206</v>
      </c>
      <c r="EZ5" s="21" t="s">
        <v>206</v>
      </c>
      <c r="FA5" s="21">
        <v>1074522</v>
      </c>
      <c r="FB5" s="21" t="s">
        <v>206</v>
      </c>
      <c r="FC5" s="21" t="s">
        <v>206</v>
      </c>
      <c r="FD5" s="21">
        <v>228</v>
      </c>
      <c r="FE5" s="21" t="s">
        <v>206</v>
      </c>
      <c r="FF5" s="21" t="s">
        <v>206</v>
      </c>
      <c r="FG5" s="21">
        <v>105</v>
      </c>
      <c r="FH5" s="21" t="s">
        <v>206</v>
      </c>
      <c r="FI5" s="21" t="s">
        <v>206</v>
      </c>
      <c r="FJ5" s="21" t="s">
        <v>206</v>
      </c>
      <c r="FK5" s="21">
        <v>3905175</v>
      </c>
      <c r="FL5" s="21">
        <v>1</v>
      </c>
      <c r="FM5" s="21">
        <v>1181</v>
      </c>
      <c r="FN5" s="21" t="s">
        <v>206</v>
      </c>
      <c r="FO5" s="21" t="s">
        <v>206</v>
      </c>
      <c r="FP5" s="21">
        <v>11544</v>
      </c>
      <c r="FQ5" s="21">
        <v>30767</v>
      </c>
      <c r="FR5" s="21">
        <v>49177</v>
      </c>
      <c r="FS5" s="21">
        <v>15808</v>
      </c>
      <c r="FT5" s="21">
        <v>803027</v>
      </c>
      <c r="FU5" s="21">
        <v>1682</v>
      </c>
      <c r="FV5" s="21">
        <v>160</v>
      </c>
      <c r="FW5" s="21">
        <v>1277</v>
      </c>
      <c r="FX5" s="21" t="s">
        <v>206</v>
      </c>
      <c r="FY5" s="21" t="s">
        <v>206</v>
      </c>
      <c r="FZ5" s="21">
        <v>245093</v>
      </c>
      <c r="GA5" s="21">
        <v>74356997</v>
      </c>
      <c r="GB5" s="21">
        <v>20413861</v>
      </c>
      <c r="GC5" s="21">
        <v>37448169</v>
      </c>
      <c r="GD5" s="21" t="s">
        <v>206</v>
      </c>
      <c r="GE5" s="21">
        <v>143314</v>
      </c>
      <c r="GF5" s="21" t="s">
        <v>206</v>
      </c>
      <c r="GG5" s="21">
        <v>2367955</v>
      </c>
      <c r="GH5" s="21">
        <v>373</v>
      </c>
      <c r="GI5" s="21" t="s">
        <v>206</v>
      </c>
      <c r="GJ5" s="21">
        <v>8974</v>
      </c>
      <c r="GK5" s="21">
        <v>16521</v>
      </c>
      <c r="GL5" s="21">
        <v>284969</v>
      </c>
      <c r="GM5" s="21" t="s">
        <v>206</v>
      </c>
      <c r="GN5" s="21">
        <v>5</v>
      </c>
      <c r="GO5" s="21" t="s">
        <v>206</v>
      </c>
      <c r="GP5" s="21">
        <v>40828</v>
      </c>
      <c r="GQ5" s="21" t="s">
        <v>206</v>
      </c>
      <c r="GR5" s="21" t="s">
        <v>206</v>
      </c>
      <c r="GS5" s="21" t="s">
        <v>206</v>
      </c>
      <c r="GT5" s="21" t="s">
        <v>206</v>
      </c>
      <c r="GU5" s="21">
        <v>77940</v>
      </c>
      <c r="GV5" s="21" t="s">
        <v>206</v>
      </c>
      <c r="GW5" s="21" t="s">
        <v>206</v>
      </c>
      <c r="GX5" s="21" t="s">
        <v>206</v>
      </c>
      <c r="GY5" s="21">
        <v>6054</v>
      </c>
      <c r="GZ5" s="21" t="s">
        <v>206</v>
      </c>
      <c r="HA5" s="21" t="s">
        <v>206</v>
      </c>
      <c r="HB5" s="21">
        <v>548051</v>
      </c>
      <c r="HC5" s="21" t="s">
        <v>206</v>
      </c>
      <c r="HD5" s="21" t="s">
        <v>206</v>
      </c>
      <c r="HE5" s="21">
        <v>374115</v>
      </c>
      <c r="HF5" s="21">
        <v>1961231</v>
      </c>
      <c r="HG5" s="21">
        <v>839230</v>
      </c>
      <c r="HH5" s="21" t="s">
        <v>206</v>
      </c>
      <c r="HI5" s="21">
        <v>2895781</v>
      </c>
      <c r="HJ5" s="21">
        <v>743668</v>
      </c>
      <c r="HK5" s="21">
        <v>3070245</v>
      </c>
      <c r="HL5" s="21">
        <v>858619</v>
      </c>
      <c r="HM5" s="21" t="s">
        <v>206</v>
      </c>
      <c r="HN5" s="21">
        <v>429</v>
      </c>
      <c r="HO5" s="21" t="s">
        <v>206</v>
      </c>
      <c r="HP5" s="21">
        <v>124</v>
      </c>
      <c r="HQ5" s="21">
        <v>153445</v>
      </c>
      <c r="HR5" s="21">
        <v>92620</v>
      </c>
      <c r="HS5" s="21" t="s">
        <v>206</v>
      </c>
      <c r="HT5" s="21">
        <v>425168</v>
      </c>
      <c r="HU5" s="21">
        <v>45688</v>
      </c>
      <c r="HV5" s="21">
        <v>7291387</v>
      </c>
      <c r="HW5" s="21">
        <v>633439</v>
      </c>
      <c r="HX5" s="21">
        <v>491046</v>
      </c>
      <c r="HY5" s="21">
        <v>5478542</v>
      </c>
      <c r="HZ5" s="21">
        <v>11757</v>
      </c>
      <c r="IA5" s="21">
        <v>5857353</v>
      </c>
      <c r="IB5" s="21" t="s">
        <v>206</v>
      </c>
      <c r="IC5" s="21">
        <v>726114</v>
      </c>
      <c r="ID5" s="21">
        <v>1404914</v>
      </c>
      <c r="IE5" s="21">
        <v>3175318</v>
      </c>
      <c r="IF5" s="21">
        <v>117700</v>
      </c>
      <c r="IG5" s="21">
        <v>5534</v>
      </c>
      <c r="IH5" s="21" t="s">
        <v>206</v>
      </c>
      <c r="II5" s="21" t="s">
        <v>206</v>
      </c>
      <c r="IJ5" s="21">
        <v>279606</v>
      </c>
      <c r="IK5" s="21">
        <v>237291</v>
      </c>
      <c r="IL5" s="21" t="s">
        <v>206</v>
      </c>
      <c r="IM5" s="21">
        <v>6966</v>
      </c>
      <c r="IN5" s="21">
        <v>1518068</v>
      </c>
      <c r="IO5" s="21">
        <v>9336</v>
      </c>
      <c r="IP5" s="21">
        <v>290252</v>
      </c>
      <c r="IQ5" s="21">
        <v>868</v>
      </c>
      <c r="IR5" s="21">
        <v>88404</v>
      </c>
      <c r="IS5" s="21" t="s">
        <v>206</v>
      </c>
      <c r="IT5" s="21">
        <v>1</v>
      </c>
      <c r="IU5" s="21">
        <v>102712</v>
      </c>
      <c r="IV5" s="21" t="s">
        <v>206</v>
      </c>
      <c r="IW5" s="21" t="s">
        <v>206</v>
      </c>
      <c r="IX5" s="21">
        <v>878737</v>
      </c>
      <c r="IY5" s="21" t="s">
        <v>206</v>
      </c>
      <c r="IZ5" s="21" t="s">
        <v>206</v>
      </c>
      <c r="JA5" s="21">
        <v>40518</v>
      </c>
      <c r="JB5" s="21">
        <v>18304</v>
      </c>
      <c r="JC5" s="21" t="s">
        <v>206</v>
      </c>
      <c r="JD5" s="21" t="s">
        <v>206</v>
      </c>
      <c r="JE5" s="21">
        <v>493516</v>
      </c>
      <c r="JF5" s="21">
        <v>638</v>
      </c>
      <c r="JG5" s="21">
        <v>7498</v>
      </c>
      <c r="JH5" s="21" t="s">
        <v>206</v>
      </c>
      <c r="JI5" s="21" t="s">
        <v>206</v>
      </c>
      <c r="JJ5" s="21">
        <v>63930</v>
      </c>
      <c r="JK5" s="21">
        <v>384457</v>
      </c>
      <c r="JL5" s="21">
        <v>996430</v>
      </c>
      <c r="JM5" s="21">
        <v>6892977</v>
      </c>
      <c r="JN5" s="21">
        <v>2192708</v>
      </c>
      <c r="JO5" s="21">
        <v>4883050</v>
      </c>
      <c r="JP5" s="21" t="s">
        <v>206</v>
      </c>
      <c r="JQ5" s="21" t="s">
        <v>206</v>
      </c>
      <c r="JR5" s="21" t="s">
        <v>206</v>
      </c>
      <c r="JS5" s="21" t="s">
        <v>206</v>
      </c>
      <c r="JT5" s="21" t="s">
        <v>206</v>
      </c>
      <c r="JU5" s="21">
        <v>5306784</v>
      </c>
      <c r="JV5" s="21">
        <v>4604129</v>
      </c>
      <c r="JW5" s="21">
        <v>246671</v>
      </c>
      <c r="JX5" s="21" t="s">
        <v>206</v>
      </c>
      <c r="JY5" s="21" t="s">
        <v>206</v>
      </c>
      <c r="JZ5" s="21" t="s">
        <v>206</v>
      </c>
      <c r="KA5" s="21">
        <v>132020</v>
      </c>
      <c r="KB5" s="21">
        <v>3312</v>
      </c>
      <c r="KC5" s="21" t="s">
        <v>206</v>
      </c>
      <c r="KD5" s="21">
        <v>80284</v>
      </c>
      <c r="KE5" s="21">
        <v>985</v>
      </c>
      <c r="KF5" s="21">
        <v>683216</v>
      </c>
      <c r="KG5" s="21">
        <v>34</v>
      </c>
      <c r="KH5" s="21">
        <v>64</v>
      </c>
      <c r="KI5" s="21">
        <v>30</v>
      </c>
      <c r="KJ5" s="21" t="s">
        <v>206</v>
      </c>
      <c r="KK5" s="21" t="s">
        <v>206</v>
      </c>
      <c r="KL5" s="21">
        <v>930342</v>
      </c>
      <c r="KM5" s="21" t="s">
        <v>206</v>
      </c>
      <c r="KN5" s="21">
        <v>5631</v>
      </c>
      <c r="KO5" s="21">
        <v>83781</v>
      </c>
      <c r="KP5" s="21">
        <v>113308</v>
      </c>
      <c r="KQ5" s="21" t="s">
        <v>206</v>
      </c>
      <c r="KR5" s="21">
        <v>1167</v>
      </c>
      <c r="KS5" s="21">
        <v>24640</v>
      </c>
      <c r="KT5" s="21">
        <v>4026039</v>
      </c>
      <c r="KU5" s="21">
        <v>4169</v>
      </c>
      <c r="KV5" s="21" t="s">
        <v>206</v>
      </c>
      <c r="KW5" s="21" t="s">
        <v>206</v>
      </c>
      <c r="KX5" s="21" t="s">
        <v>206</v>
      </c>
      <c r="KY5" s="21">
        <v>369565</v>
      </c>
      <c r="KZ5" s="21">
        <v>445729</v>
      </c>
      <c r="LA5" s="21">
        <v>900854</v>
      </c>
      <c r="LB5" s="21" t="s">
        <v>206</v>
      </c>
      <c r="LC5" s="21">
        <v>71473</v>
      </c>
      <c r="LD5" s="21">
        <v>8599858</v>
      </c>
      <c r="LE5" s="21">
        <v>9341325</v>
      </c>
      <c r="LF5" s="21" t="s">
        <v>206</v>
      </c>
      <c r="LG5" s="21" t="s">
        <v>206</v>
      </c>
      <c r="LH5" s="21">
        <v>30144</v>
      </c>
      <c r="LI5" s="21" t="s">
        <v>206</v>
      </c>
      <c r="LJ5" s="21">
        <v>198</v>
      </c>
      <c r="LK5" s="21">
        <v>10303</v>
      </c>
      <c r="LL5" s="21" t="s">
        <v>206</v>
      </c>
      <c r="LM5" s="21" t="s">
        <v>206</v>
      </c>
      <c r="LN5" s="21">
        <v>2575538</v>
      </c>
      <c r="LO5" s="21" t="s">
        <v>206</v>
      </c>
      <c r="LP5" s="21">
        <v>45405</v>
      </c>
      <c r="LQ5" s="21" t="s">
        <v>206</v>
      </c>
      <c r="LR5" s="21">
        <v>2600</v>
      </c>
      <c r="LS5" s="21">
        <v>47569</v>
      </c>
      <c r="LT5" s="21">
        <v>54375</v>
      </c>
      <c r="LU5" s="21">
        <v>3010</v>
      </c>
      <c r="LV5" s="21" t="s">
        <v>206</v>
      </c>
      <c r="LW5" s="21" t="s">
        <v>206</v>
      </c>
      <c r="LX5" s="21">
        <v>9146</v>
      </c>
      <c r="LY5" s="21">
        <v>441556</v>
      </c>
      <c r="LZ5" s="21">
        <v>36385</v>
      </c>
      <c r="MA5" s="21">
        <v>1143700</v>
      </c>
      <c r="MB5" s="21">
        <v>7205</v>
      </c>
      <c r="MC5" s="21" t="s">
        <v>206</v>
      </c>
      <c r="MD5" s="21">
        <v>65456</v>
      </c>
      <c r="ME5" s="21">
        <v>44782</v>
      </c>
      <c r="MF5" s="21">
        <v>1496</v>
      </c>
      <c r="MG5" s="21">
        <v>0</v>
      </c>
      <c r="MH5" s="21">
        <v>8894</v>
      </c>
      <c r="MI5" s="21">
        <v>8524</v>
      </c>
      <c r="MJ5" s="21">
        <v>2567791</v>
      </c>
      <c r="MK5" s="21">
        <v>99674</v>
      </c>
      <c r="ML5" s="21">
        <v>470271</v>
      </c>
      <c r="MM5" s="21" t="s">
        <v>206</v>
      </c>
      <c r="MN5" s="21">
        <v>13</v>
      </c>
      <c r="MO5" s="21">
        <v>66507</v>
      </c>
      <c r="MP5" s="21" t="s">
        <v>206</v>
      </c>
      <c r="MQ5" s="21" t="s">
        <v>206</v>
      </c>
      <c r="MR5" s="21">
        <v>69</v>
      </c>
      <c r="MS5" s="21" t="s">
        <v>206</v>
      </c>
      <c r="MT5" s="21" t="s">
        <v>206</v>
      </c>
      <c r="MU5" s="21">
        <v>11606</v>
      </c>
      <c r="MV5" s="21">
        <v>644598</v>
      </c>
      <c r="MW5" s="21" t="s">
        <v>206</v>
      </c>
      <c r="MX5" s="21" t="s">
        <v>206</v>
      </c>
      <c r="MY5" s="21">
        <v>7218</v>
      </c>
      <c r="MZ5" s="21">
        <v>892</v>
      </c>
      <c r="NA5" s="21">
        <v>56</v>
      </c>
      <c r="NB5" s="21">
        <v>407032</v>
      </c>
      <c r="NC5" s="21" t="s">
        <v>206</v>
      </c>
      <c r="ND5" s="21">
        <v>11133</v>
      </c>
      <c r="NE5" s="21">
        <v>968</v>
      </c>
      <c r="NF5" s="21">
        <v>9009</v>
      </c>
      <c r="NG5" s="21">
        <v>4402977</v>
      </c>
      <c r="NH5" s="21">
        <v>353459</v>
      </c>
      <c r="NI5" s="21">
        <v>1416</v>
      </c>
      <c r="NJ5" s="21" t="s">
        <v>206</v>
      </c>
      <c r="NK5" s="21" t="s">
        <v>206</v>
      </c>
      <c r="NL5" s="21" t="s">
        <v>206</v>
      </c>
      <c r="NM5" s="21" t="s">
        <v>206</v>
      </c>
      <c r="NN5" s="21" t="s">
        <v>206</v>
      </c>
      <c r="NO5" s="21">
        <v>24834634</v>
      </c>
      <c r="NP5" s="21">
        <v>16726701</v>
      </c>
      <c r="NQ5" s="21">
        <v>200120</v>
      </c>
      <c r="NR5" s="21" t="s">
        <v>206</v>
      </c>
      <c r="NS5" s="21" t="s">
        <v>206</v>
      </c>
      <c r="NT5" s="21" t="s">
        <v>206</v>
      </c>
      <c r="NU5" s="21">
        <v>4734634</v>
      </c>
      <c r="NV5" s="21">
        <v>61587</v>
      </c>
      <c r="NW5" s="21" t="s">
        <v>206</v>
      </c>
      <c r="NX5" s="21">
        <v>162565</v>
      </c>
      <c r="NY5" s="21">
        <v>762</v>
      </c>
      <c r="NZ5" s="21">
        <v>8020</v>
      </c>
      <c r="OA5" s="21" t="s">
        <v>206</v>
      </c>
      <c r="OB5" s="21">
        <v>0</v>
      </c>
      <c r="OC5" s="21">
        <v>30997</v>
      </c>
      <c r="OD5" s="21" t="s">
        <v>206</v>
      </c>
      <c r="OE5" s="21" t="s">
        <v>206</v>
      </c>
      <c r="OF5" s="21">
        <v>913521</v>
      </c>
      <c r="OG5" s="21" t="s">
        <v>206</v>
      </c>
      <c r="OH5" s="21" t="s">
        <v>206</v>
      </c>
      <c r="OI5" s="21" t="s">
        <v>206</v>
      </c>
      <c r="OJ5" s="21">
        <v>951</v>
      </c>
      <c r="OK5" s="21" t="s">
        <v>206</v>
      </c>
      <c r="OL5" s="21" t="s">
        <v>206</v>
      </c>
      <c r="OM5" s="21" t="s">
        <v>206</v>
      </c>
      <c r="ON5" s="21" t="s">
        <v>206</v>
      </c>
      <c r="OO5" s="21" t="s">
        <v>206</v>
      </c>
      <c r="OP5" s="21">
        <v>1074035</v>
      </c>
      <c r="OQ5" s="21" t="s">
        <v>206</v>
      </c>
      <c r="OR5" s="21">
        <v>40600</v>
      </c>
      <c r="OS5" s="21" t="s">
        <v>206</v>
      </c>
      <c r="OT5" s="21" t="s">
        <v>206</v>
      </c>
      <c r="OU5" s="21">
        <v>1300</v>
      </c>
      <c r="OV5" s="21" t="s">
        <v>206</v>
      </c>
      <c r="OW5" s="21" t="s">
        <v>206</v>
      </c>
      <c r="OX5" s="21">
        <v>318860</v>
      </c>
      <c r="OY5" s="21">
        <v>713357</v>
      </c>
      <c r="OZ5" s="21" t="s">
        <v>206</v>
      </c>
      <c r="PA5" s="21" t="s">
        <v>206</v>
      </c>
      <c r="PB5" s="21" t="s">
        <v>206</v>
      </c>
      <c r="PC5" s="21" t="s">
        <v>206</v>
      </c>
      <c r="PD5" s="21" t="s">
        <v>206</v>
      </c>
      <c r="PE5" s="21" t="s">
        <v>206</v>
      </c>
      <c r="PF5" s="21" t="s">
        <v>206</v>
      </c>
      <c r="PG5" s="21" t="s">
        <v>206</v>
      </c>
      <c r="PH5" s="21">
        <v>1692</v>
      </c>
      <c r="PI5" s="21" t="s">
        <v>206</v>
      </c>
      <c r="PJ5" s="21">
        <v>6896</v>
      </c>
      <c r="PK5" s="21" t="s">
        <v>206</v>
      </c>
      <c r="PL5" s="21">
        <v>270219</v>
      </c>
      <c r="PM5" s="21">
        <v>362420</v>
      </c>
      <c r="PN5" s="21">
        <v>2000</v>
      </c>
      <c r="PO5" s="21" t="s">
        <v>206</v>
      </c>
      <c r="PP5" s="21" t="s">
        <v>206</v>
      </c>
      <c r="PQ5" s="21">
        <v>3449603</v>
      </c>
      <c r="PR5" s="21">
        <v>47096</v>
      </c>
      <c r="PS5" s="21">
        <v>515334</v>
      </c>
      <c r="PT5" s="21">
        <v>95623</v>
      </c>
      <c r="PU5" s="21" t="s">
        <v>206</v>
      </c>
      <c r="PV5" s="21" t="s">
        <v>206</v>
      </c>
      <c r="PW5" s="21" t="s">
        <v>206</v>
      </c>
      <c r="PX5" s="21">
        <v>1419</v>
      </c>
      <c r="PY5" s="21" t="s">
        <v>206</v>
      </c>
      <c r="PZ5" s="21" t="s">
        <v>206</v>
      </c>
      <c r="QA5" s="21" t="s">
        <v>206</v>
      </c>
      <c r="QB5" s="21">
        <v>65644</v>
      </c>
      <c r="QC5" s="21" t="s">
        <v>206</v>
      </c>
      <c r="QD5" s="21">
        <v>230911</v>
      </c>
      <c r="QE5" s="21" t="s">
        <v>206</v>
      </c>
      <c r="QF5" s="21" t="s">
        <v>206</v>
      </c>
      <c r="QG5" s="21" t="s">
        <v>206</v>
      </c>
      <c r="QH5" s="21" t="s">
        <v>206</v>
      </c>
      <c r="QI5" s="21" t="s">
        <v>206</v>
      </c>
      <c r="QJ5" s="21" t="s">
        <v>206</v>
      </c>
      <c r="QK5" s="21" t="s">
        <v>206</v>
      </c>
      <c r="QL5" s="21" t="s">
        <v>206</v>
      </c>
      <c r="QM5" s="21" t="s">
        <v>206</v>
      </c>
      <c r="QN5" s="21" t="s">
        <v>206</v>
      </c>
      <c r="QO5" s="21" t="s">
        <v>206</v>
      </c>
      <c r="QP5" s="21">
        <v>11460</v>
      </c>
      <c r="QQ5" s="21" t="s">
        <v>206</v>
      </c>
      <c r="QR5" s="21" t="s">
        <v>206</v>
      </c>
      <c r="QS5" s="21" t="s">
        <v>206</v>
      </c>
      <c r="QT5" s="21">
        <v>1366</v>
      </c>
      <c r="QU5" s="21">
        <v>14168</v>
      </c>
      <c r="QV5" s="21" t="s">
        <v>206</v>
      </c>
      <c r="QW5" s="21" t="s">
        <v>206</v>
      </c>
      <c r="QX5" s="21" t="s">
        <v>206</v>
      </c>
      <c r="QY5" s="21">
        <v>3578</v>
      </c>
      <c r="QZ5" s="21" t="s">
        <v>206</v>
      </c>
      <c r="RA5" s="21">
        <v>967093</v>
      </c>
      <c r="RB5" s="21" t="s">
        <v>206</v>
      </c>
      <c r="RC5" s="21" t="s">
        <v>206</v>
      </c>
      <c r="RD5" s="21" t="s">
        <v>206</v>
      </c>
      <c r="RE5" s="21" t="s">
        <v>206</v>
      </c>
      <c r="RF5" s="21" t="s">
        <v>206</v>
      </c>
      <c r="RG5" s="21" t="s">
        <v>206</v>
      </c>
      <c r="RH5" s="21" t="s">
        <v>206</v>
      </c>
      <c r="RI5" s="21">
        <v>2539999</v>
      </c>
      <c r="RJ5" s="21">
        <v>4109143</v>
      </c>
      <c r="RK5" s="21">
        <v>3341</v>
      </c>
      <c r="RL5" s="21" t="s">
        <v>206</v>
      </c>
      <c r="RM5" s="21" t="s">
        <v>206</v>
      </c>
      <c r="RN5" s="21" t="s">
        <v>206</v>
      </c>
      <c r="RO5" s="21">
        <v>397001</v>
      </c>
      <c r="RP5" s="21" t="s">
        <v>206</v>
      </c>
      <c r="RQ5" s="21" t="s">
        <v>206</v>
      </c>
      <c r="RR5" s="21" t="s">
        <v>206</v>
      </c>
      <c r="RS5" s="21" t="s">
        <v>206</v>
      </c>
      <c r="RT5" s="21">
        <v>282861</v>
      </c>
      <c r="RU5" s="21" t="s">
        <v>206</v>
      </c>
      <c r="RV5" s="21" t="s">
        <v>206</v>
      </c>
      <c r="RW5" s="21" t="s">
        <v>206</v>
      </c>
      <c r="RX5" s="21" t="s">
        <v>206</v>
      </c>
      <c r="RY5" s="21" t="s">
        <v>206</v>
      </c>
      <c r="RZ5" s="21" t="s">
        <v>206</v>
      </c>
      <c r="SA5" s="21" t="s">
        <v>206</v>
      </c>
      <c r="SB5" s="21" t="s">
        <v>206</v>
      </c>
      <c r="SC5" s="21" t="s">
        <v>206</v>
      </c>
      <c r="SD5" s="21" t="s">
        <v>206</v>
      </c>
      <c r="SE5" s="21" t="s">
        <v>206</v>
      </c>
      <c r="SF5" s="21" t="s">
        <v>206</v>
      </c>
      <c r="SG5" s="21" t="s">
        <v>206</v>
      </c>
      <c r="SH5" s="21" t="s">
        <v>206</v>
      </c>
      <c r="SI5" s="21" t="s">
        <v>206</v>
      </c>
      <c r="SJ5" s="21" t="s">
        <v>206</v>
      </c>
      <c r="SK5" s="21" t="s">
        <v>206</v>
      </c>
      <c r="SL5" s="21" t="s">
        <v>206</v>
      </c>
      <c r="SM5" s="21" t="s">
        <v>206</v>
      </c>
      <c r="SN5" s="21" t="s">
        <v>206</v>
      </c>
      <c r="SO5" s="21" t="s">
        <v>206</v>
      </c>
      <c r="SP5" s="21" t="s">
        <v>206</v>
      </c>
      <c r="SQ5" s="21" t="s">
        <v>206</v>
      </c>
      <c r="SR5" s="21" t="s">
        <v>206</v>
      </c>
      <c r="SS5" s="21">
        <v>886539</v>
      </c>
      <c r="ST5" s="21" t="s">
        <v>206</v>
      </c>
      <c r="SU5" s="21" t="s">
        <v>206</v>
      </c>
      <c r="SV5" s="21" t="s">
        <v>206</v>
      </c>
      <c r="SW5" s="21" t="s">
        <v>206</v>
      </c>
      <c r="SX5" s="21" t="s">
        <v>206</v>
      </c>
      <c r="SY5" s="21" t="s">
        <v>206</v>
      </c>
      <c r="SZ5" s="21" t="s">
        <v>206</v>
      </c>
      <c r="TA5" s="21" t="s">
        <v>206</v>
      </c>
      <c r="TB5" s="21">
        <v>295</v>
      </c>
      <c r="TC5" s="21">
        <v>6626</v>
      </c>
      <c r="TD5" s="21">
        <v>383558</v>
      </c>
      <c r="TE5" s="21" t="s">
        <v>206</v>
      </c>
      <c r="TF5" s="21">
        <v>13235</v>
      </c>
      <c r="TG5" s="21">
        <v>308002</v>
      </c>
      <c r="TH5" s="21" t="s">
        <v>206</v>
      </c>
      <c r="TI5" s="21">
        <v>125755</v>
      </c>
      <c r="TJ5" s="21" t="s">
        <v>206</v>
      </c>
      <c r="TK5" s="21">
        <v>16126943</v>
      </c>
      <c r="TL5" s="21">
        <v>114576</v>
      </c>
      <c r="TM5" s="21">
        <v>627258</v>
      </c>
      <c r="TN5" s="21">
        <v>9084</v>
      </c>
      <c r="TO5" s="21" t="s">
        <v>206</v>
      </c>
      <c r="TP5" s="21" t="s">
        <v>206</v>
      </c>
      <c r="TQ5" s="21" t="s">
        <v>206</v>
      </c>
      <c r="TR5" s="21">
        <v>2722</v>
      </c>
      <c r="TS5" s="21">
        <v>41</v>
      </c>
      <c r="TT5" s="21" t="s">
        <v>206</v>
      </c>
      <c r="TU5" s="21" t="s">
        <v>206</v>
      </c>
      <c r="TV5" s="21">
        <v>88043</v>
      </c>
      <c r="TW5" s="21" t="s">
        <v>206</v>
      </c>
      <c r="TX5" s="21">
        <v>5788</v>
      </c>
      <c r="TY5" s="21" t="s">
        <v>206</v>
      </c>
      <c r="TZ5" s="21" t="s">
        <v>206</v>
      </c>
      <c r="UA5" s="21" t="s">
        <v>206</v>
      </c>
      <c r="UB5" s="21" t="s">
        <v>206</v>
      </c>
      <c r="UC5" s="21">
        <v>37825</v>
      </c>
      <c r="UD5" s="21" t="s">
        <v>206</v>
      </c>
      <c r="UE5" s="21" t="s">
        <v>206</v>
      </c>
      <c r="UF5" s="21" t="s">
        <v>206</v>
      </c>
      <c r="UG5" s="21" t="s">
        <v>206</v>
      </c>
      <c r="UH5" s="21" t="s">
        <v>206</v>
      </c>
      <c r="UI5" s="21" t="s">
        <v>206</v>
      </c>
      <c r="UJ5" s="21" t="s">
        <v>206</v>
      </c>
      <c r="UK5" s="21" t="s">
        <v>206</v>
      </c>
      <c r="UL5" s="21" t="s">
        <v>206</v>
      </c>
      <c r="UM5" s="21" t="s">
        <v>206</v>
      </c>
      <c r="UN5" s="21">
        <v>884</v>
      </c>
      <c r="UO5" s="21" t="s">
        <v>206</v>
      </c>
      <c r="UP5" s="21" t="s">
        <v>206</v>
      </c>
      <c r="UQ5" s="21" t="s">
        <v>206</v>
      </c>
      <c r="UR5" s="21">
        <v>1</v>
      </c>
      <c r="US5" s="21">
        <v>1780</v>
      </c>
      <c r="UT5" s="21" t="s">
        <v>206</v>
      </c>
      <c r="UU5" s="21" t="s">
        <v>206</v>
      </c>
      <c r="UV5" s="21">
        <v>6183</v>
      </c>
      <c r="UW5" s="21" t="s">
        <v>206</v>
      </c>
      <c r="UX5" s="21" t="s">
        <v>206</v>
      </c>
      <c r="UY5" s="21" t="s">
        <v>206</v>
      </c>
      <c r="UZ5" s="21" t="s">
        <v>206</v>
      </c>
      <c r="VA5" s="21" t="s">
        <v>206</v>
      </c>
      <c r="VB5" s="21" t="s">
        <v>206</v>
      </c>
      <c r="VC5" s="21">
        <v>2858515</v>
      </c>
      <c r="VD5" s="21">
        <v>40244</v>
      </c>
      <c r="VE5" s="21">
        <v>2422</v>
      </c>
      <c r="VF5" s="21" t="s">
        <v>206</v>
      </c>
      <c r="VG5" s="21" t="s">
        <v>206</v>
      </c>
      <c r="VH5" s="21" t="s">
        <v>206</v>
      </c>
      <c r="VI5" s="21">
        <v>11767</v>
      </c>
      <c r="VJ5" s="21" t="s">
        <v>206</v>
      </c>
      <c r="VK5" s="21" t="s">
        <v>206</v>
      </c>
      <c r="VL5" s="21" t="s">
        <v>206</v>
      </c>
      <c r="VM5" s="21" t="s">
        <v>206</v>
      </c>
      <c r="VN5" s="21" t="s">
        <v>206</v>
      </c>
      <c r="VO5" s="21">
        <v>131</v>
      </c>
      <c r="VP5" s="21" t="s">
        <v>206</v>
      </c>
      <c r="VQ5" s="21" t="s">
        <v>206</v>
      </c>
      <c r="VR5" s="21" t="s">
        <v>206</v>
      </c>
      <c r="VS5" s="21" t="s">
        <v>206</v>
      </c>
      <c r="VT5" s="21">
        <v>4371488</v>
      </c>
      <c r="VU5" s="21" t="s">
        <v>206</v>
      </c>
      <c r="VV5" s="21" t="s">
        <v>206</v>
      </c>
      <c r="VW5" s="21" t="s">
        <v>206</v>
      </c>
      <c r="VX5" s="21">
        <v>144</v>
      </c>
      <c r="VY5" s="21" t="s">
        <v>206</v>
      </c>
      <c r="VZ5" s="21">
        <v>2287</v>
      </c>
      <c r="WA5" s="21" t="s">
        <v>206</v>
      </c>
      <c r="WB5" s="21" t="s">
        <v>206</v>
      </c>
      <c r="WC5" s="21" t="s">
        <v>206</v>
      </c>
      <c r="WD5" s="21">
        <v>4847062</v>
      </c>
      <c r="WE5" s="21">
        <v>67889</v>
      </c>
      <c r="WF5" s="21">
        <v>89119</v>
      </c>
      <c r="WG5" s="21">
        <v>139320</v>
      </c>
      <c r="WH5" s="21">
        <v>699282</v>
      </c>
      <c r="WI5" s="21">
        <v>2397918</v>
      </c>
      <c r="WJ5" s="21">
        <v>409085</v>
      </c>
      <c r="WK5" s="21">
        <v>181</v>
      </c>
      <c r="WL5" s="21">
        <v>59686</v>
      </c>
      <c r="WM5" s="21">
        <v>4972711</v>
      </c>
      <c r="WN5" s="21" t="s">
        <v>206</v>
      </c>
      <c r="WO5" s="21" t="s">
        <v>206</v>
      </c>
      <c r="WP5" s="21">
        <v>2609</v>
      </c>
      <c r="WQ5" s="21" t="s">
        <v>206</v>
      </c>
      <c r="WR5" s="21" t="s">
        <v>206</v>
      </c>
      <c r="WS5" s="21">
        <v>231</v>
      </c>
      <c r="WT5" s="21" t="s">
        <v>206</v>
      </c>
      <c r="WU5" s="21" t="s">
        <v>206</v>
      </c>
      <c r="WV5" s="21">
        <v>10984</v>
      </c>
      <c r="WW5" s="21" t="s">
        <v>206</v>
      </c>
      <c r="WX5" s="21">
        <v>1597266</v>
      </c>
      <c r="WY5" s="21">
        <v>2000</v>
      </c>
      <c r="WZ5" s="21">
        <v>2096</v>
      </c>
      <c r="XA5" s="21">
        <v>153975</v>
      </c>
      <c r="XB5" s="21">
        <v>103503</v>
      </c>
      <c r="XC5" s="21">
        <v>2244725</v>
      </c>
      <c r="XD5" s="21" t="s">
        <v>206</v>
      </c>
      <c r="XE5" s="21">
        <v>11772751</v>
      </c>
      <c r="XF5" s="21">
        <v>332474</v>
      </c>
      <c r="XG5" s="21">
        <v>50779857</v>
      </c>
      <c r="XH5" s="21">
        <v>9875</v>
      </c>
      <c r="XI5" s="21">
        <v>92</v>
      </c>
      <c r="XJ5" s="21" t="s">
        <v>206</v>
      </c>
      <c r="XK5" s="21" t="s">
        <v>206</v>
      </c>
      <c r="XL5" s="21">
        <v>8476</v>
      </c>
      <c r="XM5" s="21">
        <v>9116</v>
      </c>
      <c r="XN5" s="21" t="s">
        <v>206</v>
      </c>
      <c r="XO5" s="21" t="s">
        <v>206</v>
      </c>
      <c r="XP5" s="21" t="s">
        <v>206</v>
      </c>
      <c r="XQ5" s="21">
        <v>2302</v>
      </c>
      <c r="XR5" s="21">
        <v>647132</v>
      </c>
      <c r="XS5" s="21">
        <v>6685</v>
      </c>
      <c r="XT5" s="21">
        <v>764</v>
      </c>
      <c r="XU5" s="21" t="s">
        <v>206</v>
      </c>
      <c r="XV5" s="21">
        <v>2</v>
      </c>
      <c r="XW5" s="21" t="s">
        <v>206</v>
      </c>
      <c r="XX5" s="21" t="s">
        <v>206</v>
      </c>
      <c r="XY5" s="21" t="s">
        <v>206</v>
      </c>
      <c r="XZ5" s="21" t="s">
        <v>206</v>
      </c>
      <c r="YA5" s="21" t="s">
        <v>206</v>
      </c>
      <c r="YB5" s="21" t="s">
        <v>206</v>
      </c>
      <c r="YC5" s="21">
        <v>88</v>
      </c>
      <c r="YD5" s="21">
        <v>19111</v>
      </c>
      <c r="YE5" s="21" t="s">
        <v>206</v>
      </c>
      <c r="YF5" s="21" t="s">
        <v>206</v>
      </c>
      <c r="YG5" s="21">
        <v>44124</v>
      </c>
      <c r="YH5" s="21">
        <v>1720</v>
      </c>
      <c r="YI5" s="21">
        <v>16096</v>
      </c>
      <c r="YJ5" s="21">
        <v>203062</v>
      </c>
      <c r="YK5" s="21" t="s">
        <v>206</v>
      </c>
      <c r="YL5" s="21">
        <v>1665</v>
      </c>
      <c r="YM5" s="21">
        <v>162473</v>
      </c>
      <c r="YN5" s="21">
        <v>2181</v>
      </c>
      <c r="YO5" s="21">
        <v>65745</v>
      </c>
      <c r="YP5" s="21">
        <v>73056</v>
      </c>
      <c r="YQ5" s="21">
        <v>200</v>
      </c>
      <c r="YR5" s="21" t="s">
        <v>206</v>
      </c>
      <c r="YS5" s="21" t="s">
        <v>206</v>
      </c>
      <c r="YT5" s="21" t="s">
        <v>206</v>
      </c>
      <c r="YU5" s="21">
        <v>1120</v>
      </c>
      <c r="YV5" s="21" t="s">
        <v>206</v>
      </c>
      <c r="YW5" s="21">
        <v>23592002</v>
      </c>
      <c r="YX5" s="21">
        <v>21949355</v>
      </c>
      <c r="YY5" s="21">
        <v>67056082</v>
      </c>
      <c r="YZ5" s="21" t="s">
        <v>206</v>
      </c>
      <c r="ZA5" s="21">
        <v>13748</v>
      </c>
      <c r="ZB5" s="21" t="s">
        <v>206</v>
      </c>
      <c r="ZC5" s="21">
        <v>8850640</v>
      </c>
      <c r="ZD5" s="21">
        <v>46725</v>
      </c>
      <c r="ZE5" s="21" t="s">
        <v>206</v>
      </c>
      <c r="ZF5" s="21">
        <v>50423</v>
      </c>
      <c r="ZG5" s="21">
        <v>372</v>
      </c>
      <c r="ZH5" s="21">
        <v>20893181</v>
      </c>
      <c r="ZI5" s="21" t="s">
        <v>206</v>
      </c>
      <c r="ZJ5" s="21">
        <v>196</v>
      </c>
      <c r="ZK5" s="21" t="s">
        <v>206</v>
      </c>
      <c r="ZL5" s="21" t="s">
        <v>206</v>
      </c>
      <c r="ZM5" s="21" t="s">
        <v>206</v>
      </c>
      <c r="ZN5" s="21" t="s">
        <v>206</v>
      </c>
      <c r="ZO5" s="21" t="s">
        <v>206</v>
      </c>
      <c r="ZP5" s="21" t="s">
        <v>206</v>
      </c>
      <c r="ZQ5" s="21" t="s">
        <v>206</v>
      </c>
      <c r="ZR5" s="21" t="s">
        <v>206</v>
      </c>
      <c r="ZS5" s="21" t="s">
        <v>206</v>
      </c>
      <c r="ZT5" s="21" t="s">
        <v>206</v>
      </c>
      <c r="ZU5" s="21">
        <v>134</v>
      </c>
      <c r="ZV5" s="21" t="s">
        <v>206</v>
      </c>
      <c r="ZW5" s="21" t="s">
        <v>206</v>
      </c>
      <c r="ZX5" s="21" t="s">
        <v>206</v>
      </c>
      <c r="ZY5" s="21" t="s">
        <v>206</v>
      </c>
      <c r="ZZ5" s="21" t="s">
        <v>206</v>
      </c>
      <c r="AAA5" s="21" t="s">
        <v>206</v>
      </c>
      <c r="AAB5" s="21" t="s">
        <v>206</v>
      </c>
      <c r="AAC5" s="21" t="s">
        <v>206</v>
      </c>
      <c r="AAD5" s="21" t="s">
        <v>206</v>
      </c>
      <c r="AAE5" s="21" t="s">
        <v>206</v>
      </c>
      <c r="AAF5" s="21" t="s">
        <v>206</v>
      </c>
      <c r="AAG5" s="21" t="s">
        <v>206</v>
      </c>
      <c r="AAH5" s="21" t="s">
        <v>206</v>
      </c>
      <c r="AAI5" s="21" t="s">
        <v>206</v>
      </c>
      <c r="AAJ5" s="21" t="s">
        <v>206</v>
      </c>
      <c r="AAK5" s="21" t="s">
        <v>206</v>
      </c>
      <c r="AAL5" s="21" t="s">
        <v>206</v>
      </c>
      <c r="AAM5" s="21">
        <v>17173</v>
      </c>
      <c r="AAN5" s="21" t="s">
        <v>206</v>
      </c>
      <c r="AAO5" s="21" t="s">
        <v>206</v>
      </c>
      <c r="AAP5" s="21" t="s">
        <v>206</v>
      </c>
      <c r="AAQ5" s="21" t="s">
        <v>206</v>
      </c>
      <c r="AAR5" s="21" t="s">
        <v>206</v>
      </c>
      <c r="AAS5" s="21" t="s">
        <v>206</v>
      </c>
      <c r="AAT5" s="21" t="s">
        <v>206</v>
      </c>
      <c r="AAU5" s="21" t="s">
        <v>206</v>
      </c>
      <c r="AAV5" s="21" t="s">
        <v>206</v>
      </c>
      <c r="AAW5" s="21" t="s">
        <v>206</v>
      </c>
      <c r="AAX5" s="21" t="s">
        <v>206</v>
      </c>
      <c r="AAY5" s="21" t="s">
        <v>206</v>
      </c>
      <c r="AAZ5" s="21" t="s">
        <v>206</v>
      </c>
      <c r="ABA5" s="21">
        <v>1559</v>
      </c>
      <c r="ABB5" s="21" t="s">
        <v>206</v>
      </c>
      <c r="ABC5" s="21" t="s">
        <v>206</v>
      </c>
      <c r="ABD5" s="21" t="s">
        <v>206</v>
      </c>
      <c r="ABE5" s="21" t="s">
        <v>206</v>
      </c>
      <c r="ABF5" s="21" t="s">
        <v>206</v>
      </c>
      <c r="ABG5" s="21" t="s">
        <v>206</v>
      </c>
      <c r="ABH5" s="21" t="s">
        <v>206</v>
      </c>
      <c r="ABI5" s="21" t="s">
        <v>206</v>
      </c>
      <c r="ABJ5" s="21" t="s">
        <v>206</v>
      </c>
      <c r="ABK5" s="21" t="s">
        <v>206</v>
      </c>
      <c r="ABL5" s="21" t="s">
        <v>206</v>
      </c>
      <c r="ABM5" s="21" t="s">
        <v>206</v>
      </c>
      <c r="ABN5" s="21" t="s">
        <v>206</v>
      </c>
      <c r="ABO5" s="21" t="s">
        <v>206</v>
      </c>
      <c r="ABP5" s="21" t="s">
        <v>206</v>
      </c>
      <c r="ABQ5" s="21" t="s">
        <v>206</v>
      </c>
      <c r="ABR5" s="21" t="s">
        <v>206</v>
      </c>
      <c r="ABS5" s="21" t="s">
        <v>206</v>
      </c>
      <c r="ABT5" s="21" t="s">
        <v>206</v>
      </c>
      <c r="ABU5" s="21" t="s">
        <v>206</v>
      </c>
      <c r="ABV5" s="21" t="s">
        <v>206</v>
      </c>
      <c r="ABW5" s="21" t="s">
        <v>206</v>
      </c>
      <c r="ABX5" s="21" t="s">
        <v>206</v>
      </c>
      <c r="ABY5" s="21" t="s">
        <v>206</v>
      </c>
      <c r="ABZ5" s="21" t="s">
        <v>206</v>
      </c>
      <c r="ACA5" s="21" t="s">
        <v>206</v>
      </c>
      <c r="ACB5" s="21" t="s">
        <v>206</v>
      </c>
      <c r="ACC5" s="21" t="s">
        <v>206</v>
      </c>
      <c r="ACD5" s="21" t="s">
        <v>206</v>
      </c>
      <c r="ACE5" s="21" t="s">
        <v>206</v>
      </c>
      <c r="ACF5" s="21" t="s">
        <v>206</v>
      </c>
      <c r="ACG5" s="21" t="s">
        <v>206</v>
      </c>
      <c r="ACH5" s="21" t="s">
        <v>206</v>
      </c>
      <c r="ACI5" s="21" t="s">
        <v>206</v>
      </c>
      <c r="ACJ5" s="21" t="s">
        <v>206</v>
      </c>
      <c r="ACK5" s="21" t="s">
        <v>206</v>
      </c>
      <c r="ACL5" s="21" t="s">
        <v>206</v>
      </c>
      <c r="ACM5" s="21" t="s">
        <v>206</v>
      </c>
      <c r="ACN5" s="21" t="s">
        <v>206</v>
      </c>
      <c r="ACO5" s="21" t="s">
        <v>206</v>
      </c>
      <c r="ACP5" s="21" t="s">
        <v>206</v>
      </c>
      <c r="ACQ5" s="21" t="s">
        <v>206</v>
      </c>
      <c r="ACR5" s="21">
        <v>25155</v>
      </c>
      <c r="ACS5" s="21" t="s">
        <v>206</v>
      </c>
      <c r="ACT5" s="21" t="s">
        <v>206</v>
      </c>
      <c r="ACU5" s="21" t="s">
        <v>206</v>
      </c>
      <c r="ACV5" s="21" t="s">
        <v>206</v>
      </c>
      <c r="ACW5" s="21" t="s">
        <v>206</v>
      </c>
      <c r="ACX5" s="21" t="s">
        <v>206</v>
      </c>
      <c r="ACY5" s="21" t="s">
        <v>206</v>
      </c>
      <c r="ACZ5" s="21" t="s">
        <v>206</v>
      </c>
      <c r="ADA5" s="21" t="s">
        <v>206</v>
      </c>
      <c r="ADB5" s="21" t="s">
        <v>206</v>
      </c>
      <c r="ADC5" s="21" t="s">
        <v>206</v>
      </c>
      <c r="ADD5" s="21" t="s">
        <v>206</v>
      </c>
      <c r="ADE5" s="21" t="s">
        <v>206</v>
      </c>
      <c r="ADF5" s="21" t="s">
        <v>206</v>
      </c>
      <c r="ADG5" s="21" t="s">
        <v>206</v>
      </c>
      <c r="ADH5" s="21" t="s">
        <v>206</v>
      </c>
      <c r="ADI5" s="21" t="s">
        <v>206</v>
      </c>
      <c r="ADJ5" s="21" t="s">
        <v>206</v>
      </c>
      <c r="ADK5" s="21" t="s">
        <v>206</v>
      </c>
      <c r="ADL5" s="21" t="s">
        <v>206</v>
      </c>
      <c r="ADM5" s="21" t="s">
        <v>206</v>
      </c>
      <c r="ADN5" s="21" t="s">
        <v>206</v>
      </c>
      <c r="ADO5" s="21" t="s">
        <v>206</v>
      </c>
      <c r="ADP5" s="21" t="s">
        <v>206</v>
      </c>
      <c r="ADQ5" s="21" t="s">
        <v>206</v>
      </c>
      <c r="ADR5" s="21">
        <v>8710</v>
      </c>
      <c r="ADS5" s="21" t="s">
        <v>206</v>
      </c>
      <c r="ADT5" s="21">
        <v>165282</v>
      </c>
      <c r="ADU5" s="21" t="s">
        <v>206</v>
      </c>
      <c r="ADV5" s="21" t="s">
        <v>206</v>
      </c>
      <c r="ADW5" s="21" t="s">
        <v>206</v>
      </c>
      <c r="ADX5" s="21" t="s">
        <v>206</v>
      </c>
      <c r="ADY5" s="21" t="s">
        <v>206</v>
      </c>
      <c r="ADZ5" s="21" t="s">
        <v>206</v>
      </c>
      <c r="AEA5" s="21">
        <v>2194071</v>
      </c>
      <c r="AEB5" s="21" t="s">
        <v>206</v>
      </c>
      <c r="AEC5" s="21" t="s">
        <v>206</v>
      </c>
      <c r="AED5" s="21" t="s">
        <v>206</v>
      </c>
      <c r="AEE5" s="21" t="s">
        <v>206</v>
      </c>
      <c r="AEF5" s="21" t="s">
        <v>206</v>
      </c>
      <c r="AEG5" s="21" t="s">
        <v>206</v>
      </c>
      <c r="AEH5" s="21" t="s">
        <v>206</v>
      </c>
      <c r="AEI5" s="21" t="s">
        <v>206</v>
      </c>
      <c r="AEJ5" s="21">
        <v>69629</v>
      </c>
      <c r="AEK5" s="21" t="s">
        <v>206</v>
      </c>
      <c r="AEL5" s="21">
        <v>485698</v>
      </c>
      <c r="AEM5" s="21" t="s">
        <v>206</v>
      </c>
      <c r="AEN5" s="21" t="s">
        <v>206</v>
      </c>
      <c r="AEO5" s="21">
        <v>1204</v>
      </c>
      <c r="AEP5" s="21" t="s">
        <v>206</v>
      </c>
      <c r="AEQ5" s="21">
        <v>2805986</v>
      </c>
      <c r="AER5" s="21" t="s">
        <v>206</v>
      </c>
      <c r="AES5" s="21">
        <v>28186234</v>
      </c>
      <c r="AET5" s="21">
        <v>15425</v>
      </c>
      <c r="AEU5" s="21">
        <v>362087</v>
      </c>
      <c r="AEV5" s="21">
        <v>295</v>
      </c>
      <c r="AEW5" s="21">
        <v>125</v>
      </c>
      <c r="AEX5" s="21" t="s">
        <v>206</v>
      </c>
      <c r="AEY5" s="21" t="s">
        <v>206</v>
      </c>
      <c r="AEZ5" s="21">
        <v>3598</v>
      </c>
      <c r="AFA5" s="21">
        <v>90</v>
      </c>
      <c r="AFB5" s="21" t="s">
        <v>206</v>
      </c>
      <c r="AFC5" s="21">
        <v>41</v>
      </c>
      <c r="AFD5" s="21" t="s">
        <v>206</v>
      </c>
      <c r="AFE5" s="21" t="s">
        <v>206</v>
      </c>
      <c r="AFF5" s="21" t="s">
        <v>206</v>
      </c>
      <c r="AFG5" s="21">
        <v>15</v>
      </c>
      <c r="AFH5" s="21" t="s">
        <v>206</v>
      </c>
      <c r="AFI5" s="21" t="s">
        <v>206</v>
      </c>
      <c r="AFJ5" s="21" t="s">
        <v>206</v>
      </c>
      <c r="AFK5" s="21" t="s">
        <v>206</v>
      </c>
      <c r="AFL5" s="21" t="s">
        <v>206</v>
      </c>
      <c r="AFM5" s="21" t="s">
        <v>206</v>
      </c>
      <c r="AFN5" s="21">
        <v>45544</v>
      </c>
      <c r="AFO5" s="21" t="s">
        <v>206</v>
      </c>
      <c r="AFP5" s="21" t="s">
        <v>206</v>
      </c>
      <c r="AFQ5" s="21">
        <v>10</v>
      </c>
      <c r="AFR5" s="21" t="s">
        <v>206</v>
      </c>
      <c r="AFS5" s="21" t="s">
        <v>206</v>
      </c>
      <c r="AFT5" s="21" t="s">
        <v>206</v>
      </c>
      <c r="AFU5" s="21">
        <v>40</v>
      </c>
      <c r="AFV5" s="21">
        <v>260</v>
      </c>
      <c r="AFW5" s="21">
        <v>10758</v>
      </c>
      <c r="AFX5" s="21">
        <v>32601</v>
      </c>
      <c r="AFY5" s="21" t="s">
        <v>206</v>
      </c>
      <c r="AFZ5" s="21">
        <v>526670</v>
      </c>
      <c r="AGA5" s="21">
        <v>790080</v>
      </c>
      <c r="AGB5" s="21" t="s">
        <v>206</v>
      </c>
      <c r="AGC5" s="21">
        <v>77904</v>
      </c>
      <c r="AGD5" s="21">
        <v>630</v>
      </c>
      <c r="AGE5" s="21" t="s">
        <v>206</v>
      </c>
      <c r="AGF5" s="21" t="s">
        <v>206</v>
      </c>
      <c r="AGG5" s="21" t="s">
        <v>206</v>
      </c>
      <c r="AGH5" s="21" t="s">
        <v>206</v>
      </c>
      <c r="AGI5" s="21" t="s">
        <v>206</v>
      </c>
      <c r="AGJ5" s="21">
        <v>2060</v>
      </c>
      <c r="AGK5" s="21">
        <v>692554391</v>
      </c>
      <c r="AGL5" s="21">
        <v>9335927</v>
      </c>
      <c r="AGM5" s="21">
        <v>32696</v>
      </c>
      <c r="AGN5" s="21" t="s">
        <v>206</v>
      </c>
      <c r="AGO5" s="21" t="s">
        <v>206</v>
      </c>
      <c r="AGP5" s="21" t="s">
        <v>206</v>
      </c>
      <c r="AGQ5" s="21">
        <v>2064106</v>
      </c>
      <c r="AGR5" s="21" t="s">
        <v>206</v>
      </c>
      <c r="AGS5" s="21" t="s">
        <v>206</v>
      </c>
      <c r="AGT5" s="21">
        <v>342</v>
      </c>
      <c r="AGU5" s="21">
        <v>10</v>
      </c>
      <c r="AGV5" s="21" t="s">
        <v>206</v>
      </c>
      <c r="AGW5" s="21" t="s">
        <v>206</v>
      </c>
      <c r="AGX5" s="21">
        <v>873</v>
      </c>
      <c r="AGY5" s="21" t="s">
        <v>206</v>
      </c>
      <c r="AGZ5" s="21" t="s">
        <v>206</v>
      </c>
      <c r="AHA5" s="21" t="s">
        <v>206</v>
      </c>
      <c r="AHB5" s="21" t="s">
        <v>206</v>
      </c>
      <c r="AHC5" s="21" t="s">
        <v>206</v>
      </c>
      <c r="AHD5" s="21" t="s">
        <v>206</v>
      </c>
      <c r="AHE5" s="21" t="s">
        <v>206</v>
      </c>
      <c r="AHF5" s="21" t="s">
        <v>206</v>
      </c>
      <c r="AHG5" s="21" t="s">
        <v>206</v>
      </c>
      <c r="AHH5" s="21" t="s">
        <v>206</v>
      </c>
      <c r="AHI5" s="21" t="s">
        <v>206</v>
      </c>
      <c r="AHJ5" s="21" t="s">
        <v>206</v>
      </c>
      <c r="AHK5" s="21" t="s">
        <v>206</v>
      </c>
      <c r="AHL5" s="21" t="s">
        <v>206</v>
      </c>
      <c r="AHM5" s="21" t="s">
        <v>206</v>
      </c>
      <c r="AHN5" s="21">
        <v>21147</v>
      </c>
      <c r="AHO5" s="21" t="s">
        <v>206</v>
      </c>
      <c r="AHP5" s="21" t="s">
        <v>206</v>
      </c>
      <c r="AHQ5" s="21" t="s">
        <v>206</v>
      </c>
      <c r="AHR5" s="21" t="s">
        <v>206</v>
      </c>
      <c r="AHS5" s="21" t="s">
        <v>206</v>
      </c>
      <c r="AHT5" s="21" t="s">
        <v>206</v>
      </c>
      <c r="AHU5" s="21">
        <v>34200</v>
      </c>
      <c r="AHV5" s="21" t="s">
        <v>206</v>
      </c>
      <c r="AHW5" s="21" t="s">
        <v>206</v>
      </c>
      <c r="AHX5" s="21" t="s">
        <v>206</v>
      </c>
      <c r="AHY5" s="21" t="s">
        <v>206</v>
      </c>
      <c r="AHZ5" s="21" t="s">
        <v>206</v>
      </c>
      <c r="AIA5" s="21">
        <v>22050</v>
      </c>
      <c r="AIB5" s="21" t="s">
        <v>206</v>
      </c>
      <c r="AIC5" s="21" t="s">
        <v>206</v>
      </c>
      <c r="AID5" s="21">
        <v>124064</v>
      </c>
      <c r="AIE5" s="21" t="s">
        <v>206</v>
      </c>
      <c r="AIF5" s="21">
        <v>152339</v>
      </c>
      <c r="AIG5" s="21">
        <v>196804</v>
      </c>
      <c r="AIH5" s="21">
        <v>69201</v>
      </c>
      <c r="AII5" s="21">
        <v>127226</v>
      </c>
      <c r="AIJ5" s="21" t="s">
        <v>206</v>
      </c>
      <c r="AIK5" s="21">
        <v>196498</v>
      </c>
      <c r="AIL5" s="21" t="s">
        <v>206</v>
      </c>
      <c r="AIM5" s="21">
        <v>15</v>
      </c>
      <c r="AIN5" s="21">
        <v>2880</v>
      </c>
      <c r="AIO5" s="21">
        <v>276503</v>
      </c>
      <c r="AIP5" s="21" t="s">
        <v>206</v>
      </c>
      <c r="AIQ5" s="21" t="s">
        <v>206</v>
      </c>
      <c r="AIR5" s="21">
        <v>82557</v>
      </c>
      <c r="AIS5" s="21" t="s">
        <v>206</v>
      </c>
      <c r="AIT5" s="21" t="s">
        <v>206</v>
      </c>
      <c r="AIU5" s="21">
        <v>800</v>
      </c>
      <c r="AIV5" s="21" t="s">
        <v>206</v>
      </c>
      <c r="AIW5" s="21">
        <v>1882</v>
      </c>
      <c r="AIX5" s="21">
        <v>128917</v>
      </c>
      <c r="AIY5" s="21" t="s">
        <v>206</v>
      </c>
      <c r="AIZ5" s="21">
        <v>1132</v>
      </c>
      <c r="AJA5" s="21" t="s">
        <v>206</v>
      </c>
      <c r="AJB5" s="21" t="s">
        <v>206</v>
      </c>
      <c r="AJC5" s="21" t="s">
        <v>206</v>
      </c>
      <c r="AJD5" s="21" t="s">
        <v>206</v>
      </c>
      <c r="AJE5" s="21" t="s">
        <v>206</v>
      </c>
      <c r="AJF5" s="21" t="s">
        <v>206</v>
      </c>
      <c r="AJG5" s="21" t="s">
        <v>206</v>
      </c>
      <c r="AJH5" s="21" t="s">
        <v>206</v>
      </c>
      <c r="AJI5" s="21" t="s">
        <v>206</v>
      </c>
      <c r="AJJ5" s="21" t="s">
        <v>206</v>
      </c>
      <c r="AJK5" s="21" t="s">
        <v>206</v>
      </c>
      <c r="AJL5" s="21" t="s">
        <v>206</v>
      </c>
      <c r="AJM5" s="21" t="s">
        <v>206</v>
      </c>
      <c r="AJN5" s="21">
        <v>348</v>
      </c>
      <c r="AJO5" s="21">
        <v>244</v>
      </c>
      <c r="AJP5" s="21">
        <v>366</v>
      </c>
      <c r="AJQ5" s="21" t="s">
        <v>206</v>
      </c>
      <c r="AJR5" s="21" t="s">
        <v>206</v>
      </c>
      <c r="AJS5" s="21" t="s">
        <v>206</v>
      </c>
      <c r="AJT5" s="21" t="s">
        <v>206</v>
      </c>
      <c r="AJU5" s="21">
        <v>10521</v>
      </c>
      <c r="AJV5" s="21" t="s">
        <v>206</v>
      </c>
      <c r="AJW5" s="21" t="s">
        <v>206</v>
      </c>
      <c r="AJX5" s="21" t="s">
        <v>206</v>
      </c>
      <c r="AJY5" s="21" t="s">
        <v>206</v>
      </c>
      <c r="AJZ5" s="21" t="s">
        <v>206</v>
      </c>
      <c r="AKA5" s="21" t="s">
        <v>206</v>
      </c>
      <c r="AKB5" s="21" t="s">
        <v>206</v>
      </c>
      <c r="AKC5" s="21" t="s">
        <v>206</v>
      </c>
      <c r="AKD5" s="21" t="s">
        <v>206</v>
      </c>
      <c r="AKE5" s="21">
        <v>56892645</v>
      </c>
      <c r="AKF5" s="21">
        <v>944531</v>
      </c>
      <c r="AKG5" s="21">
        <v>11466420</v>
      </c>
      <c r="AKH5" s="21" t="s">
        <v>206</v>
      </c>
      <c r="AKI5" s="21" t="s">
        <v>206</v>
      </c>
      <c r="AKJ5" s="21" t="s">
        <v>206</v>
      </c>
      <c r="AKK5" s="21">
        <v>34895</v>
      </c>
      <c r="AKL5" s="21" t="s">
        <v>206</v>
      </c>
      <c r="AKM5" s="21" t="s">
        <v>206</v>
      </c>
      <c r="AKN5" s="21">
        <v>3000</v>
      </c>
      <c r="AKO5" s="21">
        <v>350</v>
      </c>
      <c r="AKP5" s="21" t="s">
        <v>206</v>
      </c>
      <c r="AKQ5" s="21" t="s">
        <v>206</v>
      </c>
      <c r="AKR5" s="21" t="s">
        <v>206</v>
      </c>
      <c r="AKS5" s="21" t="s">
        <v>206</v>
      </c>
      <c r="AKT5" s="21" t="s">
        <v>206</v>
      </c>
      <c r="AKU5" s="21" t="s">
        <v>206</v>
      </c>
      <c r="AKV5" s="21" t="s">
        <v>206</v>
      </c>
      <c r="AKW5" s="21" t="s">
        <v>206</v>
      </c>
      <c r="AKX5" s="21" t="s">
        <v>206</v>
      </c>
      <c r="AKY5" s="21" t="s">
        <v>206</v>
      </c>
      <c r="AKZ5" s="21">
        <v>144</v>
      </c>
      <c r="ALA5" s="21" t="s">
        <v>206</v>
      </c>
      <c r="ALB5" s="21" t="s">
        <v>206</v>
      </c>
      <c r="ALC5" s="21" t="s">
        <v>206</v>
      </c>
      <c r="ALD5" s="21" t="s">
        <v>206</v>
      </c>
      <c r="ALE5" s="21" t="s">
        <v>206</v>
      </c>
      <c r="ALF5" s="21">
        <v>3023451</v>
      </c>
      <c r="ALG5" s="21" t="s">
        <v>206</v>
      </c>
      <c r="ALH5" s="21" t="s">
        <v>206</v>
      </c>
      <c r="ALI5" s="21" t="s">
        <v>206</v>
      </c>
      <c r="ALJ5" s="21">
        <v>2694</v>
      </c>
      <c r="ALK5" s="21">
        <v>4040</v>
      </c>
      <c r="ALL5" s="21" t="s">
        <v>206</v>
      </c>
      <c r="ALM5" s="21" t="s">
        <v>206</v>
      </c>
      <c r="ALN5" s="21">
        <v>436</v>
      </c>
      <c r="ALO5" s="21">
        <v>1423013</v>
      </c>
      <c r="ALP5" s="21" t="s">
        <v>206</v>
      </c>
      <c r="ALQ5" s="21" t="s">
        <v>206</v>
      </c>
      <c r="ALR5" s="21" t="s">
        <v>206</v>
      </c>
      <c r="ALS5" s="21" t="s">
        <v>206</v>
      </c>
      <c r="ALT5" s="21" t="s">
        <v>206</v>
      </c>
      <c r="ALU5" s="21">
        <v>74970</v>
      </c>
      <c r="ALV5" s="21">
        <v>350361</v>
      </c>
      <c r="ALW5" s="21" t="s">
        <v>206</v>
      </c>
      <c r="ALX5" s="21">
        <v>5217</v>
      </c>
      <c r="ALY5" s="21" t="s">
        <v>206</v>
      </c>
      <c r="ALZ5" s="21">
        <v>1216603</v>
      </c>
      <c r="AMA5" s="21">
        <v>200</v>
      </c>
      <c r="AMB5" s="21">
        <v>6732</v>
      </c>
      <c r="AMC5" s="21" t="s">
        <v>206</v>
      </c>
      <c r="AMD5" s="21">
        <v>12379</v>
      </c>
      <c r="AME5" s="21">
        <v>1244165</v>
      </c>
      <c r="AMF5" s="21" t="s">
        <v>206</v>
      </c>
      <c r="AMG5" s="21">
        <v>7378931</v>
      </c>
      <c r="AMH5" s="21">
        <v>66210</v>
      </c>
      <c r="AMI5" s="21">
        <v>3610941</v>
      </c>
      <c r="AMJ5" s="21">
        <v>2725</v>
      </c>
      <c r="AMK5" s="21">
        <v>74383</v>
      </c>
      <c r="AML5" s="21">
        <v>140504</v>
      </c>
      <c r="AMM5" s="21" t="s">
        <v>206</v>
      </c>
      <c r="AMN5" s="21">
        <v>18114</v>
      </c>
      <c r="AMO5" s="21">
        <v>193</v>
      </c>
      <c r="AMP5" s="21" t="s">
        <v>206</v>
      </c>
      <c r="AMQ5" s="21">
        <v>1936</v>
      </c>
      <c r="AMR5" s="21">
        <v>45799</v>
      </c>
      <c r="AMS5" s="21" t="s">
        <v>206</v>
      </c>
      <c r="AMT5" s="21">
        <v>1</v>
      </c>
      <c r="AMU5" s="21" t="s">
        <v>206</v>
      </c>
      <c r="AMV5" s="21">
        <v>2</v>
      </c>
      <c r="AMW5" s="21" t="s">
        <v>206</v>
      </c>
      <c r="AMX5" s="21" t="s">
        <v>206</v>
      </c>
      <c r="AMY5" s="21">
        <v>320</v>
      </c>
      <c r="AMZ5" s="21" t="s">
        <v>206</v>
      </c>
      <c r="ANA5" s="21" t="s">
        <v>206</v>
      </c>
      <c r="ANB5" s="21">
        <v>10442</v>
      </c>
      <c r="ANC5" s="21" t="s">
        <v>206</v>
      </c>
      <c r="AND5" s="21" t="s">
        <v>206</v>
      </c>
      <c r="ANE5" s="21">
        <v>4</v>
      </c>
      <c r="ANF5" s="21" t="s">
        <v>206</v>
      </c>
      <c r="ANG5" s="21" t="s">
        <v>206</v>
      </c>
      <c r="ANH5" s="21" t="s">
        <v>206</v>
      </c>
      <c r="ANI5" s="21">
        <v>8603</v>
      </c>
      <c r="ANJ5" s="21">
        <v>26806</v>
      </c>
      <c r="ANK5" s="21" t="s">
        <v>206</v>
      </c>
      <c r="ANL5" s="21">
        <v>15</v>
      </c>
      <c r="ANM5" s="21" t="s">
        <v>206</v>
      </c>
      <c r="ANN5" s="21">
        <v>1505</v>
      </c>
      <c r="ANO5" s="21">
        <v>482090</v>
      </c>
      <c r="ANP5" s="21">
        <v>40348</v>
      </c>
      <c r="ANQ5" s="21" t="s">
        <v>206</v>
      </c>
      <c r="ANR5" s="21">
        <v>245474</v>
      </c>
      <c r="ANS5" s="21">
        <v>209503</v>
      </c>
      <c r="ANT5" s="21" t="s">
        <v>206</v>
      </c>
      <c r="ANU5" s="21" t="s">
        <v>206</v>
      </c>
      <c r="ANV5" s="21" t="s">
        <v>206</v>
      </c>
      <c r="ANW5" s="21" t="s">
        <v>206</v>
      </c>
      <c r="ANX5" s="21" t="s">
        <v>206</v>
      </c>
      <c r="ANY5" s="21">
        <v>196407722</v>
      </c>
      <c r="ANZ5" s="21">
        <v>60199393</v>
      </c>
      <c r="AOA5" s="21">
        <v>22644641</v>
      </c>
      <c r="AOB5" s="21" t="s">
        <v>206</v>
      </c>
      <c r="AOC5" s="21" t="s">
        <v>206</v>
      </c>
      <c r="AOD5" s="21" t="s">
        <v>206</v>
      </c>
      <c r="AOE5" s="21">
        <v>5025538</v>
      </c>
      <c r="AOF5" s="21" t="s">
        <v>206</v>
      </c>
      <c r="AOG5" s="21" t="s">
        <v>206</v>
      </c>
      <c r="AOH5" s="21">
        <v>9186</v>
      </c>
      <c r="AOI5" s="21">
        <v>28</v>
      </c>
      <c r="AOJ5" s="21">
        <v>626</v>
      </c>
      <c r="AOK5" s="21">
        <v>36</v>
      </c>
      <c r="AOL5" s="21">
        <v>456</v>
      </c>
      <c r="AOM5" s="21" t="s">
        <v>206</v>
      </c>
      <c r="AON5" s="21" t="s">
        <v>206</v>
      </c>
      <c r="AOO5" s="21" t="s">
        <v>206</v>
      </c>
      <c r="AOP5" s="21" t="s">
        <v>206</v>
      </c>
      <c r="AOQ5" s="21" t="s">
        <v>206</v>
      </c>
      <c r="AOR5" s="21" t="s">
        <v>206</v>
      </c>
      <c r="AOS5" s="21" t="s">
        <v>206</v>
      </c>
      <c r="AOT5" s="21">
        <v>358</v>
      </c>
      <c r="AOU5" s="21" t="s">
        <v>206</v>
      </c>
      <c r="AOV5" s="21" t="s">
        <v>206</v>
      </c>
      <c r="AOW5" s="21">
        <v>5</v>
      </c>
      <c r="AOX5" s="21">
        <v>1017656</v>
      </c>
      <c r="AOY5" s="21" t="s">
        <v>206</v>
      </c>
      <c r="AOZ5" s="21">
        <v>1211</v>
      </c>
      <c r="APA5" s="21">
        <v>19</v>
      </c>
      <c r="APB5" s="21">
        <v>2330675</v>
      </c>
      <c r="APC5" s="21">
        <v>207</v>
      </c>
      <c r="APD5" s="21">
        <v>696</v>
      </c>
      <c r="APE5" s="21">
        <v>26</v>
      </c>
      <c r="APF5" s="21" t="s">
        <v>206</v>
      </c>
      <c r="APG5" s="21">
        <v>19766</v>
      </c>
      <c r="APH5" s="21">
        <v>1885914</v>
      </c>
      <c r="API5" s="21">
        <v>2753881</v>
      </c>
      <c r="APJ5" s="21" t="s">
        <v>206</v>
      </c>
      <c r="APK5" s="21" t="s">
        <v>206</v>
      </c>
      <c r="APL5" s="21">
        <v>36</v>
      </c>
      <c r="APM5" s="21" t="s">
        <v>206</v>
      </c>
      <c r="APN5" s="21" t="s">
        <v>206</v>
      </c>
      <c r="APO5" s="21">
        <v>197875</v>
      </c>
      <c r="APP5" s="21">
        <v>60</v>
      </c>
      <c r="APQ5" s="21">
        <v>200</v>
      </c>
      <c r="APR5" s="21">
        <v>401009</v>
      </c>
      <c r="APS5" s="21" t="s">
        <v>206</v>
      </c>
      <c r="APT5" s="21">
        <v>544349</v>
      </c>
      <c r="APU5" s="21">
        <v>32</v>
      </c>
      <c r="APV5" s="21">
        <v>2685761</v>
      </c>
      <c r="APW5" s="21">
        <v>1216537</v>
      </c>
      <c r="APX5" s="21">
        <v>1980991</v>
      </c>
      <c r="APY5" s="21">
        <v>3439568</v>
      </c>
      <c r="APZ5" s="21" t="s">
        <v>206</v>
      </c>
      <c r="AQA5" s="21" t="s">
        <v>206</v>
      </c>
      <c r="AQB5" s="21">
        <v>122582986</v>
      </c>
      <c r="AQC5" s="21">
        <v>1357742</v>
      </c>
      <c r="AQD5" s="21">
        <v>958</v>
      </c>
      <c r="AQE5" s="21">
        <v>22749</v>
      </c>
      <c r="AQF5" s="21">
        <v>50874</v>
      </c>
      <c r="AQG5" s="21" t="s">
        <v>206</v>
      </c>
      <c r="AQH5" s="21">
        <v>4950</v>
      </c>
      <c r="AQI5" s="21">
        <v>4427</v>
      </c>
      <c r="AQJ5" s="21" t="s">
        <v>206</v>
      </c>
      <c r="AQK5" s="21">
        <v>27236</v>
      </c>
      <c r="AQL5" s="21">
        <v>127</v>
      </c>
      <c r="AQM5" s="21">
        <v>13</v>
      </c>
      <c r="AQN5" s="21">
        <v>17786</v>
      </c>
      <c r="AQO5" s="21">
        <v>695</v>
      </c>
      <c r="AQP5" s="21">
        <v>225</v>
      </c>
      <c r="AQQ5" s="21" t="s">
        <v>206</v>
      </c>
      <c r="AQR5" s="21" t="s">
        <v>206</v>
      </c>
      <c r="AQS5" s="21" t="s">
        <v>206</v>
      </c>
      <c r="AQT5" s="21" t="s">
        <v>206</v>
      </c>
      <c r="AQU5" s="21" t="s">
        <v>206</v>
      </c>
      <c r="AQV5" s="21">
        <v>105</v>
      </c>
      <c r="AQW5" s="21" t="s">
        <v>206</v>
      </c>
      <c r="AQX5" s="21" t="s">
        <v>206</v>
      </c>
      <c r="AQY5" s="21">
        <v>82</v>
      </c>
      <c r="AQZ5" s="21">
        <v>88477</v>
      </c>
      <c r="ARA5" s="21" t="s">
        <v>206</v>
      </c>
      <c r="ARB5" s="21">
        <v>355</v>
      </c>
      <c r="ARC5" s="21">
        <v>873121</v>
      </c>
      <c r="ARD5" s="21">
        <v>17846</v>
      </c>
      <c r="ARE5" s="21">
        <v>126841</v>
      </c>
      <c r="ARF5" s="21">
        <v>27713</v>
      </c>
      <c r="ARG5" s="21" t="s">
        <v>206</v>
      </c>
      <c r="ARH5" s="21">
        <v>81092</v>
      </c>
      <c r="ARI5" s="21">
        <v>236</v>
      </c>
      <c r="ARJ5" s="21">
        <v>260881</v>
      </c>
      <c r="ARK5" s="21">
        <v>14838</v>
      </c>
      <c r="ARL5" s="21">
        <v>789477</v>
      </c>
      <c r="ARM5" s="21">
        <v>85947</v>
      </c>
      <c r="ARN5" s="21" t="s">
        <v>206</v>
      </c>
      <c r="ARO5" s="21">
        <v>1186</v>
      </c>
      <c r="ARP5" s="21">
        <v>14</v>
      </c>
      <c r="ARQ5" s="21" t="s">
        <v>206</v>
      </c>
      <c r="ARR5" s="21" t="s">
        <v>206</v>
      </c>
      <c r="ARS5" s="21">
        <v>70600235</v>
      </c>
      <c r="ART5" s="21">
        <v>30148937</v>
      </c>
      <c r="ARU5" s="21">
        <v>18521659</v>
      </c>
      <c r="ARV5" s="21" t="s">
        <v>206</v>
      </c>
      <c r="ARW5" s="21">
        <v>24614</v>
      </c>
      <c r="ARX5" s="21" t="s">
        <v>206</v>
      </c>
      <c r="ARY5" s="21">
        <v>1625819</v>
      </c>
      <c r="ARZ5" s="21">
        <v>1512</v>
      </c>
      <c r="ASA5" s="21" t="s">
        <v>206</v>
      </c>
      <c r="ASB5" s="21">
        <v>9618</v>
      </c>
      <c r="ASC5" s="21">
        <v>1220</v>
      </c>
      <c r="ASD5" s="21">
        <v>2022360</v>
      </c>
      <c r="ASE5" s="21" t="s">
        <v>206</v>
      </c>
      <c r="ASF5" s="21">
        <v>5914</v>
      </c>
      <c r="ASG5" s="21" t="s">
        <v>206</v>
      </c>
      <c r="ASH5" s="21" t="s">
        <v>206</v>
      </c>
      <c r="ASI5" s="21" t="s">
        <v>206</v>
      </c>
      <c r="ASJ5" s="21" t="s">
        <v>206</v>
      </c>
      <c r="ASK5" s="21" t="s">
        <v>206</v>
      </c>
      <c r="ASL5" s="21" t="s">
        <v>206</v>
      </c>
      <c r="ASM5" s="21" t="s">
        <v>206</v>
      </c>
      <c r="ASN5" s="21" t="s">
        <v>206</v>
      </c>
      <c r="ASO5" s="21" t="s">
        <v>206</v>
      </c>
      <c r="ASP5" s="21" t="s">
        <v>206</v>
      </c>
      <c r="ASQ5" s="21" t="s">
        <v>206</v>
      </c>
      <c r="ASR5" s="21">
        <v>1290620</v>
      </c>
      <c r="ASS5" s="21" t="s">
        <v>206</v>
      </c>
      <c r="AST5" s="21">
        <v>5672619</v>
      </c>
      <c r="ASU5" s="21" t="s">
        <v>206</v>
      </c>
      <c r="ASV5" s="21" t="s">
        <v>206</v>
      </c>
      <c r="ASW5" s="21">
        <v>52674</v>
      </c>
      <c r="ASX5" s="21" t="s">
        <v>206</v>
      </c>
      <c r="ASY5" s="21">
        <v>14828</v>
      </c>
      <c r="ASZ5" s="21" t="s">
        <v>206</v>
      </c>
      <c r="ATA5" s="21">
        <v>13897</v>
      </c>
      <c r="ATB5" s="21">
        <v>93440</v>
      </c>
      <c r="ATC5" s="21">
        <v>1775481</v>
      </c>
      <c r="ATD5" s="21" t="s">
        <v>206</v>
      </c>
      <c r="ATE5" s="21" t="s">
        <v>206</v>
      </c>
      <c r="ATF5" s="21" t="s">
        <v>206</v>
      </c>
      <c r="ATG5" s="21" t="s">
        <v>206</v>
      </c>
      <c r="ATH5" s="21" t="s">
        <v>206</v>
      </c>
      <c r="ATI5" s="21" t="s">
        <v>206</v>
      </c>
      <c r="ATJ5" s="21" t="s">
        <v>206</v>
      </c>
      <c r="ATK5" s="21" t="s">
        <v>206</v>
      </c>
      <c r="ATL5" s="21" t="s">
        <v>206</v>
      </c>
      <c r="ATM5" s="21" t="s">
        <v>206</v>
      </c>
      <c r="ATN5" s="21" t="s">
        <v>206</v>
      </c>
      <c r="ATO5" s="21" t="s">
        <v>206</v>
      </c>
      <c r="ATP5" s="21" t="s">
        <v>206</v>
      </c>
      <c r="ATQ5" s="21">
        <v>21</v>
      </c>
      <c r="ATR5" s="21">
        <v>3226</v>
      </c>
      <c r="ATS5" s="21" t="s">
        <v>206</v>
      </c>
      <c r="ATT5" s="21" t="s">
        <v>206</v>
      </c>
      <c r="ATU5" s="21" t="s">
        <v>206</v>
      </c>
      <c r="ATV5" s="21" t="s">
        <v>206</v>
      </c>
      <c r="ATW5" s="21">
        <v>42293</v>
      </c>
      <c r="ATX5" s="21">
        <v>1787</v>
      </c>
      <c r="ATY5" s="21">
        <v>1259</v>
      </c>
      <c r="ATZ5" s="21" t="s">
        <v>206</v>
      </c>
      <c r="AUA5" s="21" t="s">
        <v>206</v>
      </c>
      <c r="AUB5" s="21">
        <v>2107</v>
      </c>
      <c r="AUC5" s="21">
        <v>1582</v>
      </c>
      <c r="AUD5" s="21" t="s">
        <v>206</v>
      </c>
      <c r="AUE5" s="21" t="s">
        <v>206</v>
      </c>
      <c r="AUF5" s="21">
        <v>59101</v>
      </c>
      <c r="AUG5" s="21" t="s">
        <v>206</v>
      </c>
      <c r="AUH5" s="21" t="s">
        <v>206</v>
      </c>
      <c r="AUI5" s="21">
        <v>1561</v>
      </c>
      <c r="AUJ5" s="21">
        <v>1006</v>
      </c>
      <c r="AUK5" s="21" t="s">
        <v>206</v>
      </c>
      <c r="AUL5" s="21" t="s">
        <v>206</v>
      </c>
      <c r="AUM5" s="21" t="s">
        <v>206</v>
      </c>
      <c r="AUN5" s="21" t="s">
        <v>206</v>
      </c>
      <c r="AUO5" s="21" t="s">
        <v>206</v>
      </c>
      <c r="AUP5" s="21" t="s">
        <v>206</v>
      </c>
      <c r="AUQ5" s="21" t="s">
        <v>206</v>
      </c>
      <c r="AUR5" s="21" t="s">
        <v>206</v>
      </c>
      <c r="AUS5" s="21">
        <v>132</v>
      </c>
      <c r="AUT5" s="21" t="s">
        <v>206</v>
      </c>
      <c r="AUU5" s="21" t="s">
        <v>206</v>
      </c>
      <c r="AUV5" s="21" t="s">
        <v>206</v>
      </c>
      <c r="AUW5" s="21">
        <v>4690</v>
      </c>
      <c r="AUX5" s="21" t="s">
        <v>206</v>
      </c>
      <c r="AUY5" s="21" t="s">
        <v>206</v>
      </c>
      <c r="AUZ5" s="21">
        <v>40</v>
      </c>
      <c r="AVA5" s="21" t="s">
        <v>206</v>
      </c>
      <c r="AVB5" s="21">
        <v>1045</v>
      </c>
      <c r="AVC5" s="21">
        <v>12</v>
      </c>
      <c r="AVD5" s="21" t="s">
        <v>206</v>
      </c>
      <c r="AVE5" s="21" t="s">
        <v>206</v>
      </c>
      <c r="AVF5" s="21">
        <v>75477</v>
      </c>
      <c r="AVG5" s="21" t="s">
        <v>206</v>
      </c>
      <c r="AVH5" s="21">
        <v>100</v>
      </c>
      <c r="AVI5" s="21" t="s">
        <v>206</v>
      </c>
      <c r="AVJ5" s="21" t="s">
        <v>206</v>
      </c>
      <c r="AVK5" s="21" t="s">
        <v>206</v>
      </c>
      <c r="AVL5" s="21" t="s">
        <v>206</v>
      </c>
      <c r="AVM5" s="21">
        <v>2313095</v>
      </c>
      <c r="AVN5" s="21">
        <v>1619323</v>
      </c>
      <c r="AVO5" s="21" t="s">
        <v>206</v>
      </c>
      <c r="AVP5" s="21" t="s">
        <v>206</v>
      </c>
      <c r="AVQ5" s="21" t="s">
        <v>206</v>
      </c>
      <c r="AVR5" s="21" t="s">
        <v>206</v>
      </c>
      <c r="AVS5" s="21">
        <v>396167</v>
      </c>
      <c r="AVT5" s="21" t="s">
        <v>206</v>
      </c>
      <c r="AVU5" s="21" t="s">
        <v>206</v>
      </c>
      <c r="AVV5" s="21">
        <v>996</v>
      </c>
      <c r="AVW5" s="21">
        <v>40</v>
      </c>
      <c r="AVX5" s="21">
        <v>8317326</v>
      </c>
      <c r="AVY5" s="21" t="s">
        <v>206</v>
      </c>
      <c r="AVZ5" s="21" t="s">
        <v>206</v>
      </c>
      <c r="AWA5" s="21" t="s">
        <v>206</v>
      </c>
      <c r="AWB5" s="21" t="s">
        <v>206</v>
      </c>
      <c r="AWC5" s="21" t="s">
        <v>206</v>
      </c>
      <c r="AWD5" s="21" t="s">
        <v>206</v>
      </c>
      <c r="AWE5" s="21" t="s">
        <v>206</v>
      </c>
      <c r="AWF5" s="21" t="s">
        <v>206</v>
      </c>
      <c r="AWG5" s="21">
        <v>207168</v>
      </c>
      <c r="AWH5" s="21">
        <v>119</v>
      </c>
      <c r="AWI5" s="21" t="s">
        <v>206</v>
      </c>
      <c r="AWJ5" s="21" t="s">
        <v>206</v>
      </c>
      <c r="AWK5" s="21" t="s">
        <v>206</v>
      </c>
      <c r="AWL5" s="21">
        <v>50539</v>
      </c>
      <c r="AWM5" s="21">
        <v>2510</v>
      </c>
      <c r="AWN5" s="21" t="s">
        <v>206</v>
      </c>
      <c r="AWO5" s="21">
        <v>956</v>
      </c>
      <c r="AWP5" s="21" t="s">
        <v>206</v>
      </c>
      <c r="AWQ5" s="21">
        <v>159319</v>
      </c>
      <c r="AWR5" s="21">
        <v>54578</v>
      </c>
      <c r="AWS5" s="21">
        <v>2933</v>
      </c>
      <c r="AWT5" s="21" t="s">
        <v>206</v>
      </c>
      <c r="AWU5" s="21">
        <v>86003</v>
      </c>
      <c r="AWV5" s="21">
        <v>229083</v>
      </c>
      <c r="AWW5" s="21">
        <v>32185374</v>
      </c>
      <c r="AWX5" s="21">
        <v>9179</v>
      </c>
      <c r="AWY5" s="21" t="s">
        <v>206</v>
      </c>
      <c r="AWZ5" s="21">
        <v>12780</v>
      </c>
      <c r="AXA5" s="21" t="s">
        <v>206</v>
      </c>
      <c r="AXB5" s="21">
        <v>80</v>
      </c>
      <c r="AXC5" s="21">
        <v>737</v>
      </c>
      <c r="AXD5" s="21" t="s">
        <v>206</v>
      </c>
      <c r="AXE5" s="21" t="s">
        <v>206</v>
      </c>
      <c r="AXF5" s="21">
        <v>1228053</v>
      </c>
      <c r="AXG5" s="21">
        <v>222255</v>
      </c>
      <c r="AXH5" s="21">
        <v>76313</v>
      </c>
      <c r="AXI5" s="21">
        <v>1397</v>
      </c>
      <c r="AXJ5" s="21" t="s">
        <v>206</v>
      </c>
      <c r="AXK5" s="21">
        <v>98784</v>
      </c>
      <c r="AXL5" s="21">
        <v>8989</v>
      </c>
      <c r="AXM5" s="21">
        <v>225284</v>
      </c>
      <c r="AXN5" s="21" t="s">
        <v>206</v>
      </c>
      <c r="AXO5" s="21">
        <v>6000</v>
      </c>
      <c r="AXP5" s="21">
        <v>19406</v>
      </c>
      <c r="AXQ5" s="21">
        <v>2906907</v>
      </c>
      <c r="AXR5" s="21">
        <v>74291</v>
      </c>
      <c r="AXS5" s="21">
        <v>28623</v>
      </c>
      <c r="AXT5" s="21">
        <v>105973</v>
      </c>
      <c r="AXU5" s="21" t="s">
        <v>206</v>
      </c>
      <c r="AXV5" s="21">
        <v>472597</v>
      </c>
      <c r="AXW5" s="21">
        <v>234687</v>
      </c>
      <c r="AXX5" s="21" t="s">
        <v>206</v>
      </c>
      <c r="AXY5" s="21" t="s">
        <v>206</v>
      </c>
      <c r="AXZ5" s="21" t="s">
        <v>206</v>
      </c>
      <c r="AYA5" s="21">
        <v>28268</v>
      </c>
      <c r="AYB5" s="21">
        <v>22</v>
      </c>
      <c r="AYC5" s="21">
        <v>61451</v>
      </c>
      <c r="AYD5" s="21">
        <v>467006</v>
      </c>
      <c r="AYE5" s="21" t="s">
        <v>206</v>
      </c>
      <c r="AYF5" s="21">
        <v>1129</v>
      </c>
      <c r="AYG5" s="21">
        <v>4985</v>
      </c>
      <c r="AYH5" s="21" t="s">
        <v>206</v>
      </c>
      <c r="AYI5" s="21">
        <v>3516</v>
      </c>
      <c r="AYJ5" s="21">
        <v>194783</v>
      </c>
      <c r="AYK5" s="21" t="s">
        <v>206</v>
      </c>
      <c r="AYL5" s="21" t="s">
        <v>206</v>
      </c>
      <c r="AYM5" s="21">
        <v>24087</v>
      </c>
      <c r="AYN5" s="21">
        <v>20727</v>
      </c>
      <c r="AYO5" s="21" t="s">
        <v>206</v>
      </c>
      <c r="AYP5" s="21">
        <v>5</v>
      </c>
      <c r="AYQ5" s="21">
        <v>333973</v>
      </c>
      <c r="AYR5" s="21">
        <v>10697490</v>
      </c>
      <c r="AYS5" s="21">
        <v>20288</v>
      </c>
      <c r="AYT5" s="21">
        <v>343813</v>
      </c>
      <c r="AYU5" s="21" t="s">
        <v>206</v>
      </c>
      <c r="AYV5" s="21">
        <v>53274</v>
      </c>
      <c r="AYW5" s="21">
        <v>378400</v>
      </c>
      <c r="AYX5" s="21">
        <v>679445</v>
      </c>
      <c r="AYY5" s="21">
        <v>9884561</v>
      </c>
      <c r="AYZ5" s="21">
        <v>5040793</v>
      </c>
      <c r="AZA5" s="21" t="s">
        <v>206</v>
      </c>
      <c r="AZB5" s="21" t="s">
        <v>206</v>
      </c>
      <c r="AZC5" s="21" t="s">
        <v>206</v>
      </c>
      <c r="AZD5" s="21" t="s">
        <v>206</v>
      </c>
      <c r="AZE5" s="21" t="s">
        <v>206</v>
      </c>
      <c r="AZF5" s="21" t="s">
        <v>206</v>
      </c>
      <c r="AZG5" s="21">
        <v>10737706</v>
      </c>
      <c r="AZH5" s="21">
        <v>854723</v>
      </c>
      <c r="AZI5" s="21">
        <v>182338</v>
      </c>
      <c r="AZJ5" s="21" t="s">
        <v>206</v>
      </c>
      <c r="AZK5" s="21">
        <v>73798</v>
      </c>
      <c r="AZL5" s="21" t="s">
        <v>206</v>
      </c>
      <c r="AZM5" s="21">
        <v>342518</v>
      </c>
      <c r="AZN5" s="21">
        <v>1000</v>
      </c>
      <c r="AZO5" s="21" t="s">
        <v>206</v>
      </c>
      <c r="AZP5" s="21">
        <v>320964</v>
      </c>
      <c r="AZQ5" s="21">
        <v>5828</v>
      </c>
      <c r="AZR5" s="21">
        <v>58126</v>
      </c>
      <c r="AZS5" s="21">
        <v>19</v>
      </c>
      <c r="AZT5" s="21">
        <v>3</v>
      </c>
      <c r="AZU5" s="21" t="s">
        <v>206</v>
      </c>
      <c r="AZV5" s="21" t="s">
        <v>206</v>
      </c>
      <c r="AZW5" s="21" t="s">
        <v>206</v>
      </c>
      <c r="AZX5" s="21" t="s">
        <v>206</v>
      </c>
      <c r="AZY5" s="21" t="s">
        <v>206</v>
      </c>
      <c r="AZZ5" s="21" t="s">
        <v>206</v>
      </c>
      <c r="BAA5" s="21">
        <v>5</v>
      </c>
      <c r="BAB5" s="21">
        <v>4040</v>
      </c>
      <c r="BAC5" s="21" t="s">
        <v>206</v>
      </c>
      <c r="BAD5" s="21" t="s">
        <v>206</v>
      </c>
      <c r="BAE5" s="21" t="s">
        <v>206</v>
      </c>
      <c r="BAF5" s="21" t="s">
        <v>206</v>
      </c>
      <c r="BAG5" s="21">
        <v>22</v>
      </c>
      <c r="BAH5" s="21">
        <v>343018</v>
      </c>
      <c r="BAI5" s="21" t="s">
        <v>206</v>
      </c>
      <c r="BAJ5" s="21">
        <v>824208</v>
      </c>
      <c r="BAK5" s="21" t="s">
        <v>206</v>
      </c>
      <c r="BAL5" s="21" t="s">
        <v>206</v>
      </c>
      <c r="BAM5" s="21" t="s">
        <v>206</v>
      </c>
      <c r="BAN5" s="21" t="s">
        <v>206</v>
      </c>
      <c r="BAO5" s="21" t="s">
        <v>206</v>
      </c>
      <c r="BAP5" s="21" t="s">
        <v>206</v>
      </c>
      <c r="BAQ5" s="21">
        <v>3250443</v>
      </c>
      <c r="BAR5" s="21" t="s">
        <v>206</v>
      </c>
      <c r="BAS5" s="21" t="s">
        <v>206</v>
      </c>
      <c r="BAT5" s="21">
        <v>7528</v>
      </c>
      <c r="BAU5" s="21" t="s">
        <v>206</v>
      </c>
      <c r="BAV5" s="21">
        <v>52</v>
      </c>
      <c r="BAW5" s="21">
        <v>176253</v>
      </c>
      <c r="BAX5" s="21">
        <v>13</v>
      </c>
      <c r="BAY5" s="21" t="s">
        <v>206</v>
      </c>
      <c r="BAZ5" s="21">
        <v>28864</v>
      </c>
      <c r="BBA5" s="21" t="s">
        <v>206</v>
      </c>
      <c r="BBB5" s="21">
        <v>194124</v>
      </c>
      <c r="BBC5" s="21" t="s">
        <v>206</v>
      </c>
      <c r="BBD5" s="21">
        <v>8910</v>
      </c>
      <c r="BBE5" s="21">
        <v>703800</v>
      </c>
      <c r="BBF5" s="21">
        <v>2106</v>
      </c>
      <c r="BBG5" s="21">
        <v>14</v>
      </c>
      <c r="BBH5" s="21" t="s">
        <v>206</v>
      </c>
      <c r="BBI5" s="21">
        <v>62760193</v>
      </c>
      <c r="BBJ5" s="21">
        <v>1417593</v>
      </c>
      <c r="BBK5" s="21">
        <v>834422</v>
      </c>
      <c r="BBL5" s="21">
        <v>7262</v>
      </c>
      <c r="BBM5" s="21">
        <v>11152</v>
      </c>
      <c r="BBN5" s="21">
        <v>12240</v>
      </c>
      <c r="BBO5" s="21" t="s">
        <v>206</v>
      </c>
      <c r="BBP5" s="21">
        <v>500423</v>
      </c>
      <c r="BBQ5" s="21">
        <v>9488</v>
      </c>
      <c r="BBR5" s="21" t="s">
        <v>206</v>
      </c>
      <c r="BBS5" s="21">
        <v>13533</v>
      </c>
      <c r="BBT5" s="21" t="s">
        <v>206</v>
      </c>
      <c r="BBU5" s="21">
        <v>16981</v>
      </c>
      <c r="BBV5" s="21" t="s">
        <v>206</v>
      </c>
      <c r="BBW5" s="21">
        <v>39686</v>
      </c>
      <c r="BBX5" s="21">
        <v>86217</v>
      </c>
      <c r="BBY5" s="21" t="s">
        <v>206</v>
      </c>
      <c r="BBZ5" s="21" t="s">
        <v>206</v>
      </c>
      <c r="BCA5" s="21" t="s">
        <v>206</v>
      </c>
      <c r="BCB5" s="21" t="s">
        <v>206</v>
      </c>
      <c r="BCC5" s="21" t="s">
        <v>206</v>
      </c>
      <c r="BCD5" s="21">
        <v>601228</v>
      </c>
      <c r="BCE5" s="21" t="s">
        <v>206</v>
      </c>
      <c r="BCF5" s="21" t="s">
        <v>206</v>
      </c>
      <c r="BCG5" s="21">
        <v>942</v>
      </c>
      <c r="BCH5" s="21">
        <v>3536</v>
      </c>
      <c r="BCI5" s="21" t="s">
        <v>206</v>
      </c>
      <c r="BCJ5" s="21" t="s">
        <v>206</v>
      </c>
      <c r="BCK5" s="21">
        <v>852800</v>
      </c>
      <c r="BCL5" s="21">
        <v>20823</v>
      </c>
      <c r="BCM5" s="21">
        <v>5062</v>
      </c>
      <c r="BCN5" s="21">
        <v>31558</v>
      </c>
      <c r="BCO5" s="21" t="s">
        <v>206</v>
      </c>
      <c r="BCP5" s="21">
        <v>5919</v>
      </c>
      <c r="BCQ5" s="21">
        <v>166</v>
      </c>
      <c r="BCR5" s="21">
        <v>5548</v>
      </c>
      <c r="BCS5" s="21" t="s">
        <v>206</v>
      </c>
      <c r="BCT5" s="21">
        <v>258921</v>
      </c>
      <c r="BCU5" s="21" t="s">
        <v>206</v>
      </c>
      <c r="BCV5" s="21" t="s">
        <v>206</v>
      </c>
      <c r="BCW5" s="21" t="s">
        <v>206</v>
      </c>
      <c r="BCX5" s="21" t="s">
        <v>206</v>
      </c>
      <c r="BCY5" s="21" t="s">
        <v>206</v>
      </c>
      <c r="BCZ5" s="21" t="s">
        <v>206</v>
      </c>
      <c r="BDA5" s="21">
        <v>14472429</v>
      </c>
      <c r="BDB5" s="21">
        <v>32186175</v>
      </c>
      <c r="BDC5" s="21" t="s">
        <v>206</v>
      </c>
      <c r="BDD5" s="21" t="s">
        <v>206</v>
      </c>
      <c r="BDE5" s="21">
        <v>615758</v>
      </c>
      <c r="BDF5" s="21" t="s">
        <v>206</v>
      </c>
      <c r="BDG5" s="21">
        <v>16637093</v>
      </c>
      <c r="BDH5" s="21" t="s">
        <v>206</v>
      </c>
      <c r="BDI5" s="21" t="s">
        <v>206</v>
      </c>
      <c r="BDJ5" s="21">
        <v>15531</v>
      </c>
      <c r="BDK5" s="21">
        <v>199</v>
      </c>
      <c r="BDL5" s="21">
        <v>5803</v>
      </c>
      <c r="BDM5" s="21">
        <v>145</v>
      </c>
      <c r="BDN5" s="21">
        <v>32</v>
      </c>
      <c r="BDO5" s="21" t="s">
        <v>206</v>
      </c>
      <c r="BDP5" s="21">
        <v>52</v>
      </c>
      <c r="BDQ5" s="21" t="s">
        <v>206</v>
      </c>
      <c r="BDR5" s="21" t="s">
        <v>206</v>
      </c>
      <c r="BDS5" s="21" t="s">
        <v>206</v>
      </c>
      <c r="BDT5" s="21" t="s">
        <v>206</v>
      </c>
      <c r="BDU5" s="21">
        <v>1119</v>
      </c>
      <c r="BDV5" s="21">
        <v>144</v>
      </c>
      <c r="BDW5" s="21" t="s">
        <v>206</v>
      </c>
      <c r="BDX5" s="21" t="s">
        <v>206</v>
      </c>
      <c r="BDY5" s="21" t="s">
        <v>206</v>
      </c>
      <c r="BDZ5" s="21" t="s">
        <v>206</v>
      </c>
      <c r="BEA5" s="21" t="s">
        <v>206</v>
      </c>
      <c r="BEB5" s="21" t="s">
        <v>206</v>
      </c>
      <c r="BEC5" s="21">
        <v>229757</v>
      </c>
      <c r="BED5" s="21">
        <v>42560</v>
      </c>
      <c r="BEE5" s="21">
        <v>2376107</v>
      </c>
      <c r="BEF5" s="21">
        <v>61007</v>
      </c>
      <c r="BEG5" s="21">
        <v>32</v>
      </c>
      <c r="BEH5" s="21" t="s">
        <v>206</v>
      </c>
      <c r="BEI5" s="21">
        <v>20</v>
      </c>
      <c r="BEJ5" s="21">
        <v>838949</v>
      </c>
      <c r="BEK5" s="21">
        <v>5231446</v>
      </c>
      <c r="BEL5" s="21">
        <v>1</v>
      </c>
      <c r="BEM5" s="21" t="s">
        <v>206</v>
      </c>
      <c r="BEN5" s="21" t="s">
        <v>206</v>
      </c>
      <c r="BEO5" s="21" t="s">
        <v>206</v>
      </c>
      <c r="BEP5" s="21" t="s">
        <v>206</v>
      </c>
      <c r="BEQ5" s="21">
        <v>107358</v>
      </c>
      <c r="BER5" s="21" t="s">
        <v>206</v>
      </c>
      <c r="BES5" s="21" t="s">
        <v>206</v>
      </c>
      <c r="BET5" s="21">
        <v>244079</v>
      </c>
      <c r="BEU5" s="21" t="s">
        <v>206</v>
      </c>
      <c r="BEV5" s="21">
        <v>80753</v>
      </c>
      <c r="BEW5" s="21" t="s">
        <v>206</v>
      </c>
      <c r="BEX5" s="21" t="s">
        <v>206</v>
      </c>
      <c r="BEY5" s="21" t="s">
        <v>206</v>
      </c>
      <c r="BEZ5" s="21">
        <v>99000</v>
      </c>
      <c r="BFA5" s="21">
        <v>1115356</v>
      </c>
      <c r="BFB5" s="21" t="s">
        <v>206</v>
      </c>
      <c r="BFC5" s="21">
        <v>43891436</v>
      </c>
      <c r="BFD5" s="21">
        <v>584365</v>
      </c>
      <c r="BFE5" s="21">
        <v>1351311</v>
      </c>
      <c r="BFF5" s="21">
        <v>2466</v>
      </c>
      <c r="BFG5" s="21">
        <v>3490</v>
      </c>
      <c r="BFH5" s="21" t="s">
        <v>206</v>
      </c>
      <c r="BFI5" s="21" t="s">
        <v>206</v>
      </c>
      <c r="BFJ5" s="21">
        <v>77076</v>
      </c>
      <c r="BFK5" s="21">
        <v>43222</v>
      </c>
      <c r="BFL5" s="21" t="s">
        <v>206</v>
      </c>
      <c r="BFM5" s="21" t="s">
        <v>206</v>
      </c>
      <c r="BFN5" s="21">
        <v>2252</v>
      </c>
      <c r="BFO5" s="21">
        <v>1507</v>
      </c>
      <c r="BFP5" s="21">
        <v>294</v>
      </c>
      <c r="BFQ5" s="21" t="s">
        <v>206</v>
      </c>
      <c r="BFR5" s="21" t="s">
        <v>206</v>
      </c>
      <c r="BFS5" s="21" t="s">
        <v>206</v>
      </c>
      <c r="BFT5" s="21">
        <v>104</v>
      </c>
      <c r="BFU5" s="21" t="s">
        <v>206</v>
      </c>
      <c r="BFV5" s="21" t="s">
        <v>206</v>
      </c>
      <c r="BFW5" s="21" t="s">
        <v>206</v>
      </c>
      <c r="BFX5" s="21">
        <v>836175</v>
      </c>
      <c r="BFY5" s="21" t="s">
        <v>206</v>
      </c>
      <c r="BFZ5" s="21" t="s">
        <v>206</v>
      </c>
      <c r="BGA5" s="21">
        <v>66</v>
      </c>
      <c r="BGB5" s="21">
        <v>56025</v>
      </c>
      <c r="BGC5" s="21" t="s">
        <v>206</v>
      </c>
      <c r="BGD5" s="21" t="s">
        <v>206</v>
      </c>
      <c r="BGE5" s="21">
        <v>57585</v>
      </c>
      <c r="BGF5" s="21">
        <v>9986</v>
      </c>
      <c r="BGG5" s="21">
        <v>2357</v>
      </c>
      <c r="BGH5" s="21" t="s">
        <v>206</v>
      </c>
      <c r="BGI5" s="21" t="s">
        <v>206</v>
      </c>
      <c r="BGJ5" s="21">
        <v>3798</v>
      </c>
      <c r="BGK5" s="21">
        <v>288635</v>
      </c>
      <c r="BGL5" s="21">
        <v>385</v>
      </c>
      <c r="BGM5" s="21">
        <v>21617</v>
      </c>
      <c r="BGN5" s="21">
        <v>262977</v>
      </c>
      <c r="BGO5" s="21">
        <v>8</v>
      </c>
      <c r="BGP5" s="21" t="s">
        <v>206</v>
      </c>
      <c r="BGQ5" s="21" t="s">
        <v>206</v>
      </c>
      <c r="BGR5" s="21" t="s">
        <v>206</v>
      </c>
      <c r="BGS5" s="21" t="s">
        <v>206</v>
      </c>
      <c r="BGT5" s="21" t="s">
        <v>206</v>
      </c>
      <c r="BGU5" s="21">
        <v>30642455</v>
      </c>
      <c r="BGV5" s="21">
        <v>54539918</v>
      </c>
      <c r="BGW5" s="21" t="s">
        <v>206</v>
      </c>
      <c r="BGX5" s="21" t="s">
        <v>206</v>
      </c>
      <c r="BGY5" s="21" t="s">
        <v>206</v>
      </c>
      <c r="BGZ5" s="21" t="s">
        <v>206</v>
      </c>
      <c r="BHA5" s="21">
        <v>3733370</v>
      </c>
      <c r="BHB5" s="21" t="s">
        <v>206</v>
      </c>
      <c r="BHC5" s="21" t="s">
        <v>206</v>
      </c>
      <c r="BHD5" s="21">
        <v>608</v>
      </c>
      <c r="BHE5" s="21" t="s">
        <v>206</v>
      </c>
      <c r="BHF5" s="21">
        <v>3871282</v>
      </c>
      <c r="BHG5" s="21">
        <v>20</v>
      </c>
      <c r="BHH5" s="21">
        <v>62</v>
      </c>
      <c r="BHI5" s="21" t="s">
        <v>206</v>
      </c>
      <c r="BHJ5" s="21" t="s">
        <v>206</v>
      </c>
      <c r="BHK5" s="21" t="s">
        <v>206</v>
      </c>
      <c r="BHL5" s="21" t="s">
        <v>206</v>
      </c>
      <c r="BHM5" s="21" t="s">
        <v>206</v>
      </c>
      <c r="BHN5" s="21" t="s">
        <v>206</v>
      </c>
      <c r="BHO5" s="21" t="s">
        <v>206</v>
      </c>
      <c r="BHP5" s="21" t="s">
        <v>206</v>
      </c>
      <c r="BHQ5" s="21" t="s">
        <v>206</v>
      </c>
      <c r="BHR5" s="21" t="s">
        <v>206</v>
      </c>
      <c r="BHS5" s="21" t="s">
        <v>206</v>
      </c>
      <c r="BHT5" s="21" t="s">
        <v>206</v>
      </c>
      <c r="BHU5" s="21" t="s">
        <v>206</v>
      </c>
      <c r="BHV5" s="21" t="s">
        <v>206</v>
      </c>
      <c r="BHW5" s="21" t="s">
        <v>206</v>
      </c>
      <c r="BHX5" s="21" t="s">
        <v>206</v>
      </c>
      <c r="BHY5" s="21" t="s">
        <v>206</v>
      </c>
      <c r="BHZ5" s="21" t="s">
        <v>206</v>
      </c>
      <c r="BIA5" s="21" t="s">
        <v>206</v>
      </c>
      <c r="BIB5" s="21" t="s">
        <v>206</v>
      </c>
      <c r="BIC5" s="21" t="s">
        <v>206</v>
      </c>
      <c r="BID5" s="21" t="s">
        <v>206</v>
      </c>
      <c r="BIE5" s="21">
        <v>77796</v>
      </c>
      <c r="BIF5" s="21" t="s">
        <v>206</v>
      </c>
      <c r="BIG5" s="21" t="s">
        <v>206</v>
      </c>
      <c r="BIH5" s="21" t="s">
        <v>206</v>
      </c>
      <c r="BII5" s="21" t="s">
        <v>206</v>
      </c>
      <c r="BIJ5" s="21" t="s">
        <v>206</v>
      </c>
      <c r="BIK5" s="21" t="s">
        <v>206</v>
      </c>
      <c r="BIL5" s="21" t="s">
        <v>206</v>
      </c>
      <c r="BIM5" s="21" t="s">
        <v>206</v>
      </c>
      <c r="BIN5" s="21" t="s">
        <v>206</v>
      </c>
      <c r="BIO5" s="21" t="s">
        <v>206</v>
      </c>
      <c r="BIP5" s="21" t="s">
        <v>206</v>
      </c>
      <c r="BIQ5" s="21" t="s">
        <v>206</v>
      </c>
      <c r="BIR5" s="21" t="s">
        <v>206</v>
      </c>
      <c r="BIS5" s="21" t="s">
        <v>206</v>
      </c>
      <c r="BIT5" s="21" t="s">
        <v>206</v>
      </c>
      <c r="BIU5" s="21" t="s">
        <v>206</v>
      </c>
      <c r="BIV5" s="21" t="s">
        <v>206</v>
      </c>
      <c r="BIW5" s="21" t="s">
        <v>206</v>
      </c>
      <c r="BIX5" s="21" t="s">
        <v>206</v>
      </c>
      <c r="BIY5" s="21">
        <v>111310</v>
      </c>
      <c r="BIZ5" s="21">
        <v>14708</v>
      </c>
      <c r="BJA5" s="21" t="s">
        <v>206</v>
      </c>
      <c r="BJB5" s="21" t="s">
        <v>206</v>
      </c>
      <c r="BJC5" s="21" t="s">
        <v>206</v>
      </c>
      <c r="BJD5" s="21">
        <v>95153</v>
      </c>
      <c r="BJE5" s="21">
        <v>112207</v>
      </c>
      <c r="BJF5" s="21" t="s">
        <v>206</v>
      </c>
      <c r="BJG5" s="21">
        <v>9213</v>
      </c>
      <c r="BJH5" s="21" t="s">
        <v>206</v>
      </c>
      <c r="BJI5" s="21" t="s">
        <v>206</v>
      </c>
      <c r="BJJ5" s="21" t="s">
        <v>206</v>
      </c>
      <c r="BJK5" s="21" t="s">
        <v>206</v>
      </c>
      <c r="BJL5" s="21" t="s">
        <v>206</v>
      </c>
      <c r="BJM5" s="21" t="s">
        <v>206</v>
      </c>
      <c r="BJN5" s="21" t="s">
        <v>206</v>
      </c>
      <c r="BJO5" s="21" t="s">
        <v>206</v>
      </c>
      <c r="BJP5" s="21" t="s">
        <v>206</v>
      </c>
      <c r="BJQ5" s="21" t="s">
        <v>206</v>
      </c>
      <c r="BJR5" s="21" t="s">
        <v>206</v>
      </c>
      <c r="BJS5" s="21" t="s">
        <v>206</v>
      </c>
      <c r="BJT5" s="21" t="s">
        <v>206</v>
      </c>
      <c r="BJU5" s="21" t="s">
        <v>206</v>
      </c>
      <c r="BJV5" s="21" t="s">
        <v>206</v>
      </c>
      <c r="BJW5" s="21" t="s">
        <v>206</v>
      </c>
      <c r="BJX5" s="21" t="s">
        <v>206</v>
      </c>
      <c r="BJY5" s="21" t="s">
        <v>206</v>
      </c>
      <c r="BJZ5" s="21">
        <v>342</v>
      </c>
      <c r="BKA5" s="21" t="s">
        <v>206</v>
      </c>
      <c r="BKB5" s="21" t="s">
        <v>206</v>
      </c>
      <c r="BKC5" s="21" t="s">
        <v>206</v>
      </c>
      <c r="BKD5" s="21">
        <v>13635</v>
      </c>
      <c r="BKE5" s="21">
        <v>9</v>
      </c>
      <c r="BKF5" s="21">
        <v>906</v>
      </c>
      <c r="BKG5" s="21">
        <v>2</v>
      </c>
      <c r="BKH5" s="21">
        <v>605836</v>
      </c>
      <c r="BKI5" s="21" t="s">
        <v>206</v>
      </c>
      <c r="BKJ5" s="21" t="s">
        <v>206</v>
      </c>
      <c r="BKK5" s="21" t="s">
        <v>206</v>
      </c>
      <c r="BKL5" s="21" t="s">
        <v>206</v>
      </c>
      <c r="BKM5" s="21" t="s">
        <v>206</v>
      </c>
      <c r="BKN5" s="21" t="s">
        <v>206</v>
      </c>
      <c r="BKO5" s="21">
        <v>20078634</v>
      </c>
      <c r="BKP5" s="21">
        <v>42686643</v>
      </c>
      <c r="BKQ5" s="21">
        <v>44999</v>
      </c>
      <c r="BKR5" s="21" t="s">
        <v>206</v>
      </c>
      <c r="BKS5" s="21">
        <v>360</v>
      </c>
      <c r="BKT5" s="21" t="s">
        <v>206</v>
      </c>
      <c r="BKU5" s="21">
        <v>7628</v>
      </c>
      <c r="BKV5" s="21">
        <v>97</v>
      </c>
      <c r="BKW5" s="21" t="s">
        <v>206</v>
      </c>
      <c r="BKX5" s="21">
        <v>116</v>
      </c>
      <c r="BKY5" s="21" t="s">
        <v>206</v>
      </c>
      <c r="BKZ5" s="21" t="s">
        <v>206</v>
      </c>
      <c r="BLA5" s="21" t="s">
        <v>206</v>
      </c>
      <c r="BLB5" s="21" t="s">
        <v>206</v>
      </c>
      <c r="BLC5" s="21" t="s">
        <v>206</v>
      </c>
      <c r="BLD5" s="21" t="s">
        <v>206</v>
      </c>
      <c r="BLE5" s="21" t="s">
        <v>206</v>
      </c>
      <c r="BLF5" s="21" t="s">
        <v>206</v>
      </c>
      <c r="BLG5" s="21" t="s">
        <v>206</v>
      </c>
      <c r="BLH5" s="21" t="s">
        <v>206</v>
      </c>
      <c r="BLI5" s="21" t="s">
        <v>206</v>
      </c>
      <c r="BLJ5" s="21">
        <v>144</v>
      </c>
      <c r="BLK5" s="21" t="s">
        <v>206</v>
      </c>
      <c r="BLL5" s="21" t="s">
        <v>206</v>
      </c>
      <c r="BLM5" s="21" t="s">
        <v>206</v>
      </c>
      <c r="BLN5" s="21" t="s">
        <v>206</v>
      </c>
      <c r="BLO5" s="21" t="s">
        <v>206</v>
      </c>
      <c r="BLP5" s="21" t="s">
        <v>206</v>
      </c>
      <c r="BLQ5" s="21" t="s">
        <v>206</v>
      </c>
      <c r="BLR5" s="21" t="s">
        <v>206</v>
      </c>
      <c r="BLS5" s="21">
        <v>60</v>
      </c>
      <c r="BLT5" s="21">
        <v>166</v>
      </c>
      <c r="BLU5" s="21">
        <v>320</v>
      </c>
      <c r="BLV5" s="21" t="s">
        <v>206</v>
      </c>
      <c r="BLW5" s="21">
        <v>3019</v>
      </c>
      <c r="BLX5" s="21">
        <v>198175</v>
      </c>
      <c r="BLY5" s="21">
        <v>3342536</v>
      </c>
      <c r="BLZ5" s="21" t="s">
        <v>206</v>
      </c>
      <c r="BMA5" s="21" t="s">
        <v>206</v>
      </c>
      <c r="BMB5" s="21">
        <v>1902</v>
      </c>
      <c r="BMC5" s="21" t="s">
        <v>206</v>
      </c>
      <c r="BMD5" s="21" t="s">
        <v>206</v>
      </c>
      <c r="BME5" s="21">
        <v>219718</v>
      </c>
      <c r="BMF5" s="21">
        <v>153157</v>
      </c>
      <c r="BMG5" s="21" t="s">
        <v>206</v>
      </c>
      <c r="BMH5" s="21">
        <v>3605</v>
      </c>
      <c r="BMI5" s="21">
        <v>89079</v>
      </c>
      <c r="BMJ5" s="21">
        <v>106000</v>
      </c>
      <c r="BMK5" s="21">
        <v>13800</v>
      </c>
      <c r="BML5" s="21">
        <v>149</v>
      </c>
      <c r="BMM5" s="21">
        <v>393914</v>
      </c>
      <c r="BMN5" s="21" t="s">
        <v>206</v>
      </c>
      <c r="BMO5" s="21">
        <v>282665</v>
      </c>
      <c r="BMP5" s="21" t="s">
        <v>206</v>
      </c>
      <c r="BMQ5" s="21">
        <v>31944</v>
      </c>
      <c r="BMR5" s="21">
        <v>125169</v>
      </c>
      <c r="BMS5" s="21">
        <v>5510781</v>
      </c>
      <c r="BMT5" s="21">
        <v>48818</v>
      </c>
      <c r="BMU5" s="21">
        <v>105701</v>
      </c>
      <c r="BMV5" s="21">
        <v>141001</v>
      </c>
      <c r="BMW5" s="21" t="s">
        <v>206</v>
      </c>
      <c r="BMX5" s="21">
        <v>4868</v>
      </c>
      <c r="BMY5" s="21">
        <v>125</v>
      </c>
      <c r="BMZ5" s="21" t="s">
        <v>206</v>
      </c>
      <c r="BNA5" s="21" t="s">
        <v>206</v>
      </c>
      <c r="BNB5" s="21">
        <v>108414</v>
      </c>
      <c r="BNC5" s="21">
        <v>21</v>
      </c>
      <c r="BND5" s="21" t="s">
        <v>206</v>
      </c>
      <c r="BNE5" s="21">
        <v>46932</v>
      </c>
      <c r="BNF5" s="21">
        <v>34878</v>
      </c>
      <c r="BNG5" s="21" t="s">
        <v>206</v>
      </c>
      <c r="BNH5" s="21" t="s">
        <v>206</v>
      </c>
      <c r="BNI5" s="21">
        <v>125156</v>
      </c>
      <c r="BNJ5" s="21" t="s">
        <v>206</v>
      </c>
      <c r="BNK5" s="21" t="s">
        <v>206</v>
      </c>
      <c r="BNL5" s="21">
        <v>2</v>
      </c>
      <c r="BNM5" s="21" t="s">
        <v>206</v>
      </c>
      <c r="BNN5" s="21" t="s">
        <v>206</v>
      </c>
      <c r="BNO5" s="21">
        <v>1362</v>
      </c>
      <c r="BNP5" s="21">
        <v>5000</v>
      </c>
      <c r="BNQ5" s="21" t="s">
        <v>206</v>
      </c>
      <c r="BNR5" s="21" t="s">
        <v>206</v>
      </c>
      <c r="BNS5" s="21">
        <v>100220</v>
      </c>
      <c r="BNT5" s="21">
        <v>26</v>
      </c>
      <c r="BNU5" s="21">
        <v>40202</v>
      </c>
      <c r="BNV5" s="21">
        <v>51</v>
      </c>
      <c r="BNW5" s="21" t="s">
        <v>206</v>
      </c>
      <c r="BNX5" s="21">
        <v>5975</v>
      </c>
      <c r="BNY5" s="21">
        <v>170061</v>
      </c>
      <c r="BNZ5" s="21">
        <v>266</v>
      </c>
      <c r="BOA5" s="21" t="s">
        <v>206</v>
      </c>
      <c r="BOB5" s="21">
        <v>52575</v>
      </c>
      <c r="BOC5" s="21">
        <v>7</v>
      </c>
      <c r="BOD5" s="21" t="s">
        <v>206</v>
      </c>
      <c r="BOE5" s="21" t="s">
        <v>206</v>
      </c>
      <c r="BOF5" s="21" t="s">
        <v>206</v>
      </c>
      <c r="BOG5" s="21" t="s">
        <v>206</v>
      </c>
      <c r="BOH5" s="21" t="s">
        <v>206</v>
      </c>
      <c r="BOI5" s="21">
        <v>13981881</v>
      </c>
      <c r="BOJ5" s="21">
        <v>554841</v>
      </c>
      <c r="BOK5" s="21" t="s">
        <v>206</v>
      </c>
      <c r="BOL5" s="21" t="s">
        <v>206</v>
      </c>
      <c r="BOM5" s="21" t="s">
        <v>206</v>
      </c>
      <c r="BON5" s="21" t="s">
        <v>206</v>
      </c>
      <c r="BOO5" s="21">
        <v>258899</v>
      </c>
      <c r="BOP5" s="21" t="s">
        <v>206</v>
      </c>
      <c r="BOQ5" s="21" t="s">
        <v>206</v>
      </c>
      <c r="BOR5" s="21">
        <v>860</v>
      </c>
      <c r="BOS5" s="21" t="s">
        <v>206</v>
      </c>
      <c r="BOT5" s="21">
        <v>590489</v>
      </c>
      <c r="BOU5" s="21" t="s">
        <v>206</v>
      </c>
      <c r="BOV5" s="21">
        <v>3714</v>
      </c>
      <c r="BOW5" s="21" t="s">
        <v>206</v>
      </c>
      <c r="BOX5" s="21" t="s">
        <v>206</v>
      </c>
      <c r="BOY5" s="21" t="s">
        <v>206</v>
      </c>
      <c r="BOZ5" s="21" t="s">
        <v>206</v>
      </c>
      <c r="BPA5" s="21" t="s">
        <v>206</v>
      </c>
      <c r="BPB5" s="21" t="s">
        <v>206</v>
      </c>
      <c r="BPC5" s="21" t="s">
        <v>206</v>
      </c>
      <c r="BPD5" s="21">
        <v>32</v>
      </c>
      <c r="BPE5" s="21" t="s">
        <v>206</v>
      </c>
      <c r="BPF5" s="21" t="s">
        <v>206</v>
      </c>
      <c r="BPG5" s="21" t="s">
        <v>206</v>
      </c>
      <c r="BPH5" s="21" t="s">
        <v>206</v>
      </c>
      <c r="BPI5" s="21">
        <v>350</v>
      </c>
      <c r="BPJ5" s="21">
        <v>21</v>
      </c>
      <c r="BPK5" s="21" t="s">
        <v>206</v>
      </c>
      <c r="BPL5" s="21">
        <v>1583306</v>
      </c>
      <c r="BPM5" s="21">
        <v>273371</v>
      </c>
      <c r="BPN5" s="21">
        <v>32953</v>
      </c>
      <c r="BPO5" s="21" t="s">
        <v>206</v>
      </c>
      <c r="BPP5" s="21" t="s">
        <v>206</v>
      </c>
      <c r="BPQ5" s="21">
        <v>131483</v>
      </c>
      <c r="BPR5" s="21">
        <v>460271</v>
      </c>
      <c r="BPS5" s="21">
        <v>19117418</v>
      </c>
      <c r="BPT5" s="21" t="s">
        <v>206</v>
      </c>
      <c r="BPU5" s="21" t="s">
        <v>206</v>
      </c>
      <c r="BPV5" s="21">
        <v>2161</v>
      </c>
      <c r="BPW5" s="21" t="s">
        <v>206</v>
      </c>
      <c r="BPX5" s="21" t="s">
        <v>206</v>
      </c>
      <c r="BPY5" s="21">
        <v>2360</v>
      </c>
      <c r="BPZ5" s="21" t="s">
        <v>206</v>
      </c>
      <c r="BQA5" s="21" t="s">
        <v>206</v>
      </c>
      <c r="BQB5" s="21">
        <v>5640</v>
      </c>
      <c r="BQC5" s="21" t="s">
        <v>206</v>
      </c>
      <c r="BQD5" s="21">
        <v>328480</v>
      </c>
      <c r="BQE5" s="21" t="s">
        <v>206</v>
      </c>
      <c r="BQF5" s="21">
        <v>33728</v>
      </c>
      <c r="BQG5" s="21">
        <v>1198674</v>
      </c>
      <c r="BQH5" s="21">
        <v>314943</v>
      </c>
      <c r="BQI5" s="21">
        <v>3608</v>
      </c>
      <c r="BQJ5" s="21" t="s">
        <v>206</v>
      </c>
      <c r="BQK5" s="21">
        <v>3214</v>
      </c>
      <c r="BQL5" s="21">
        <v>12155</v>
      </c>
      <c r="BQM5" s="21">
        <v>1282836</v>
      </c>
      <c r="BQN5" s="21">
        <v>9979</v>
      </c>
      <c r="BQO5" s="21">
        <v>4447</v>
      </c>
      <c r="BQP5" s="21" t="s">
        <v>206</v>
      </c>
      <c r="BQQ5" s="21" t="s">
        <v>206</v>
      </c>
      <c r="BQR5" s="21">
        <v>9383</v>
      </c>
      <c r="BQS5" s="21">
        <v>65933</v>
      </c>
      <c r="BQT5" s="21" t="s">
        <v>206</v>
      </c>
      <c r="BQU5" s="21">
        <v>9489</v>
      </c>
      <c r="BQV5" s="21" t="s">
        <v>206</v>
      </c>
      <c r="BQW5" s="21">
        <v>415</v>
      </c>
      <c r="BQX5" s="21">
        <v>28254</v>
      </c>
      <c r="BQY5" s="21">
        <v>99</v>
      </c>
      <c r="BQZ5" s="21">
        <v>307</v>
      </c>
      <c r="BRA5" s="21" t="s">
        <v>206</v>
      </c>
      <c r="BRB5" s="21" t="s">
        <v>206</v>
      </c>
      <c r="BRC5" s="21" t="s">
        <v>206</v>
      </c>
      <c r="BRD5" s="21" t="s">
        <v>206</v>
      </c>
      <c r="BRE5" s="21" t="s">
        <v>206</v>
      </c>
      <c r="BRF5" s="21">
        <v>12961770</v>
      </c>
      <c r="BRG5" s="21" t="s">
        <v>206</v>
      </c>
      <c r="BRH5" s="21" t="s">
        <v>206</v>
      </c>
      <c r="BRI5" s="21">
        <v>480</v>
      </c>
      <c r="BRJ5" s="21">
        <v>9141</v>
      </c>
      <c r="BRK5" s="21" t="s">
        <v>206</v>
      </c>
      <c r="BRL5" s="21" t="s">
        <v>206</v>
      </c>
      <c r="BRM5" s="21">
        <v>2786228</v>
      </c>
      <c r="BRN5" s="21">
        <v>2101</v>
      </c>
      <c r="BRO5" s="21">
        <v>13124</v>
      </c>
      <c r="BRP5" s="21">
        <v>355614</v>
      </c>
      <c r="BRQ5" s="21" t="s">
        <v>206</v>
      </c>
      <c r="BRR5" s="21">
        <v>5565</v>
      </c>
      <c r="BRS5" s="21">
        <v>120778</v>
      </c>
      <c r="BRT5" s="21">
        <v>4002</v>
      </c>
      <c r="BRU5" s="21">
        <v>87583</v>
      </c>
      <c r="BRV5" s="21">
        <v>2530856</v>
      </c>
      <c r="BRW5" s="21">
        <v>9659</v>
      </c>
      <c r="BRX5" s="21" t="s">
        <v>206</v>
      </c>
      <c r="BRY5" s="21">
        <v>1193</v>
      </c>
      <c r="BRZ5" s="21" t="s">
        <v>206</v>
      </c>
      <c r="BSA5" s="21" t="s">
        <v>206</v>
      </c>
      <c r="BSB5" s="21">
        <v>122</v>
      </c>
      <c r="BSC5" s="21">
        <v>29844049</v>
      </c>
      <c r="BSD5" s="21">
        <v>411781531</v>
      </c>
      <c r="BSE5" s="21">
        <v>50240</v>
      </c>
      <c r="BSF5" s="21" t="s">
        <v>206</v>
      </c>
      <c r="BSG5" s="21" t="s">
        <v>206</v>
      </c>
      <c r="BSH5" s="21" t="s">
        <v>206</v>
      </c>
      <c r="BSI5" s="21">
        <v>4239231</v>
      </c>
      <c r="BSJ5" s="21">
        <v>16434</v>
      </c>
      <c r="BSK5" s="21" t="s">
        <v>206</v>
      </c>
      <c r="BSL5" s="21">
        <v>40828</v>
      </c>
      <c r="BSM5" s="21">
        <v>2</v>
      </c>
      <c r="BSN5" s="21">
        <v>2444340</v>
      </c>
      <c r="BSO5" s="21">
        <v>10</v>
      </c>
      <c r="BSP5" s="21">
        <v>8215</v>
      </c>
      <c r="BSQ5" s="21" t="s">
        <v>206</v>
      </c>
      <c r="BSR5" s="21" t="s">
        <v>206</v>
      </c>
      <c r="BSS5" s="21" t="s">
        <v>206</v>
      </c>
      <c r="BST5" s="21" t="s">
        <v>206</v>
      </c>
      <c r="BSU5" s="21" t="s">
        <v>206</v>
      </c>
      <c r="BSV5" s="21" t="s">
        <v>206</v>
      </c>
      <c r="BSW5" s="21" t="s">
        <v>206</v>
      </c>
      <c r="BSX5" s="21" t="s">
        <v>206</v>
      </c>
      <c r="BSY5" s="21" t="s">
        <v>206</v>
      </c>
      <c r="BSZ5" s="21" t="s">
        <v>206</v>
      </c>
      <c r="BTA5" s="21" t="s">
        <v>206</v>
      </c>
      <c r="BTB5" s="21" t="s">
        <v>206</v>
      </c>
      <c r="BTC5" s="21" t="s">
        <v>206</v>
      </c>
      <c r="BTD5" s="21" t="s">
        <v>206</v>
      </c>
      <c r="BTE5" s="21" t="s">
        <v>206</v>
      </c>
      <c r="BTF5" s="21" t="s">
        <v>206</v>
      </c>
      <c r="BTG5" s="21" t="s">
        <v>206</v>
      </c>
      <c r="BTH5" s="21" t="s">
        <v>206</v>
      </c>
      <c r="BTI5" s="21">
        <v>24608</v>
      </c>
      <c r="BTJ5" s="21" t="s">
        <v>206</v>
      </c>
      <c r="BTK5" s="21" t="s">
        <v>206</v>
      </c>
      <c r="BTL5" s="21" t="s">
        <v>206</v>
      </c>
      <c r="BTM5" s="21" t="s">
        <v>206</v>
      </c>
      <c r="BTN5" s="21" t="s">
        <v>206</v>
      </c>
      <c r="BTO5" s="21" t="s">
        <v>206</v>
      </c>
      <c r="BTP5" s="21" t="s">
        <v>206</v>
      </c>
      <c r="BTQ5" s="21" t="s">
        <v>206</v>
      </c>
      <c r="BTR5" s="21" t="s">
        <v>206</v>
      </c>
      <c r="BTS5" s="21" t="s">
        <v>206</v>
      </c>
      <c r="BTT5" s="21" t="s">
        <v>206</v>
      </c>
      <c r="BTU5" s="21" t="s">
        <v>206</v>
      </c>
      <c r="BTV5" s="21" t="s">
        <v>206</v>
      </c>
      <c r="BTW5" s="21" t="s">
        <v>206</v>
      </c>
      <c r="BTX5" s="21" t="s">
        <v>206</v>
      </c>
      <c r="BTY5" s="21" t="s">
        <v>206</v>
      </c>
      <c r="BTZ5" s="21" t="s">
        <v>206</v>
      </c>
      <c r="BUA5" s="21" t="s">
        <v>206</v>
      </c>
      <c r="BUB5" s="21" t="s">
        <v>206</v>
      </c>
      <c r="BUC5" s="21" t="s">
        <v>206</v>
      </c>
      <c r="BUD5" s="21" t="s">
        <v>206</v>
      </c>
      <c r="BUE5" s="21" t="s">
        <v>206</v>
      </c>
      <c r="BUF5" s="21" t="s">
        <v>206</v>
      </c>
      <c r="BUG5" s="21" t="s">
        <v>206</v>
      </c>
      <c r="BUH5" s="21" t="s">
        <v>206</v>
      </c>
      <c r="BUI5" s="21" t="s">
        <v>206</v>
      </c>
      <c r="BUJ5" s="21" t="s">
        <v>206</v>
      </c>
      <c r="BUK5" s="21" t="s">
        <v>206</v>
      </c>
      <c r="BUL5" s="21" t="s">
        <v>206</v>
      </c>
      <c r="BUM5" s="21" t="s">
        <v>206</v>
      </c>
      <c r="BUN5" s="21" t="s">
        <v>206</v>
      </c>
      <c r="BUO5" s="21" t="s">
        <v>206</v>
      </c>
      <c r="BUP5" s="21" t="s">
        <v>206</v>
      </c>
      <c r="BUQ5" s="21" t="s">
        <v>206</v>
      </c>
      <c r="BUR5" s="21" t="s">
        <v>206</v>
      </c>
      <c r="BUS5" s="21" t="s">
        <v>206</v>
      </c>
      <c r="BUT5" s="21" t="s">
        <v>206</v>
      </c>
      <c r="BUU5" s="21" t="s">
        <v>206</v>
      </c>
      <c r="BUV5" s="21" t="s">
        <v>206</v>
      </c>
      <c r="BUW5" s="21" t="s">
        <v>206</v>
      </c>
      <c r="BUX5" s="21" t="s">
        <v>206</v>
      </c>
      <c r="BUY5" s="21" t="s">
        <v>206</v>
      </c>
      <c r="BUZ5" s="21" t="s">
        <v>206</v>
      </c>
      <c r="BVA5" s="21" t="s">
        <v>206</v>
      </c>
      <c r="BVB5" s="21" t="s">
        <v>206</v>
      </c>
      <c r="BVC5" s="21" t="s">
        <v>206</v>
      </c>
      <c r="BVD5" s="21" t="s">
        <v>206</v>
      </c>
      <c r="BVE5" s="21" t="s">
        <v>206</v>
      </c>
      <c r="BVF5" s="21" t="s">
        <v>206</v>
      </c>
      <c r="BVG5" s="21" t="s">
        <v>206</v>
      </c>
      <c r="BVH5" s="21" t="s">
        <v>206</v>
      </c>
      <c r="BVI5" s="21" t="s">
        <v>206</v>
      </c>
      <c r="BVJ5" s="21" t="s">
        <v>206</v>
      </c>
      <c r="BVK5" s="21" t="s">
        <v>206</v>
      </c>
      <c r="BVL5" s="21" t="s">
        <v>206</v>
      </c>
      <c r="BVM5" s="21" t="s">
        <v>206</v>
      </c>
      <c r="BVN5" s="21" t="s">
        <v>206</v>
      </c>
      <c r="BVO5" s="21" t="s">
        <v>206</v>
      </c>
      <c r="BVP5" s="21" t="s">
        <v>206</v>
      </c>
      <c r="BVQ5" s="21" t="s">
        <v>206</v>
      </c>
      <c r="BVR5" s="21" t="s">
        <v>206</v>
      </c>
      <c r="BVS5" s="21" t="s">
        <v>206</v>
      </c>
      <c r="BVT5" s="21" t="s">
        <v>206</v>
      </c>
      <c r="BVU5" s="21" t="s">
        <v>206</v>
      </c>
      <c r="BVV5" s="21" t="s">
        <v>206</v>
      </c>
      <c r="BVW5" s="21" t="s">
        <v>206</v>
      </c>
      <c r="BVX5" s="21" t="s">
        <v>206</v>
      </c>
      <c r="BVY5" s="21" t="s">
        <v>206</v>
      </c>
      <c r="BVZ5" s="21" t="s">
        <v>206</v>
      </c>
      <c r="BWA5" s="21" t="s">
        <v>206</v>
      </c>
      <c r="BWB5" s="21" t="s">
        <v>206</v>
      </c>
      <c r="BWC5" s="21" t="s">
        <v>206</v>
      </c>
      <c r="BWD5" s="21" t="s">
        <v>206</v>
      </c>
      <c r="BWE5" s="21" t="s">
        <v>206</v>
      </c>
      <c r="BWF5" s="21" t="s">
        <v>206</v>
      </c>
      <c r="BWG5" s="21" t="s">
        <v>206</v>
      </c>
      <c r="BWH5" s="21" t="s">
        <v>206</v>
      </c>
      <c r="BWI5" s="21" t="s">
        <v>206</v>
      </c>
      <c r="BWJ5" s="21" t="s">
        <v>206</v>
      </c>
      <c r="BWK5" s="21" t="s">
        <v>206</v>
      </c>
      <c r="BWL5" s="21" t="s">
        <v>206</v>
      </c>
      <c r="BWM5" s="21" t="s">
        <v>206</v>
      </c>
      <c r="BWN5" s="21" t="s">
        <v>206</v>
      </c>
      <c r="BWO5" s="21" t="s">
        <v>206</v>
      </c>
      <c r="BWP5" s="21" t="s">
        <v>206</v>
      </c>
      <c r="BWQ5" s="21" t="s">
        <v>206</v>
      </c>
      <c r="BWR5" s="21" t="s">
        <v>206</v>
      </c>
      <c r="BWS5" s="21" t="s">
        <v>206</v>
      </c>
      <c r="BWT5" s="21" t="s">
        <v>206</v>
      </c>
      <c r="BWU5" s="21" t="s">
        <v>206</v>
      </c>
      <c r="BWV5" s="21" t="s">
        <v>206</v>
      </c>
      <c r="BWW5" s="21" t="s">
        <v>206</v>
      </c>
      <c r="BWX5" s="21">
        <v>271283</v>
      </c>
      <c r="BWY5" s="21" t="s">
        <v>206</v>
      </c>
      <c r="BWZ5" s="21">
        <v>29445</v>
      </c>
      <c r="BXA5" s="21">
        <v>206027</v>
      </c>
      <c r="BXB5" s="21" t="s">
        <v>206</v>
      </c>
      <c r="BXC5" s="21" t="s">
        <v>206</v>
      </c>
      <c r="BXD5" s="21" t="s">
        <v>206</v>
      </c>
      <c r="BXE5" s="21" t="s">
        <v>206</v>
      </c>
      <c r="BXF5" s="21">
        <v>29557</v>
      </c>
      <c r="BXG5" s="21">
        <v>2219280</v>
      </c>
      <c r="BXH5" s="21" t="s">
        <v>206</v>
      </c>
      <c r="BXI5" s="21" t="s">
        <v>206</v>
      </c>
      <c r="BXJ5" s="21" t="s">
        <v>206</v>
      </c>
      <c r="BXK5" s="21" t="s">
        <v>206</v>
      </c>
      <c r="BXL5" s="21" t="s">
        <v>206</v>
      </c>
      <c r="BXM5" s="21" t="s">
        <v>206</v>
      </c>
      <c r="BXN5" s="21" t="s">
        <v>206</v>
      </c>
      <c r="BXO5" s="21" t="s">
        <v>206</v>
      </c>
      <c r="BXP5" s="21" t="s">
        <v>206</v>
      </c>
      <c r="BXQ5" s="21" t="s">
        <v>206</v>
      </c>
      <c r="BXR5" s="21">
        <v>12388</v>
      </c>
      <c r="BXS5" s="21" t="s">
        <v>206</v>
      </c>
      <c r="BXT5" s="21" t="s">
        <v>206</v>
      </c>
      <c r="BXU5" s="21" t="s">
        <v>206</v>
      </c>
      <c r="BXV5" s="21" t="s">
        <v>206</v>
      </c>
      <c r="BXW5" s="21">
        <v>2625</v>
      </c>
      <c r="BXX5" s="21" t="s">
        <v>206</v>
      </c>
      <c r="BXY5" s="21" t="s">
        <v>206</v>
      </c>
      <c r="BXZ5" s="21">
        <v>4</v>
      </c>
      <c r="BYA5" s="21">
        <v>47226</v>
      </c>
      <c r="BYB5" s="21">
        <v>507</v>
      </c>
      <c r="BYC5" s="21" t="s">
        <v>206</v>
      </c>
      <c r="BYD5" s="21" t="s">
        <v>206</v>
      </c>
      <c r="BYE5" s="21" t="s">
        <v>206</v>
      </c>
      <c r="BYF5" s="21">
        <v>180503</v>
      </c>
      <c r="BYG5" s="21">
        <v>171</v>
      </c>
      <c r="BYH5" s="21" t="s">
        <v>206</v>
      </c>
      <c r="BYI5" s="21" t="s">
        <v>206</v>
      </c>
      <c r="BYJ5" s="21" t="s">
        <v>206</v>
      </c>
      <c r="BYK5" s="21" t="s">
        <v>206</v>
      </c>
      <c r="BYL5" s="21" t="s">
        <v>206</v>
      </c>
      <c r="BYM5" s="21">
        <v>18039</v>
      </c>
      <c r="BYN5" s="21" t="s">
        <v>206</v>
      </c>
      <c r="BYO5" s="21" t="s">
        <v>206</v>
      </c>
      <c r="BYP5" s="21" t="s">
        <v>206</v>
      </c>
      <c r="BYQ5" s="21" t="s">
        <v>206</v>
      </c>
      <c r="BYR5" s="21" t="s">
        <v>206</v>
      </c>
      <c r="BYS5" s="21" t="s">
        <v>206</v>
      </c>
      <c r="BYT5" s="21">
        <v>1703799</v>
      </c>
      <c r="BYU5" s="21" t="s">
        <v>206</v>
      </c>
      <c r="BYV5" s="21" t="s">
        <v>206</v>
      </c>
      <c r="BYW5" s="21" t="s">
        <v>206</v>
      </c>
      <c r="BYX5" s="21" t="s">
        <v>206</v>
      </c>
      <c r="BYY5" s="21">
        <v>1172</v>
      </c>
      <c r="BYZ5" s="21" t="s">
        <v>206</v>
      </c>
      <c r="BZA5" s="21">
        <v>4</v>
      </c>
      <c r="BZB5" s="21">
        <v>83</v>
      </c>
      <c r="BZC5" s="21" t="s">
        <v>206</v>
      </c>
      <c r="BZD5" s="21" t="s">
        <v>206</v>
      </c>
      <c r="BZE5" s="21" t="s">
        <v>206</v>
      </c>
      <c r="BZF5" s="21">
        <v>361</v>
      </c>
      <c r="BZG5" s="21" t="s">
        <v>206</v>
      </c>
      <c r="BZH5" s="21">
        <v>1298</v>
      </c>
      <c r="BZI5" s="21" t="s">
        <v>206</v>
      </c>
      <c r="BZJ5" s="21">
        <v>9179</v>
      </c>
      <c r="BZK5" s="21">
        <v>16</v>
      </c>
      <c r="BZL5" s="21" t="s">
        <v>206</v>
      </c>
      <c r="BZM5" s="21" t="s">
        <v>206</v>
      </c>
      <c r="BZN5" s="21" t="s">
        <v>206</v>
      </c>
      <c r="BZO5" s="21" t="s">
        <v>206</v>
      </c>
      <c r="BZP5" s="21" t="s">
        <v>206</v>
      </c>
      <c r="BZQ5" s="21">
        <v>693282</v>
      </c>
      <c r="BZR5" s="21">
        <v>171729</v>
      </c>
      <c r="BZS5" s="21" t="s">
        <v>206</v>
      </c>
      <c r="BZT5" s="21" t="s">
        <v>206</v>
      </c>
      <c r="BZU5" s="21" t="s">
        <v>206</v>
      </c>
      <c r="BZV5" s="21" t="s">
        <v>206</v>
      </c>
      <c r="BZW5" s="21">
        <v>19833</v>
      </c>
      <c r="BZX5" s="21" t="s">
        <v>206</v>
      </c>
      <c r="BZY5" s="21" t="s">
        <v>206</v>
      </c>
      <c r="BZZ5" s="21" t="s">
        <v>206</v>
      </c>
      <c r="CAA5" s="21">
        <v>2</v>
      </c>
      <c r="CAB5" s="21">
        <v>35604</v>
      </c>
      <c r="CAC5" s="21" t="s">
        <v>206</v>
      </c>
      <c r="CAD5" s="21">
        <v>2</v>
      </c>
      <c r="CAE5" s="21" t="s">
        <v>206</v>
      </c>
      <c r="CAF5" s="21" t="s">
        <v>206</v>
      </c>
      <c r="CAG5" s="21" t="s">
        <v>206</v>
      </c>
      <c r="CAH5" s="21">
        <v>1912959</v>
      </c>
      <c r="CAI5" s="21" t="s">
        <v>206</v>
      </c>
      <c r="CAJ5" s="21" t="s">
        <v>206</v>
      </c>
      <c r="CAK5" s="21" t="s">
        <v>206</v>
      </c>
      <c r="CAL5" s="21" t="s">
        <v>206</v>
      </c>
      <c r="CAM5" s="21" t="s">
        <v>206</v>
      </c>
      <c r="CAN5" s="21">
        <v>1045288</v>
      </c>
      <c r="CAO5" s="21">
        <v>737</v>
      </c>
      <c r="CAP5" s="21">
        <v>27500</v>
      </c>
      <c r="CAQ5" s="21" t="s">
        <v>206</v>
      </c>
      <c r="CAR5" s="21" t="s">
        <v>206</v>
      </c>
      <c r="CAS5" s="21" t="s">
        <v>206</v>
      </c>
      <c r="CAT5" s="21" t="s">
        <v>206</v>
      </c>
      <c r="CAU5" s="21">
        <v>2791302</v>
      </c>
      <c r="CAV5" s="21">
        <v>7277595</v>
      </c>
      <c r="CAW5" s="21">
        <v>2503523</v>
      </c>
      <c r="CAX5" s="21" t="s">
        <v>206</v>
      </c>
      <c r="CAY5" s="21">
        <v>2180768</v>
      </c>
      <c r="CAZ5" s="21">
        <v>540981</v>
      </c>
      <c r="CBA5" s="21">
        <v>11151657</v>
      </c>
      <c r="CBB5" s="21" t="s">
        <v>206</v>
      </c>
      <c r="CBC5" s="21">
        <v>192614</v>
      </c>
      <c r="CBD5" s="21">
        <v>4178</v>
      </c>
      <c r="CBE5" s="21" t="s">
        <v>206</v>
      </c>
      <c r="CBF5" s="21">
        <v>514</v>
      </c>
      <c r="CBG5" s="21">
        <v>3825695</v>
      </c>
      <c r="CBH5" s="21" t="s">
        <v>206</v>
      </c>
      <c r="CBI5" s="21" t="s">
        <v>206</v>
      </c>
      <c r="CBJ5" s="21">
        <v>313819</v>
      </c>
      <c r="CBK5" s="21" t="s">
        <v>206</v>
      </c>
      <c r="CBL5" s="21">
        <v>9710352</v>
      </c>
      <c r="CBM5" s="21">
        <v>44491</v>
      </c>
      <c r="CBN5" s="21">
        <v>864629</v>
      </c>
      <c r="CBO5" s="21">
        <v>136598</v>
      </c>
      <c r="CBP5" s="21">
        <v>1186575</v>
      </c>
      <c r="CBQ5" s="21">
        <v>2079291</v>
      </c>
      <c r="CBR5" s="21" t="s">
        <v>206</v>
      </c>
      <c r="CBS5" s="21">
        <v>150</v>
      </c>
      <c r="CBT5" s="21">
        <v>366642</v>
      </c>
      <c r="CBU5" s="21">
        <v>4599436</v>
      </c>
      <c r="CBV5" s="21">
        <v>27527</v>
      </c>
      <c r="CBW5" s="21">
        <v>23369</v>
      </c>
      <c r="CBX5" s="21" t="s">
        <v>206</v>
      </c>
      <c r="CBY5" s="21" t="s">
        <v>206</v>
      </c>
      <c r="CBZ5" s="21">
        <v>387247</v>
      </c>
      <c r="CCA5" s="21">
        <v>113794</v>
      </c>
      <c r="CCB5" s="21" t="s">
        <v>206</v>
      </c>
      <c r="CCC5" s="21">
        <v>2709</v>
      </c>
      <c r="CCD5" s="21">
        <v>1397893</v>
      </c>
      <c r="CCE5" s="21">
        <v>30335</v>
      </c>
      <c r="CCF5" s="21" t="s">
        <v>206</v>
      </c>
      <c r="CCG5" s="21">
        <v>54081</v>
      </c>
      <c r="CCH5" s="21">
        <v>63829</v>
      </c>
      <c r="CCI5" s="21" t="s">
        <v>206</v>
      </c>
      <c r="CCJ5" s="21">
        <v>48</v>
      </c>
      <c r="CCK5" s="21">
        <v>11156</v>
      </c>
      <c r="CCL5" s="21" t="s">
        <v>206</v>
      </c>
      <c r="CCM5" s="21" t="s">
        <v>206</v>
      </c>
      <c r="CCN5" s="21">
        <v>23130878</v>
      </c>
      <c r="CCO5" s="21" t="s">
        <v>206</v>
      </c>
      <c r="CCP5" s="21" t="s">
        <v>206</v>
      </c>
      <c r="CCQ5" s="21">
        <v>1250</v>
      </c>
      <c r="CCR5" s="21">
        <v>231874</v>
      </c>
      <c r="CCS5" s="21" t="s">
        <v>206</v>
      </c>
      <c r="CCT5" s="21">
        <v>166</v>
      </c>
      <c r="CCU5" s="21">
        <v>181210</v>
      </c>
      <c r="CCV5" s="21">
        <v>299149</v>
      </c>
      <c r="CCW5" s="21">
        <v>19128417</v>
      </c>
      <c r="CCX5" s="21">
        <v>3212357</v>
      </c>
      <c r="CCY5" s="21" t="s">
        <v>206</v>
      </c>
      <c r="CCZ5" s="21">
        <v>131433</v>
      </c>
      <c r="CDA5" s="21">
        <v>7503</v>
      </c>
      <c r="CDB5" s="21">
        <v>1174260</v>
      </c>
      <c r="CDC5" s="21">
        <v>735382</v>
      </c>
      <c r="CDD5" s="21">
        <v>530404</v>
      </c>
      <c r="CDE5" s="21">
        <v>164423</v>
      </c>
      <c r="CDF5" s="21" t="s">
        <v>206</v>
      </c>
      <c r="CDG5" s="21" t="s">
        <v>206</v>
      </c>
      <c r="CDH5" s="21" t="s">
        <v>206</v>
      </c>
      <c r="CDI5" s="21" t="s">
        <v>206</v>
      </c>
      <c r="CDJ5" s="21">
        <v>147</v>
      </c>
      <c r="CDK5" s="21">
        <v>56312034</v>
      </c>
      <c r="CDL5" s="21">
        <v>363151704</v>
      </c>
      <c r="CDM5" s="21">
        <v>2670800</v>
      </c>
      <c r="CDN5" s="21">
        <v>528528</v>
      </c>
      <c r="CDO5" s="21">
        <v>296600</v>
      </c>
      <c r="CDP5" s="21" t="s">
        <v>206</v>
      </c>
      <c r="CDQ5" s="21">
        <v>452834</v>
      </c>
      <c r="CDR5" s="21">
        <v>12874</v>
      </c>
      <c r="CDS5" s="21" t="s">
        <v>206</v>
      </c>
      <c r="CDT5" s="21">
        <v>1620751</v>
      </c>
      <c r="CDU5" s="21">
        <v>6937</v>
      </c>
      <c r="CDV5" s="21">
        <v>1077124</v>
      </c>
      <c r="CDW5" s="21">
        <v>3329</v>
      </c>
      <c r="CDX5" s="21">
        <v>4027</v>
      </c>
      <c r="CDY5" s="21" t="s">
        <v>206</v>
      </c>
      <c r="CDZ5">
        <v>31299266</v>
      </c>
      <c r="CEA5">
        <v>37091</v>
      </c>
      <c r="CEB5">
        <v>70306350</v>
      </c>
      <c r="CEC5">
        <v>222917</v>
      </c>
      <c r="CED5">
        <v>173678</v>
      </c>
      <c r="CEE5">
        <v>6097503</v>
      </c>
      <c r="CEF5">
        <v>1685748</v>
      </c>
      <c r="CEG5">
        <v>6</v>
      </c>
      <c r="CEH5">
        <v>108356504</v>
      </c>
      <c r="CEI5">
        <v>1486308</v>
      </c>
      <c r="CEJ5">
        <v>193541061</v>
      </c>
      <c r="CEK5">
        <v>1876721</v>
      </c>
      <c r="CEL5">
        <v>15685998</v>
      </c>
      <c r="CEM5">
        <v>492127</v>
      </c>
      <c r="CEN5">
        <v>28375089</v>
      </c>
      <c r="CEO5">
        <v>43815975</v>
      </c>
      <c r="CEP5">
        <v>72875172</v>
      </c>
      <c r="CEQ5">
        <v>90991766</v>
      </c>
      <c r="CER5">
        <v>519115</v>
      </c>
      <c r="CES5">
        <v>177481190</v>
      </c>
      <c r="CET5">
        <v>69891607</v>
      </c>
      <c r="CEU5">
        <v>817622270</v>
      </c>
      <c r="CEV5">
        <v>1388136</v>
      </c>
      <c r="CEW5" t="s">
        <v>206</v>
      </c>
      <c r="CEX5">
        <v>2739114</v>
      </c>
      <c r="CEY5">
        <v>104932</v>
      </c>
      <c r="CEZ5">
        <v>4930</v>
      </c>
      <c r="CFA5">
        <v>33966314</v>
      </c>
      <c r="CFB5">
        <v>173643</v>
      </c>
      <c r="CFC5">
        <v>2</v>
      </c>
      <c r="CFD5">
        <v>81158338</v>
      </c>
      <c r="CFE5">
        <v>2960962</v>
      </c>
      <c r="CFF5">
        <v>36165336</v>
      </c>
      <c r="CFG5">
        <v>12162205</v>
      </c>
      <c r="CFH5">
        <v>9835118</v>
      </c>
      <c r="CFI5">
        <v>22067682</v>
      </c>
      <c r="CFJ5">
        <v>8363432</v>
      </c>
      <c r="CFK5">
        <v>105709385</v>
      </c>
      <c r="CFL5">
        <v>5298</v>
      </c>
      <c r="CFM5">
        <v>87698694</v>
      </c>
      <c r="CFN5">
        <v>66987994</v>
      </c>
      <c r="CFO5">
        <v>362626558</v>
      </c>
      <c r="CFP5">
        <v>56624889</v>
      </c>
      <c r="CFQ5">
        <v>25554676</v>
      </c>
      <c r="CFR5">
        <v>1568879</v>
      </c>
      <c r="CFS5">
        <v>210477</v>
      </c>
      <c r="CFT5">
        <v>32438266</v>
      </c>
      <c r="CFU5">
        <v>6045907</v>
      </c>
      <c r="CFV5">
        <v>233950</v>
      </c>
      <c r="CFW5">
        <v>1517856</v>
      </c>
      <c r="CFX5">
        <v>18740070</v>
      </c>
      <c r="CFY5">
        <v>40473838</v>
      </c>
      <c r="CFZ5">
        <v>1241729</v>
      </c>
      <c r="CGA5">
        <v>82522475</v>
      </c>
      <c r="CGB5">
        <v>29351466</v>
      </c>
      <c r="CGC5">
        <v>24461</v>
      </c>
      <c r="CGD5">
        <v>1142110</v>
      </c>
      <c r="CGE5">
        <v>992609</v>
      </c>
      <c r="CGF5">
        <v>376199</v>
      </c>
      <c r="CGG5" t="s">
        <v>206</v>
      </c>
      <c r="CGH5">
        <v>208927</v>
      </c>
      <c r="CGI5">
        <v>2159487</v>
      </c>
      <c r="CGJ5" t="s">
        <v>206</v>
      </c>
      <c r="CGK5">
        <v>710573</v>
      </c>
      <c r="CGL5">
        <v>38918158</v>
      </c>
      <c r="CGM5">
        <v>2155</v>
      </c>
      <c r="CGN5">
        <v>90964</v>
      </c>
      <c r="CGO5">
        <v>212956709</v>
      </c>
      <c r="CGP5">
        <v>27842019</v>
      </c>
      <c r="CGQ5">
        <v>118279913</v>
      </c>
      <c r="CGR5">
        <v>115245337</v>
      </c>
      <c r="CGS5" t="s">
        <v>206</v>
      </c>
      <c r="CGT5">
        <v>4593526</v>
      </c>
      <c r="CGU5">
        <v>48252252</v>
      </c>
      <c r="CGV5">
        <v>34151790</v>
      </c>
      <c r="CGW5">
        <v>428429020</v>
      </c>
      <c r="CGX5">
        <v>291705059</v>
      </c>
      <c r="CGY5">
        <v>6798916</v>
      </c>
      <c r="CGZ5">
        <v>94815</v>
      </c>
      <c r="CHA5">
        <v>11410838</v>
      </c>
      <c r="CHB5">
        <v>490752</v>
      </c>
      <c r="CHC5">
        <v>212114</v>
      </c>
      <c r="CHD5">
        <v>299871</v>
      </c>
      <c r="CHE5">
        <v>4206540099</v>
      </c>
      <c r="CHF5">
        <v>7984288817</v>
      </c>
      <c r="CHG5">
        <v>2916839356</v>
      </c>
      <c r="CHH5">
        <v>100905514</v>
      </c>
      <c r="CHI5">
        <v>12695212</v>
      </c>
      <c r="CHJ5">
        <v>106854659</v>
      </c>
      <c r="CHK5">
        <v>671363948</v>
      </c>
      <c r="CHL5">
        <v>668368</v>
      </c>
      <c r="CHM5">
        <v>418</v>
      </c>
      <c r="CHN5">
        <v>163568700</v>
      </c>
      <c r="CHO5">
        <v>3705089</v>
      </c>
      <c r="CHP5">
        <v>74897011</v>
      </c>
      <c r="CHQ5">
        <v>50091</v>
      </c>
      <c r="CHR5">
        <v>484820</v>
      </c>
      <c r="CHS5">
        <v>209021</v>
      </c>
    </row>
    <row r="6" spans="1:2255" x14ac:dyDescent="0.25">
      <c r="A6" s="21">
        <v>2008</v>
      </c>
      <c r="B6" s="21">
        <v>925</v>
      </c>
      <c r="C6" s="21" t="s">
        <v>206</v>
      </c>
      <c r="D6" s="21" t="s">
        <v>206</v>
      </c>
      <c r="E6" s="21" t="s">
        <v>206</v>
      </c>
      <c r="F6" s="21" t="s">
        <v>206</v>
      </c>
      <c r="G6" s="21">
        <v>345420</v>
      </c>
      <c r="H6" s="21">
        <v>10098</v>
      </c>
      <c r="I6" s="21" t="s">
        <v>206</v>
      </c>
      <c r="J6" s="21">
        <v>136293</v>
      </c>
      <c r="K6" s="21">
        <v>820</v>
      </c>
      <c r="L6" s="21" t="s">
        <v>206</v>
      </c>
      <c r="M6" s="21">
        <v>786</v>
      </c>
      <c r="N6" s="21">
        <v>1289481</v>
      </c>
      <c r="O6" s="21" t="s">
        <v>206</v>
      </c>
      <c r="P6" s="21" t="s">
        <v>206</v>
      </c>
      <c r="Q6" s="21">
        <v>2453</v>
      </c>
      <c r="R6" s="21">
        <v>3240</v>
      </c>
      <c r="S6" s="21">
        <v>574424</v>
      </c>
      <c r="T6" s="21" t="s">
        <v>206</v>
      </c>
      <c r="U6" s="21">
        <v>1364967</v>
      </c>
      <c r="V6" s="21">
        <v>1435</v>
      </c>
      <c r="W6" s="21">
        <v>767186</v>
      </c>
      <c r="X6" s="21" t="s">
        <v>206</v>
      </c>
      <c r="Y6" s="21" t="s">
        <v>206</v>
      </c>
      <c r="Z6" s="21" t="s">
        <v>206</v>
      </c>
      <c r="AA6" s="21" t="s">
        <v>206</v>
      </c>
      <c r="AB6" s="21" t="s">
        <v>206</v>
      </c>
      <c r="AC6" s="21">
        <v>1501</v>
      </c>
      <c r="AD6" s="21">
        <v>425</v>
      </c>
      <c r="AE6" s="21" t="s">
        <v>206</v>
      </c>
      <c r="AF6" s="21">
        <v>2127156</v>
      </c>
      <c r="AG6" s="21">
        <v>316459</v>
      </c>
      <c r="AH6" s="21">
        <v>1829845</v>
      </c>
      <c r="AI6" s="21">
        <v>93020</v>
      </c>
      <c r="AJ6" s="21" t="s">
        <v>206</v>
      </c>
      <c r="AK6" s="21">
        <v>2751467</v>
      </c>
      <c r="AL6" s="21">
        <v>1295381</v>
      </c>
      <c r="AM6" s="21">
        <v>2427957</v>
      </c>
      <c r="AN6" s="21" t="s">
        <v>206</v>
      </c>
      <c r="AO6" s="21">
        <v>3601344</v>
      </c>
      <c r="AP6" s="21">
        <v>7046669</v>
      </c>
      <c r="AQ6" s="21">
        <v>3050631</v>
      </c>
      <c r="AR6" s="21">
        <v>2181</v>
      </c>
      <c r="AS6" s="21">
        <v>1479</v>
      </c>
      <c r="AT6" s="21">
        <v>9</v>
      </c>
      <c r="AU6" s="21" t="s">
        <v>206</v>
      </c>
      <c r="AV6" s="21">
        <v>211233</v>
      </c>
      <c r="AW6" s="21">
        <v>396389</v>
      </c>
      <c r="AX6" s="21" t="s">
        <v>206</v>
      </c>
      <c r="AY6" s="21">
        <v>923</v>
      </c>
      <c r="AZ6" s="21">
        <v>588691</v>
      </c>
      <c r="BA6" s="21">
        <v>10996</v>
      </c>
      <c r="BB6" s="21">
        <v>13993799</v>
      </c>
      <c r="BC6" s="21">
        <v>387</v>
      </c>
      <c r="BD6" s="21">
        <v>363</v>
      </c>
      <c r="BE6" s="21" t="s">
        <v>206</v>
      </c>
      <c r="BF6" s="21" t="s">
        <v>206</v>
      </c>
      <c r="BG6" s="21" t="s">
        <v>206</v>
      </c>
      <c r="BH6" s="21" t="s">
        <v>206</v>
      </c>
      <c r="BI6" s="21">
        <v>4864</v>
      </c>
      <c r="BJ6" s="21" t="s">
        <v>206</v>
      </c>
      <c r="BK6" s="21" t="s">
        <v>206</v>
      </c>
      <c r="BL6" s="21" t="s">
        <v>206</v>
      </c>
      <c r="BM6" s="21" t="s">
        <v>206</v>
      </c>
      <c r="BN6" s="21" t="s">
        <v>206</v>
      </c>
      <c r="BO6" s="21" t="s">
        <v>206</v>
      </c>
      <c r="BP6" s="21" t="s">
        <v>206</v>
      </c>
      <c r="BQ6" s="21">
        <v>2182833</v>
      </c>
      <c r="BR6" s="21">
        <v>20043</v>
      </c>
      <c r="BS6" s="21">
        <v>2927</v>
      </c>
      <c r="BT6" s="21" t="s">
        <v>206</v>
      </c>
      <c r="BU6" s="21" t="s">
        <v>206</v>
      </c>
      <c r="BV6" s="21">
        <v>326800</v>
      </c>
      <c r="BW6" s="21">
        <v>161316</v>
      </c>
      <c r="BX6" s="21">
        <v>48258</v>
      </c>
      <c r="BY6" s="21">
        <v>226493</v>
      </c>
      <c r="BZ6" s="21">
        <v>109423</v>
      </c>
      <c r="CA6" s="21" t="s">
        <v>206</v>
      </c>
      <c r="CB6" s="21" t="s">
        <v>206</v>
      </c>
      <c r="CC6" s="21" t="s">
        <v>206</v>
      </c>
      <c r="CD6" s="21" t="s">
        <v>206</v>
      </c>
      <c r="CE6" s="21" t="s">
        <v>206</v>
      </c>
      <c r="CF6" s="21" t="s">
        <v>206</v>
      </c>
      <c r="CG6" s="21">
        <v>4496483</v>
      </c>
      <c r="CH6" s="21">
        <v>26545421</v>
      </c>
      <c r="CI6" s="21">
        <v>61058769</v>
      </c>
      <c r="CJ6" s="21" t="s">
        <v>206</v>
      </c>
      <c r="CK6" s="21">
        <v>45550</v>
      </c>
      <c r="CL6" s="21" t="s">
        <v>206</v>
      </c>
      <c r="CM6" s="21">
        <v>183049</v>
      </c>
      <c r="CN6" s="21">
        <v>7445</v>
      </c>
      <c r="CO6" s="21" t="s">
        <v>206</v>
      </c>
      <c r="CP6" s="21">
        <v>11516</v>
      </c>
      <c r="CQ6" s="21">
        <v>2697</v>
      </c>
      <c r="CR6" s="21">
        <v>199537</v>
      </c>
      <c r="CS6" s="21">
        <v>55</v>
      </c>
      <c r="CT6" s="21">
        <v>717</v>
      </c>
      <c r="CU6" s="21" t="s">
        <v>206</v>
      </c>
      <c r="CV6" s="21">
        <v>81</v>
      </c>
      <c r="CW6" s="21" t="s">
        <v>206</v>
      </c>
      <c r="CX6" s="21" t="s">
        <v>206</v>
      </c>
      <c r="CY6" s="21" t="s">
        <v>206</v>
      </c>
      <c r="CZ6" s="21" t="s">
        <v>206</v>
      </c>
      <c r="DA6" s="21">
        <v>30829</v>
      </c>
      <c r="DB6" s="21">
        <v>46064</v>
      </c>
      <c r="DC6" s="21" t="s">
        <v>206</v>
      </c>
      <c r="DD6" s="21" t="s">
        <v>206</v>
      </c>
      <c r="DE6" s="21">
        <v>600</v>
      </c>
      <c r="DF6" s="21" t="s">
        <v>206</v>
      </c>
      <c r="DG6" s="21">
        <v>4475</v>
      </c>
      <c r="DH6" s="21">
        <v>2189558</v>
      </c>
      <c r="DI6" s="21" t="s">
        <v>206</v>
      </c>
      <c r="DJ6" s="21">
        <v>68746</v>
      </c>
      <c r="DK6" s="21">
        <v>576924</v>
      </c>
      <c r="DL6" s="21">
        <v>200</v>
      </c>
      <c r="DM6" s="21">
        <v>427811</v>
      </c>
      <c r="DN6" s="21" t="s">
        <v>206</v>
      </c>
      <c r="DO6" s="21">
        <v>510</v>
      </c>
      <c r="DP6" s="21">
        <v>70463</v>
      </c>
      <c r="DQ6" s="21">
        <v>2677634</v>
      </c>
      <c r="DR6" s="21">
        <v>313</v>
      </c>
      <c r="DS6" s="21" t="s">
        <v>206</v>
      </c>
      <c r="DT6" s="21" t="s">
        <v>206</v>
      </c>
      <c r="DU6" s="21" t="s">
        <v>206</v>
      </c>
      <c r="DV6" s="21">
        <v>59</v>
      </c>
      <c r="DW6" s="21">
        <v>473899</v>
      </c>
      <c r="DX6" s="21">
        <v>40</v>
      </c>
      <c r="DY6" s="21" t="s">
        <v>206</v>
      </c>
      <c r="DZ6" s="21">
        <v>3786297</v>
      </c>
      <c r="EA6" s="21">
        <v>434145</v>
      </c>
      <c r="EB6" s="21">
        <v>4911776</v>
      </c>
      <c r="EC6" s="21">
        <v>699330</v>
      </c>
      <c r="ED6" s="21">
        <v>652697</v>
      </c>
      <c r="EE6" s="21">
        <v>424410</v>
      </c>
      <c r="EF6" s="21">
        <v>218191</v>
      </c>
      <c r="EG6" s="21">
        <v>5450666</v>
      </c>
      <c r="EH6" s="21" t="s">
        <v>206</v>
      </c>
      <c r="EI6" s="21">
        <v>350183</v>
      </c>
      <c r="EJ6" s="21">
        <v>45058543</v>
      </c>
      <c r="EK6" s="21">
        <v>8912176</v>
      </c>
      <c r="EL6" s="21">
        <v>131798</v>
      </c>
      <c r="EM6" s="21">
        <v>56909</v>
      </c>
      <c r="EN6" s="21" t="s">
        <v>206</v>
      </c>
      <c r="EO6" s="21" t="s">
        <v>206</v>
      </c>
      <c r="EP6" s="21">
        <v>77812</v>
      </c>
      <c r="EQ6" s="21">
        <v>45448</v>
      </c>
      <c r="ER6" s="21" t="s">
        <v>206</v>
      </c>
      <c r="ES6" s="21">
        <v>1142</v>
      </c>
      <c r="ET6" s="21">
        <v>65268</v>
      </c>
      <c r="EU6" s="21">
        <v>54693</v>
      </c>
      <c r="EV6" s="21">
        <v>1796267</v>
      </c>
      <c r="EW6" s="21">
        <v>498</v>
      </c>
      <c r="EX6" s="21">
        <v>74632</v>
      </c>
      <c r="EY6" s="21" t="s">
        <v>206</v>
      </c>
      <c r="EZ6" s="21" t="s">
        <v>206</v>
      </c>
      <c r="FA6" s="21">
        <v>19843</v>
      </c>
      <c r="FB6" s="21" t="s">
        <v>206</v>
      </c>
      <c r="FC6" s="21" t="s">
        <v>206</v>
      </c>
      <c r="FD6" s="21">
        <v>76</v>
      </c>
      <c r="FE6" s="21" t="s">
        <v>206</v>
      </c>
      <c r="FF6" s="21" t="s">
        <v>206</v>
      </c>
      <c r="FG6" s="21">
        <v>15</v>
      </c>
      <c r="FH6" s="21">
        <v>281</v>
      </c>
      <c r="FI6" s="21" t="s">
        <v>206</v>
      </c>
      <c r="FJ6" s="21" t="s">
        <v>206</v>
      </c>
      <c r="FK6" s="21">
        <v>3818074</v>
      </c>
      <c r="FL6" s="21">
        <v>75219</v>
      </c>
      <c r="FM6" s="21">
        <v>1443</v>
      </c>
      <c r="FN6" s="21">
        <v>35</v>
      </c>
      <c r="FO6" s="21" t="s">
        <v>206</v>
      </c>
      <c r="FP6" s="21">
        <v>168163</v>
      </c>
      <c r="FQ6" s="21">
        <v>22056</v>
      </c>
      <c r="FR6" s="21">
        <v>36524</v>
      </c>
      <c r="FS6" s="21">
        <v>346862</v>
      </c>
      <c r="FT6" s="21">
        <v>3028056</v>
      </c>
      <c r="FU6" s="21">
        <v>1441</v>
      </c>
      <c r="FV6" s="21" t="s">
        <v>206</v>
      </c>
      <c r="FW6" s="21" t="s">
        <v>206</v>
      </c>
      <c r="FX6" s="21" t="s">
        <v>206</v>
      </c>
      <c r="FY6" s="21" t="s">
        <v>206</v>
      </c>
      <c r="FZ6" s="21" t="s">
        <v>206</v>
      </c>
      <c r="GA6" s="21">
        <v>67616443</v>
      </c>
      <c r="GB6" s="21">
        <v>15134353</v>
      </c>
      <c r="GC6" s="21">
        <v>250826046</v>
      </c>
      <c r="GD6" s="21">
        <v>5535</v>
      </c>
      <c r="GE6" s="21">
        <v>117460</v>
      </c>
      <c r="GF6" s="21" t="s">
        <v>206</v>
      </c>
      <c r="GG6" s="21">
        <v>2291434</v>
      </c>
      <c r="GH6" s="21">
        <v>1143</v>
      </c>
      <c r="GI6" s="21" t="s">
        <v>206</v>
      </c>
      <c r="GJ6" s="21">
        <v>40386</v>
      </c>
      <c r="GK6" s="21">
        <v>14055</v>
      </c>
      <c r="GL6" s="21">
        <v>241003</v>
      </c>
      <c r="GM6" s="21" t="s">
        <v>206</v>
      </c>
      <c r="GN6" s="21">
        <v>8439</v>
      </c>
      <c r="GO6" s="21" t="s">
        <v>206</v>
      </c>
      <c r="GP6" s="21">
        <v>252</v>
      </c>
      <c r="GQ6" s="21" t="s">
        <v>206</v>
      </c>
      <c r="GR6" s="21" t="s">
        <v>206</v>
      </c>
      <c r="GS6" s="21" t="s">
        <v>206</v>
      </c>
      <c r="GT6" s="21" t="s">
        <v>206</v>
      </c>
      <c r="GU6" s="21">
        <v>296556</v>
      </c>
      <c r="GV6" s="21">
        <v>3619</v>
      </c>
      <c r="GW6" s="21" t="s">
        <v>206</v>
      </c>
      <c r="GX6" s="21" t="s">
        <v>206</v>
      </c>
      <c r="GY6" s="21" t="s">
        <v>206</v>
      </c>
      <c r="GZ6" s="21" t="s">
        <v>206</v>
      </c>
      <c r="HA6" s="21" t="s">
        <v>206</v>
      </c>
      <c r="HB6" s="21">
        <v>799860</v>
      </c>
      <c r="HC6" s="21" t="s">
        <v>206</v>
      </c>
      <c r="HD6" s="21">
        <v>142258</v>
      </c>
      <c r="HE6" s="21">
        <v>944648</v>
      </c>
      <c r="HF6" s="21">
        <v>2776561</v>
      </c>
      <c r="HG6" s="21">
        <v>1170593</v>
      </c>
      <c r="HH6" s="21" t="s">
        <v>206</v>
      </c>
      <c r="HI6" s="21">
        <v>3937235</v>
      </c>
      <c r="HJ6" s="21">
        <v>2079398</v>
      </c>
      <c r="HK6" s="21">
        <v>1231984</v>
      </c>
      <c r="HL6" s="21">
        <v>518531</v>
      </c>
      <c r="HM6" s="21" t="s">
        <v>206</v>
      </c>
      <c r="HN6" s="21">
        <v>4939</v>
      </c>
      <c r="HO6" s="21" t="s">
        <v>206</v>
      </c>
      <c r="HP6" s="21" t="s">
        <v>206</v>
      </c>
      <c r="HQ6" s="21">
        <v>184056</v>
      </c>
      <c r="HR6" s="21">
        <v>75479</v>
      </c>
      <c r="HS6" s="21">
        <v>36150</v>
      </c>
      <c r="HT6" s="21">
        <v>478941</v>
      </c>
      <c r="HU6" s="21">
        <v>555100</v>
      </c>
      <c r="HV6" s="21">
        <v>1787597</v>
      </c>
      <c r="HW6" s="21">
        <v>1222921</v>
      </c>
      <c r="HX6" s="21">
        <v>679723</v>
      </c>
      <c r="HY6" s="21">
        <v>5027423</v>
      </c>
      <c r="HZ6" s="21">
        <v>91229</v>
      </c>
      <c r="IA6" s="21">
        <v>7530297</v>
      </c>
      <c r="IB6" s="21">
        <v>7607</v>
      </c>
      <c r="IC6" s="21">
        <v>280314</v>
      </c>
      <c r="ID6" s="21">
        <v>2997349</v>
      </c>
      <c r="IE6" s="21">
        <v>2109590</v>
      </c>
      <c r="IF6" s="21">
        <v>192507</v>
      </c>
      <c r="IG6" s="21">
        <v>4349</v>
      </c>
      <c r="IH6" s="21" t="s">
        <v>206</v>
      </c>
      <c r="II6" s="21" t="s">
        <v>206</v>
      </c>
      <c r="IJ6" s="21">
        <v>388630</v>
      </c>
      <c r="IK6" s="21">
        <v>184915</v>
      </c>
      <c r="IL6" s="21" t="s">
        <v>206</v>
      </c>
      <c r="IM6" s="21">
        <v>6</v>
      </c>
      <c r="IN6" s="21">
        <v>1909480</v>
      </c>
      <c r="IO6" s="21">
        <v>9393</v>
      </c>
      <c r="IP6" s="21">
        <v>200139</v>
      </c>
      <c r="IQ6" s="21">
        <v>431</v>
      </c>
      <c r="IR6" s="21">
        <v>35754</v>
      </c>
      <c r="IS6" s="21" t="s">
        <v>206</v>
      </c>
      <c r="IT6" s="21" t="s">
        <v>206</v>
      </c>
      <c r="IU6" s="21">
        <v>23075</v>
      </c>
      <c r="IV6" s="21" t="s">
        <v>206</v>
      </c>
      <c r="IW6" s="21" t="s">
        <v>206</v>
      </c>
      <c r="IX6" s="21">
        <v>346420</v>
      </c>
      <c r="IY6" s="21" t="s">
        <v>206</v>
      </c>
      <c r="IZ6" s="21" t="s">
        <v>206</v>
      </c>
      <c r="JA6" s="21">
        <v>26273</v>
      </c>
      <c r="JB6" s="21">
        <v>26429</v>
      </c>
      <c r="JC6" s="21" t="s">
        <v>206</v>
      </c>
      <c r="JD6" s="21">
        <v>100</v>
      </c>
      <c r="JE6" s="21">
        <v>514965</v>
      </c>
      <c r="JF6" s="21">
        <v>34082</v>
      </c>
      <c r="JG6" s="21">
        <v>9489</v>
      </c>
      <c r="JH6" s="21" t="s">
        <v>206</v>
      </c>
      <c r="JI6" s="21">
        <v>61200</v>
      </c>
      <c r="JJ6" s="21">
        <v>800231</v>
      </c>
      <c r="JK6" s="21">
        <v>49900</v>
      </c>
      <c r="JL6" s="21">
        <v>1102552</v>
      </c>
      <c r="JM6" s="21">
        <v>104075158</v>
      </c>
      <c r="JN6" s="21">
        <v>3509293</v>
      </c>
      <c r="JO6" s="21">
        <v>2064474</v>
      </c>
      <c r="JP6" s="21" t="s">
        <v>206</v>
      </c>
      <c r="JQ6" s="21">
        <v>515</v>
      </c>
      <c r="JR6" s="21" t="s">
        <v>206</v>
      </c>
      <c r="JS6" s="21" t="s">
        <v>206</v>
      </c>
      <c r="JT6" s="21" t="s">
        <v>206</v>
      </c>
      <c r="JU6" s="21">
        <v>5179597</v>
      </c>
      <c r="JV6" s="21">
        <v>13681294</v>
      </c>
      <c r="JW6" s="21">
        <v>120217</v>
      </c>
      <c r="JX6" s="21" t="s">
        <v>206</v>
      </c>
      <c r="JY6" s="21">
        <v>23000</v>
      </c>
      <c r="JZ6" s="21" t="s">
        <v>206</v>
      </c>
      <c r="KA6" s="21">
        <v>90083</v>
      </c>
      <c r="KB6" s="21" t="s">
        <v>206</v>
      </c>
      <c r="KC6" s="21" t="s">
        <v>206</v>
      </c>
      <c r="KD6" s="21">
        <v>2103083</v>
      </c>
      <c r="KE6" s="21">
        <v>8885</v>
      </c>
      <c r="KF6" s="21">
        <v>1107840</v>
      </c>
      <c r="KG6" s="21" t="s">
        <v>206</v>
      </c>
      <c r="KH6" s="21">
        <v>16</v>
      </c>
      <c r="KI6" s="21" t="s">
        <v>206</v>
      </c>
      <c r="KJ6" s="21">
        <v>6800</v>
      </c>
      <c r="KK6" s="21" t="s">
        <v>206</v>
      </c>
      <c r="KL6" s="21">
        <v>2574933</v>
      </c>
      <c r="KM6" s="21" t="s">
        <v>206</v>
      </c>
      <c r="KN6" s="21" t="s">
        <v>206</v>
      </c>
      <c r="KO6" s="21">
        <v>38096</v>
      </c>
      <c r="KP6" s="21" t="s">
        <v>206</v>
      </c>
      <c r="KQ6" s="21" t="s">
        <v>206</v>
      </c>
      <c r="KR6" s="21" t="s">
        <v>206</v>
      </c>
      <c r="KS6" s="21" t="s">
        <v>206</v>
      </c>
      <c r="KT6" s="21">
        <v>12420</v>
      </c>
      <c r="KU6" s="21">
        <v>1261</v>
      </c>
      <c r="KV6" s="21" t="s">
        <v>206</v>
      </c>
      <c r="KW6" s="21" t="s">
        <v>206</v>
      </c>
      <c r="KX6" s="21">
        <v>77205</v>
      </c>
      <c r="KY6" s="21">
        <v>424500</v>
      </c>
      <c r="KZ6" s="21">
        <v>6018</v>
      </c>
      <c r="LA6" s="21">
        <v>1149981</v>
      </c>
      <c r="LB6" s="21" t="s">
        <v>206</v>
      </c>
      <c r="LC6" s="21">
        <v>250</v>
      </c>
      <c r="LD6" s="21">
        <v>4297900</v>
      </c>
      <c r="LE6" s="21">
        <v>11309531</v>
      </c>
      <c r="LF6" s="21" t="s">
        <v>206</v>
      </c>
      <c r="LG6" s="21" t="s">
        <v>206</v>
      </c>
      <c r="LH6" s="21">
        <v>764</v>
      </c>
      <c r="LI6" s="21">
        <v>15</v>
      </c>
      <c r="LJ6" s="21">
        <v>202</v>
      </c>
      <c r="LK6" s="21" t="s">
        <v>206</v>
      </c>
      <c r="LL6" s="21">
        <v>951</v>
      </c>
      <c r="LM6" s="21" t="s">
        <v>206</v>
      </c>
      <c r="LN6" s="21">
        <v>733038</v>
      </c>
      <c r="LO6" s="21" t="s">
        <v>206</v>
      </c>
      <c r="LP6" s="21">
        <v>65</v>
      </c>
      <c r="LQ6" s="21">
        <v>404</v>
      </c>
      <c r="LR6" s="21">
        <v>65912</v>
      </c>
      <c r="LS6" s="21">
        <v>170024</v>
      </c>
      <c r="LT6" s="21" t="s">
        <v>206</v>
      </c>
      <c r="LU6" s="21">
        <v>64</v>
      </c>
      <c r="LV6" s="21" t="s">
        <v>206</v>
      </c>
      <c r="LW6" s="21" t="s">
        <v>206</v>
      </c>
      <c r="LX6" s="21" t="s">
        <v>206</v>
      </c>
      <c r="LY6" s="21">
        <v>425398</v>
      </c>
      <c r="LZ6" s="21">
        <v>263857</v>
      </c>
      <c r="MA6" s="21">
        <v>107941</v>
      </c>
      <c r="MB6" s="21">
        <v>3698</v>
      </c>
      <c r="MC6" s="21" t="s">
        <v>206</v>
      </c>
      <c r="MD6" s="21">
        <v>20367</v>
      </c>
      <c r="ME6" s="21">
        <v>50739</v>
      </c>
      <c r="MF6" s="21">
        <v>3816</v>
      </c>
      <c r="MG6" s="21" t="s">
        <v>206</v>
      </c>
      <c r="MH6" s="21">
        <v>4874</v>
      </c>
      <c r="MI6" s="21">
        <v>22902</v>
      </c>
      <c r="MJ6" s="21">
        <v>218856</v>
      </c>
      <c r="MK6" s="21">
        <v>51416</v>
      </c>
      <c r="ML6" s="21">
        <v>16318</v>
      </c>
      <c r="MM6" s="21" t="s">
        <v>206</v>
      </c>
      <c r="MN6" s="21" t="s">
        <v>206</v>
      </c>
      <c r="MO6" s="21">
        <v>387258</v>
      </c>
      <c r="MP6" s="21" t="s">
        <v>206</v>
      </c>
      <c r="MQ6" s="21" t="s">
        <v>206</v>
      </c>
      <c r="MR6" s="21" t="s">
        <v>206</v>
      </c>
      <c r="MS6" s="21" t="s">
        <v>206</v>
      </c>
      <c r="MT6" s="21" t="s">
        <v>206</v>
      </c>
      <c r="MU6" s="21">
        <v>7044</v>
      </c>
      <c r="MV6" s="21">
        <v>102275</v>
      </c>
      <c r="MW6" s="21" t="s">
        <v>206</v>
      </c>
      <c r="MX6" s="21" t="s">
        <v>206</v>
      </c>
      <c r="MY6" s="21">
        <v>1940</v>
      </c>
      <c r="MZ6" s="21">
        <v>35108</v>
      </c>
      <c r="NA6" s="21">
        <v>9340</v>
      </c>
      <c r="NB6" s="21" t="s">
        <v>206</v>
      </c>
      <c r="NC6" s="21" t="s">
        <v>206</v>
      </c>
      <c r="ND6" s="21">
        <v>13331</v>
      </c>
      <c r="NE6" s="21">
        <v>119</v>
      </c>
      <c r="NF6" s="21">
        <v>285697</v>
      </c>
      <c r="NG6" s="21">
        <v>246864</v>
      </c>
      <c r="NH6" s="21">
        <v>1164525</v>
      </c>
      <c r="NI6" s="21" t="s">
        <v>206</v>
      </c>
      <c r="NJ6" s="21" t="s">
        <v>206</v>
      </c>
      <c r="NK6" s="21" t="s">
        <v>206</v>
      </c>
      <c r="NL6" s="21" t="s">
        <v>206</v>
      </c>
      <c r="NM6" s="21" t="s">
        <v>206</v>
      </c>
      <c r="NN6" s="21" t="s">
        <v>206</v>
      </c>
      <c r="NO6" s="21">
        <v>38640811</v>
      </c>
      <c r="NP6" s="21">
        <v>9586632</v>
      </c>
      <c r="NQ6" s="21">
        <v>249175</v>
      </c>
      <c r="NR6" s="21" t="s">
        <v>206</v>
      </c>
      <c r="NS6" s="21" t="s">
        <v>206</v>
      </c>
      <c r="NT6" s="21" t="s">
        <v>206</v>
      </c>
      <c r="NU6" s="21">
        <v>3990043</v>
      </c>
      <c r="NV6" s="21">
        <v>15974</v>
      </c>
      <c r="NW6" s="21" t="s">
        <v>206</v>
      </c>
      <c r="NX6" s="21">
        <v>770470</v>
      </c>
      <c r="NY6" s="21">
        <v>1951</v>
      </c>
      <c r="NZ6" s="21">
        <v>9360</v>
      </c>
      <c r="OA6" s="21" t="s">
        <v>206</v>
      </c>
      <c r="OB6" s="21">
        <v>37</v>
      </c>
      <c r="OC6" s="21">
        <v>8052</v>
      </c>
      <c r="OD6" s="21" t="s">
        <v>206</v>
      </c>
      <c r="OE6" s="21" t="s">
        <v>206</v>
      </c>
      <c r="OF6" s="21">
        <v>2301300</v>
      </c>
      <c r="OG6" s="21" t="s">
        <v>206</v>
      </c>
      <c r="OH6" s="21" t="s">
        <v>206</v>
      </c>
      <c r="OI6" s="21" t="s">
        <v>206</v>
      </c>
      <c r="OJ6" s="21" t="s">
        <v>206</v>
      </c>
      <c r="OK6" s="21" t="s">
        <v>206</v>
      </c>
      <c r="OL6" s="21" t="s">
        <v>206</v>
      </c>
      <c r="OM6" s="21" t="s">
        <v>206</v>
      </c>
      <c r="ON6" s="21" t="s">
        <v>206</v>
      </c>
      <c r="OO6" s="21" t="s">
        <v>206</v>
      </c>
      <c r="OP6" s="21">
        <v>1774348</v>
      </c>
      <c r="OQ6" s="21" t="s">
        <v>206</v>
      </c>
      <c r="OR6" s="21">
        <v>5800</v>
      </c>
      <c r="OS6" s="21" t="s">
        <v>206</v>
      </c>
      <c r="OT6" s="21" t="s">
        <v>206</v>
      </c>
      <c r="OU6" s="21" t="s">
        <v>206</v>
      </c>
      <c r="OV6" s="21" t="s">
        <v>206</v>
      </c>
      <c r="OW6" s="21" t="s">
        <v>206</v>
      </c>
      <c r="OX6" s="21">
        <v>931019</v>
      </c>
      <c r="OY6" s="21">
        <v>34738162</v>
      </c>
      <c r="OZ6" s="21" t="s">
        <v>206</v>
      </c>
      <c r="PA6" s="21" t="s">
        <v>206</v>
      </c>
      <c r="PB6" s="21" t="s">
        <v>206</v>
      </c>
      <c r="PC6" s="21" t="s">
        <v>206</v>
      </c>
      <c r="PD6" s="21" t="s">
        <v>206</v>
      </c>
      <c r="PE6" s="21" t="s">
        <v>206</v>
      </c>
      <c r="PF6" s="21" t="s">
        <v>206</v>
      </c>
      <c r="PG6" s="21" t="s">
        <v>206</v>
      </c>
      <c r="PH6" s="21">
        <v>5283</v>
      </c>
      <c r="PI6" s="21" t="s">
        <v>206</v>
      </c>
      <c r="PJ6" s="21" t="s">
        <v>206</v>
      </c>
      <c r="PK6" s="21" t="s">
        <v>206</v>
      </c>
      <c r="PL6" s="21">
        <v>298590</v>
      </c>
      <c r="PM6" s="21">
        <v>385140</v>
      </c>
      <c r="PN6" s="21">
        <v>2000</v>
      </c>
      <c r="PO6" s="21" t="s">
        <v>206</v>
      </c>
      <c r="PP6" s="21" t="s">
        <v>206</v>
      </c>
      <c r="PQ6" s="21">
        <v>107532</v>
      </c>
      <c r="PR6" s="21" t="s">
        <v>206</v>
      </c>
      <c r="PS6" s="21">
        <v>1494292</v>
      </c>
      <c r="PT6" s="21">
        <v>25740</v>
      </c>
      <c r="PU6" s="21" t="s">
        <v>206</v>
      </c>
      <c r="PV6" s="21" t="s">
        <v>206</v>
      </c>
      <c r="PW6" s="21" t="s">
        <v>206</v>
      </c>
      <c r="PX6" s="21">
        <v>5736</v>
      </c>
      <c r="PY6" s="21">
        <v>74</v>
      </c>
      <c r="PZ6" s="21" t="s">
        <v>206</v>
      </c>
      <c r="QA6" s="21" t="s">
        <v>206</v>
      </c>
      <c r="QB6" s="21" t="s">
        <v>206</v>
      </c>
      <c r="QC6" s="21" t="s">
        <v>206</v>
      </c>
      <c r="QD6" s="21" t="s">
        <v>206</v>
      </c>
      <c r="QE6" s="21" t="s">
        <v>206</v>
      </c>
      <c r="QF6" s="21" t="s">
        <v>206</v>
      </c>
      <c r="QG6" s="21" t="s">
        <v>206</v>
      </c>
      <c r="QH6" s="21" t="s">
        <v>206</v>
      </c>
      <c r="QI6" s="21" t="s">
        <v>206</v>
      </c>
      <c r="QJ6" s="21" t="s">
        <v>206</v>
      </c>
      <c r="QK6" s="21" t="s">
        <v>206</v>
      </c>
      <c r="QL6" s="21" t="s">
        <v>206</v>
      </c>
      <c r="QM6" s="21" t="s">
        <v>206</v>
      </c>
      <c r="QN6" s="21" t="s">
        <v>206</v>
      </c>
      <c r="QO6" s="21">
        <v>10</v>
      </c>
      <c r="QP6" s="21" t="s">
        <v>206</v>
      </c>
      <c r="QQ6" s="21" t="s">
        <v>206</v>
      </c>
      <c r="QR6" s="21" t="s">
        <v>206</v>
      </c>
      <c r="QS6" s="21">
        <v>4799</v>
      </c>
      <c r="QT6" s="21">
        <v>1223</v>
      </c>
      <c r="QU6" s="21" t="s">
        <v>206</v>
      </c>
      <c r="QV6" s="21" t="s">
        <v>206</v>
      </c>
      <c r="QW6" s="21" t="s">
        <v>206</v>
      </c>
      <c r="QX6" s="21">
        <v>10463</v>
      </c>
      <c r="QY6" s="21">
        <v>42354</v>
      </c>
      <c r="QZ6" s="21">
        <v>0</v>
      </c>
      <c r="RA6" s="21">
        <v>503028</v>
      </c>
      <c r="RB6" s="21" t="s">
        <v>206</v>
      </c>
      <c r="RC6" s="21">
        <v>36324</v>
      </c>
      <c r="RD6" s="21" t="s">
        <v>206</v>
      </c>
      <c r="RE6" s="21" t="s">
        <v>206</v>
      </c>
      <c r="RF6" s="21" t="s">
        <v>206</v>
      </c>
      <c r="RG6" s="21" t="s">
        <v>206</v>
      </c>
      <c r="RH6" s="21" t="s">
        <v>206</v>
      </c>
      <c r="RI6" s="21">
        <v>7411705</v>
      </c>
      <c r="RJ6" s="21">
        <v>6885881</v>
      </c>
      <c r="RK6" s="21">
        <v>228761</v>
      </c>
      <c r="RL6" s="21" t="s">
        <v>206</v>
      </c>
      <c r="RM6" s="21" t="s">
        <v>206</v>
      </c>
      <c r="RN6" s="21" t="s">
        <v>206</v>
      </c>
      <c r="RO6" s="21">
        <v>2252967</v>
      </c>
      <c r="RP6" s="21" t="s">
        <v>206</v>
      </c>
      <c r="RQ6" s="21" t="s">
        <v>206</v>
      </c>
      <c r="RR6" s="21" t="s">
        <v>206</v>
      </c>
      <c r="RS6" s="21" t="s">
        <v>206</v>
      </c>
      <c r="RT6" s="21">
        <v>205494</v>
      </c>
      <c r="RU6" s="21">
        <v>25</v>
      </c>
      <c r="RV6" s="21">
        <v>2</v>
      </c>
      <c r="RW6" s="21" t="s">
        <v>206</v>
      </c>
      <c r="RX6" s="21" t="s">
        <v>206</v>
      </c>
      <c r="RY6" s="21" t="s">
        <v>206</v>
      </c>
      <c r="RZ6" s="21" t="s">
        <v>206</v>
      </c>
      <c r="SA6" s="21" t="s">
        <v>206</v>
      </c>
      <c r="SB6" s="21" t="s">
        <v>206</v>
      </c>
      <c r="SC6" s="21" t="s">
        <v>206</v>
      </c>
      <c r="SD6" s="21" t="s">
        <v>206</v>
      </c>
      <c r="SE6" s="21" t="s">
        <v>206</v>
      </c>
      <c r="SF6" s="21" t="s">
        <v>206</v>
      </c>
      <c r="SG6" s="21" t="s">
        <v>206</v>
      </c>
      <c r="SH6" s="21" t="s">
        <v>206</v>
      </c>
      <c r="SI6" s="21" t="s">
        <v>206</v>
      </c>
      <c r="SJ6" s="21" t="s">
        <v>206</v>
      </c>
      <c r="SK6" s="21" t="s">
        <v>206</v>
      </c>
      <c r="SL6" s="21" t="s">
        <v>206</v>
      </c>
      <c r="SM6" s="21" t="s">
        <v>206</v>
      </c>
      <c r="SN6" s="21" t="s">
        <v>206</v>
      </c>
      <c r="SO6" s="21">
        <v>74324</v>
      </c>
      <c r="SP6" s="21" t="s">
        <v>206</v>
      </c>
      <c r="SQ6" s="21" t="s">
        <v>206</v>
      </c>
      <c r="SR6" s="21" t="s">
        <v>206</v>
      </c>
      <c r="SS6" s="21">
        <v>515860</v>
      </c>
      <c r="ST6" s="21" t="s">
        <v>206</v>
      </c>
      <c r="SU6" s="21" t="s">
        <v>206</v>
      </c>
      <c r="SV6" s="21">
        <v>506</v>
      </c>
      <c r="SW6" s="21" t="s">
        <v>206</v>
      </c>
      <c r="SX6" s="21" t="s">
        <v>206</v>
      </c>
      <c r="SY6" s="21">
        <v>8</v>
      </c>
      <c r="SZ6" s="21" t="s">
        <v>206</v>
      </c>
      <c r="TA6" s="21" t="s">
        <v>206</v>
      </c>
      <c r="TB6" s="21">
        <v>1771</v>
      </c>
      <c r="TC6" s="21">
        <v>54631</v>
      </c>
      <c r="TD6" s="21">
        <v>262347</v>
      </c>
      <c r="TE6" s="21">
        <v>1</v>
      </c>
      <c r="TF6" s="21">
        <v>272903</v>
      </c>
      <c r="TG6" s="21">
        <v>59200</v>
      </c>
      <c r="TH6" s="21" t="s">
        <v>206</v>
      </c>
      <c r="TI6" s="21">
        <v>8395</v>
      </c>
      <c r="TJ6" s="21" t="s">
        <v>206</v>
      </c>
      <c r="TK6" s="21">
        <v>13618064</v>
      </c>
      <c r="TL6" s="21">
        <v>29078</v>
      </c>
      <c r="TM6" s="21">
        <v>444065</v>
      </c>
      <c r="TN6" s="21">
        <v>3765</v>
      </c>
      <c r="TO6" s="21">
        <v>9309</v>
      </c>
      <c r="TP6" s="21" t="s">
        <v>206</v>
      </c>
      <c r="TQ6" s="21" t="s">
        <v>206</v>
      </c>
      <c r="TR6" s="21">
        <v>261</v>
      </c>
      <c r="TS6" s="21">
        <v>2</v>
      </c>
      <c r="TT6" s="21" t="s">
        <v>206</v>
      </c>
      <c r="TU6" s="21" t="s">
        <v>206</v>
      </c>
      <c r="TV6" s="21">
        <v>132288</v>
      </c>
      <c r="TW6" s="21" t="s">
        <v>206</v>
      </c>
      <c r="TX6" s="21">
        <v>13483</v>
      </c>
      <c r="TY6" s="21" t="s">
        <v>206</v>
      </c>
      <c r="TZ6" s="21" t="s">
        <v>206</v>
      </c>
      <c r="UA6" s="21" t="s">
        <v>206</v>
      </c>
      <c r="UB6" s="21" t="s">
        <v>206</v>
      </c>
      <c r="UC6" s="21" t="s">
        <v>206</v>
      </c>
      <c r="UD6" s="21" t="s">
        <v>206</v>
      </c>
      <c r="UE6" s="21" t="s">
        <v>206</v>
      </c>
      <c r="UF6" s="21" t="s">
        <v>206</v>
      </c>
      <c r="UG6" s="21" t="s">
        <v>206</v>
      </c>
      <c r="UH6" s="21" t="s">
        <v>206</v>
      </c>
      <c r="UI6" s="21">
        <v>100</v>
      </c>
      <c r="UJ6" s="21" t="s">
        <v>206</v>
      </c>
      <c r="UK6" s="21" t="s">
        <v>206</v>
      </c>
      <c r="UL6" s="21" t="s">
        <v>206</v>
      </c>
      <c r="UM6" s="21">
        <v>4378</v>
      </c>
      <c r="UN6" s="21" t="s">
        <v>206</v>
      </c>
      <c r="UO6" s="21">
        <v>4034</v>
      </c>
      <c r="UP6" s="21" t="s">
        <v>206</v>
      </c>
      <c r="UQ6" s="21" t="s">
        <v>206</v>
      </c>
      <c r="UR6" s="21" t="s">
        <v>206</v>
      </c>
      <c r="US6" s="21">
        <v>207747</v>
      </c>
      <c r="UT6" s="21">
        <v>209541</v>
      </c>
      <c r="UU6" s="21">
        <v>107757</v>
      </c>
      <c r="UV6" s="21">
        <v>39</v>
      </c>
      <c r="UW6" s="21" t="s">
        <v>206</v>
      </c>
      <c r="UX6" s="21" t="s">
        <v>206</v>
      </c>
      <c r="UY6" s="21" t="s">
        <v>206</v>
      </c>
      <c r="UZ6" s="21" t="s">
        <v>206</v>
      </c>
      <c r="VA6" s="21" t="s">
        <v>206</v>
      </c>
      <c r="VB6" s="21" t="s">
        <v>206</v>
      </c>
      <c r="VC6" s="21">
        <v>6358769</v>
      </c>
      <c r="VD6" s="21">
        <v>1404314</v>
      </c>
      <c r="VE6" s="21" t="s">
        <v>206</v>
      </c>
      <c r="VF6" s="21" t="s">
        <v>206</v>
      </c>
      <c r="VG6" s="21" t="s">
        <v>206</v>
      </c>
      <c r="VH6" s="21" t="s">
        <v>206</v>
      </c>
      <c r="VI6" s="21">
        <v>38579</v>
      </c>
      <c r="VJ6" s="21" t="s">
        <v>206</v>
      </c>
      <c r="VK6" s="21" t="s">
        <v>206</v>
      </c>
      <c r="VL6" s="21">
        <v>8446</v>
      </c>
      <c r="VM6" s="21" t="s">
        <v>206</v>
      </c>
      <c r="VN6" s="21">
        <v>15474</v>
      </c>
      <c r="VO6" s="21" t="s">
        <v>206</v>
      </c>
      <c r="VP6" s="21">
        <v>2</v>
      </c>
      <c r="VQ6" s="21" t="s">
        <v>206</v>
      </c>
      <c r="VR6" s="21">
        <v>1</v>
      </c>
      <c r="VS6" s="21" t="s">
        <v>206</v>
      </c>
      <c r="VT6" s="21">
        <v>37086850</v>
      </c>
      <c r="VU6" s="21" t="s">
        <v>206</v>
      </c>
      <c r="VV6" s="21" t="s">
        <v>206</v>
      </c>
      <c r="VW6" s="21">
        <v>29160</v>
      </c>
      <c r="VX6" s="21">
        <v>134</v>
      </c>
      <c r="VY6" s="21" t="s">
        <v>206</v>
      </c>
      <c r="VZ6" s="21">
        <v>4167</v>
      </c>
      <c r="WA6" s="21">
        <v>2</v>
      </c>
      <c r="WB6" s="21">
        <v>2</v>
      </c>
      <c r="WC6" s="21" t="s">
        <v>206</v>
      </c>
      <c r="WD6" s="21">
        <v>5626704</v>
      </c>
      <c r="WE6" s="21">
        <v>105529</v>
      </c>
      <c r="WF6" s="21">
        <v>46826</v>
      </c>
      <c r="WG6" s="21">
        <v>307685</v>
      </c>
      <c r="WH6" s="21">
        <v>505924</v>
      </c>
      <c r="WI6" s="21">
        <v>3849522</v>
      </c>
      <c r="WJ6" s="21">
        <v>781730</v>
      </c>
      <c r="WK6" s="21">
        <v>489</v>
      </c>
      <c r="WL6" s="21">
        <v>261</v>
      </c>
      <c r="WM6" s="21">
        <v>4693183</v>
      </c>
      <c r="WN6" s="21" t="s">
        <v>206</v>
      </c>
      <c r="WO6" s="21" t="s">
        <v>206</v>
      </c>
      <c r="WP6" s="21">
        <v>5133</v>
      </c>
      <c r="WQ6" s="21" t="s">
        <v>206</v>
      </c>
      <c r="WR6" s="21">
        <v>86</v>
      </c>
      <c r="WS6" s="21">
        <v>5556</v>
      </c>
      <c r="WT6" s="21" t="s">
        <v>206</v>
      </c>
      <c r="WU6" s="21" t="s">
        <v>206</v>
      </c>
      <c r="WV6" s="21">
        <v>10718</v>
      </c>
      <c r="WW6" s="21" t="s">
        <v>206</v>
      </c>
      <c r="WX6" s="21">
        <v>111088</v>
      </c>
      <c r="WY6" s="21" t="s">
        <v>206</v>
      </c>
      <c r="WZ6" s="21" t="s">
        <v>206</v>
      </c>
      <c r="XA6" s="21">
        <v>108835</v>
      </c>
      <c r="XB6" s="21">
        <v>134118</v>
      </c>
      <c r="XC6" s="21">
        <v>2169798</v>
      </c>
      <c r="XD6" s="21" t="s">
        <v>206</v>
      </c>
      <c r="XE6" s="21">
        <v>13337392</v>
      </c>
      <c r="XF6" s="21">
        <v>99218</v>
      </c>
      <c r="XG6" s="21">
        <v>82188738</v>
      </c>
      <c r="XH6" s="21">
        <v>302</v>
      </c>
      <c r="XI6" s="21">
        <v>64399</v>
      </c>
      <c r="XJ6" s="21">
        <v>2945</v>
      </c>
      <c r="XK6" s="21" t="s">
        <v>206</v>
      </c>
      <c r="XL6" s="21">
        <v>6286</v>
      </c>
      <c r="XM6" s="21">
        <v>17804</v>
      </c>
      <c r="XN6" s="21" t="s">
        <v>206</v>
      </c>
      <c r="XO6" s="21" t="s">
        <v>206</v>
      </c>
      <c r="XP6" s="21" t="s">
        <v>206</v>
      </c>
      <c r="XQ6" s="21">
        <v>3098</v>
      </c>
      <c r="XR6" s="21" t="s">
        <v>206</v>
      </c>
      <c r="XS6" s="21">
        <v>11982</v>
      </c>
      <c r="XT6" s="21">
        <v>10</v>
      </c>
      <c r="XU6" s="21" t="s">
        <v>206</v>
      </c>
      <c r="XV6" s="21" t="s">
        <v>206</v>
      </c>
      <c r="XW6" s="21" t="s">
        <v>206</v>
      </c>
      <c r="XX6" s="21" t="s">
        <v>206</v>
      </c>
      <c r="XY6" s="21" t="s">
        <v>206</v>
      </c>
      <c r="XZ6" s="21" t="s">
        <v>206</v>
      </c>
      <c r="YA6" s="21" t="s">
        <v>206</v>
      </c>
      <c r="YB6" s="21" t="s">
        <v>206</v>
      </c>
      <c r="YC6" s="21">
        <v>1949</v>
      </c>
      <c r="YD6" s="21">
        <v>6053</v>
      </c>
      <c r="YE6" s="21" t="s">
        <v>206</v>
      </c>
      <c r="YF6" s="21" t="s">
        <v>206</v>
      </c>
      <c r="YG6" s="21">
        <v>27403</v>
      </c>
      <c r="YH6" s="21">
        <v>13874</v>
      </c>
      <c r="YI6" s="21">
        <v>17176</v>
      </c>
      <c r="YJ6" s="21">
        <v>127651</v>
      </c>
      <c r="YK6" s="21" t="s">
        <v>206</v>
      </c>
      <c r="YL6" s="21">
        <v>3692</v>
      </c>
      <c r="YM6" s="21">
        <v>78677</v>
      </c>
      <c r="YN6" s="21">
        <v>15361</v>
      </c>
      <c r="YO6" s="21">
        <v>16005</v>
      </c>
      <c r="YP6" s="21">
        <v>34715</v>
      </c>
      <c r="YQ6" s="21" t="s">
        <v>206</v>
      </c>
      <c r="YR6" s="21" t="s">
        <v>206</v>
      </c>
      <c r="YS6" s="21" t="s">
        <v>206</v>
      </c>
      <c r="YT6" s="21" t="s">
        <v>206</v>
      </c>
      <c r="YU6" s="21" t="s">
        <v>206</v>
      </c>
      <c r="YV6" s="21" t="s">
        <v>206</v>
      </c>
      <c r="YW6" s="21">
        <v>22940460</v>
      </c>
      <c r="YX6" s="21">
        <v>31761036</v>
      </c>
      <c r="YY6" s="21">
        <v>68286122</v>
      </c>
      <c r="YZ6" s="21" t="s">
        <v>206</v>
      </c>
      <c r="ZA6" s="21">
        <v>33807</v>
      </c>
      <c r="ZB6" s="21" t="s">
        <v>206</v>
      </c>
      <c r="ZC6" s="21">
        <v>11517899</v>
      </c>
      <c r="ZD6" s="21">
        <v>314</v>
      </c>
      <c r="ZE6" s="21" t="s">
        <v>206</v>
      </c>
      <c r="ZF6" s="21">
        <v>25270</v>
      </c>
      <c r="ZG6" s="21">
        <v>48</v>
      </c>
      <c r="ZH6" s="21">
        <v>27992378</v>
      </c>
      <c r="ZI6" s="21">
        <v>90</v>
      </c>
      <c r="ZJ6" s="21">
        <v>40</v>
      </c>
      <c r="ZK6" s="21" t="s">
        <v>206</v>
      </c>
      <c r="ZL6" s="21" t="s">
        <v>206</v>
      </c>
      <c r="ZM6" s="21" t="s">
        <v>206</v>
      </c>
      <c r="ZN6" s="21" t="s">
        <v>206</v>
      </c>
      <c r="ZO6" s="21" t="s">
        <v>206</v>
      </c>
      <c r="ZP6" s="21" t="s">
        <v>206</v>
      </c>
      <c r="ZQ6" s="21" t="s">
        <v>206</v>
      </c>
      <c r="ZR6" s="21" t="s">
        <v>206</v>
      </c>
      <c r="ZS6" s="21" t="s">
        <v>206</v>
      </c>
      <c r="ZT6" s="21" t="s">
        <v>206</v>
      </c>
      <c r="ZU6" s="21" t="s">
        <v>206</v>
      </c>
      <c r="ZV6" s="21" t="s">
        <v>206</v>
      </c>
      <c r="ZW6" s="21" t="s">
        <v>206</v>
      </c>
      <c r="ZX6" s="21" t="s">
        <v>206</v>
      </c>
      <c r="ZY6" s="21" t="s">
        <v>206</v>
      </c>
      <c r="ZZ6" s="21" t="s">
        <v>206</v>
      </c>
      <c r="AAA6" s="21" t="s">
        <v>206</v>
      </c>
      <c r="AAB6" s="21" t="s">
        <v>206</v>
      </c>
      <c r="AAC6" s="21" t="s">
        <v>206</v>
      </c>
      <c r="AAD6" s="21" t="s">
        <v>206</v>
      </c>
      <c r="AAE6" s="21" t="s">
        <v>206</v>
      </c>
      <c r="AAF6" s="21" t="s">
        <v>206</v>
      </c>
      <c r="AAG6" s="21" t="s">
        <v>206</v>
      </c>
      <c r="AAH6" s="21" t="s">
        <v>206</v>
      </c>
      <c r="AAI6" s="21" t="s">
        <v>206</v>
      </c>
      <c r="AAJ6" s="21" t="s">
        <v>206</v>
      </c>
      <c r="AAK6" s="21" t="s">
        <v>206</v>
      </c>
      <c r="AAL6" s="21" t="s">
        <v>206</v>
      </c>
      <c r="AAM6" s="21" t="s">
        <v>206</v>
      </c>
      <c r="AAN6" s="21" t="s">
        <v>206</v>
      </c>
      <c r="AAO6" s="21" t="s">
        <v>206</v>
      </c>
      <c r="AAP6" s="21" t="s">
        <v>206</v>
      </c>
      <c r="AAQ6" s="21" t="s">
        <v>206</v>
      </c>
      <c r="AAR6" s="21" t="s">
        <v>206</v>
      </c>
      <c r="AAS6" s="21" t="s">
        <v>206</v>
      </c>
      <c r="AAT6" s="21" t="s">
        <v>206</v>
      </c>
      <c r="AAU6" s="21" t="s">
        <v>206</v>
      </c>
      <c r="AAV6" s="21" t="s">
        <v>206</v>
      </c>
      <c r="AAW6" s="21" t="s">
        <v>206</v>
      </c>
      <c r="AAX6" s="21" t="s">
        <v>206</v>
      </c>
      <c r="AAY6" s="21" t="s">
        <v>206</v>
      </c>
      <c r="AAZ6" s="21" t="s">
        <v>206</v>
      </c>
      <c r="ABA6" s="21" t="s">
        <v>206</v>
      </c>
      <c r="ABB6" s="21" t="s">
        <v>206</v>
      </c>
      <c r="ABC6" s="21" t="s">
        <v>206</v>
      </c>
      <c r="ABD6" s="21" t="s">
        <v>206</v>
      </c>
      <c r="ABE6" s="21" t="s">
        <v>206</v>
      </c>
      <c r="ABF6" s="21" t="s">
        <v>206</v>
      </c>
      <c r="ABG6" s="21" t="s">
        <v>206</v>
      </c>
      <c r="ABH6" s="21" t="s">
        <v>206</v>
      </c>
      <c r="ABI6" s="21" t="s">
        <v>206</v>
      </c>
      <c r="ABJ6" s="21" t="s">
        <v>206</v>
      </c>
      <c r="ABK6" s="21" t="s">
        <v>206</v>
      </c>
      <c r="ABL6" s="21" t="s">
        <v>206</v>
      </c>
      <c r="ABM6" s="21" t="s">
        <v>206</v>
      </c>
      <c r="ABN6" s="21" t="s">
        <v>206</v>
      </c>
      <c r="ABO6" s="21" t="s">
        <v>206</v>
      </c>
      <c r="ABP6" s="21" t="s">
        <v>206</v>
      </c>
      <c r="ABQ6" s="21" t="s">
        <v>206</v>
      </c>
      <c r="ABR6" s="21" t="s">
        <v>206</v>
      </c>
      <c r="ABS6" s="21" t="s">
        <v>206</v>
      </c>
      <c r="ABT6" s="21" t="s">
        <v>206</v>
      </c>
      <c r="ABU6" s="21" t="s">
        <v>206</v>
      </c>
      <c r="ABV6" s="21" t="s">
        <v>206</v>
      </c>
      <c r="ABW6" s="21" t="s">
        <v>206</v>
      </c>
      <c r="ABX6" s="21" t="s">
        <v>206</v>
      </c>
      <c r="ABY6" s="21" t="s">
        <v>206</v>
      </c>
      <c r="ABZ6" s="21" t="s">
        <v>206</v>
      </c>
      <c r="ACA6" s="21" t="s">
        <v>206</v>
      </c>
      <c r="ACB6" s="21" t="s">
        <v>206</v>
      </c>
      <c r="ACC6" s="21" t="s">
        <v>206</v>
      </c>
      <c r="ACD6" s="21" t="s">
        <v>206</v>
      </c>
      <c r="ACE6" s="21" t="s">
        <v>206</v>
      </c>
      <c r="ACF6" s="21" t="s">
        <v>206</v>
      </c>
      <c r="ACG6" s="21" t="s">
        <v>206</v>
      </c>
      <c r="ACH6" s="21" t="s">
        <v>206</v>
      </c>
      <c r="ACI6" s="21" t="s">
        <v>206</v>
      </c>
      <c r="ACJ6" s="21" t="s">
        <v>206</v>
      </c>
      <c r="ACK6" s="21" t="s">
        <v>206</v>
      </c>
      <c r="ACL6" s="21" t="s">
        <v>206</v>
      </c>
      <c r="ACM6" s="21" t="s">
        <v>206</v>
      </c>
      <c r="ACN6" s="21" t="s">
        <v>206</v>
      </c>
      <c r="ACO6" s="21" t="s">
        <v>206</v>
      </c>
      <c r="ACP6" s="21" t="s">
        <v>206</v>
      </c>
      <c r="ACQ6" s="21" t="s">
        <v>206</v>
      </c>
      <c r="ACR6" s="21">
        <v>2473677</v>
      </c>
      <c r="ACS6" s="21" t="s">
        <v>206</v>
      </c>
      <c r="ACT6" s="21" t="s">
        <v>206</v>
      </c>
      <c r="ACU6" s="21" t="s">
        <v>206</v>
      </c>
      <c r="ACV6" s="21" t="s">
        <v>206</v>
      </c>
      <c r="ACW6" s="21" t="s">
        <v>206</v>
      </c>
      <c r="ACX6" s="21" t="s">
        <v>206</v>
      </c>
      <c r="ACY6" s="21" t="s">
        <v>206</v>
      </c>
      <c r="ACZ6" s="21" t="s">
        <v>206</v>
      </c>
      <c r="ADA6" s="21" t="s">
        <v>206</v>
      </c>
      <c r="ADB6" s="21" t="s">
        <v>206</v>
      </c>
      <c r="ADC6" s="21" t="s">
        <v>206</v>
      </c>
      <c r="ADD6" s="21" t="s">
        <v>206</v>
      </c>
      <c r="ADE6" s="21" t="s">
        <v>206</v>
      </c>
      <c r="ADF6" s="21" t="s">
        <v>206</v>
      </c>
      <c r="ADG6" s="21" t="s">
        <v>206</v>
      </c>
      <c r="ADH6" s="21" t="s">
        <v>206</v>
      </c>
      <c r="ADI6" s="21" t="s">
        <v>206</v>
      </c>
      <c r="ADJ6" s="21" t="s">
        <v>206</v>
      </c>
      <c r="ADK6" s="21" t="s">
        <v>206</v>
      </c>
      <c r="ADL6" s="21" t="s">
        <v>206</v>
      </c>
      <c r="ADM6" s="21" t="s">
        <v>206</v>
      </c>
      <c r="ADN6" s="21" t="s">
        <v>206</v>
      </c>
      <c r="ADO6" s="21" t="s">
        <v>206</v>
      </c>
      <c r="ADP6" s="21" t="s">
        <v>206</v>
      </c>
      <c r="ADQ6" s="21" t="s">
        <v>206</v>
      </c>
      <c r="ADR6" s="21">
        <v>8525</v>
      </c>
      <c r="ADS6" s="21" t="s">
        <v>206</v>
      </c>
      <c r="ADT6" s="21">
        <v>255814</v>
      </c>
      <c r="ADU6" s="21">
        <v>17233</v>
      </c>
      <c r="ADV6" s="21" t="s">
        <v>206</v>
      </c>
      <c r="ADW6" s="21" t="s">
        <v>206</v>
      </c>
      <c r="ADX6" s="21" t="s">
        <v>206</v>
      </c>
      <c r="ADY6" s="21" t="s">
        <v>206</v>
      </c>
      <c r="ADZ6" s="21" t="s">
        <v>206</v>
      </c>
      <c r="AEA6" s="21">
        <v>1742258</v>
      </c>
      <c r="AEB6" s="21" t="s">
        <v>206</v>
      </c>
      <c r="AEC6" s="21" t="s">
        <v>206</v>
      </c>
      <c r="AED6" s="21">
        <v>1943</v>
      </c>
      <c r="AEE6" s="21" t="s">
        <v>206</v>
      </c>
      <c r="AEF6" s="21" t="s">
        <v>206</v>
      </c>
      <c r="AEG6" s="21" t="s">
        <v>206</v>
      </c>
      <c r="AEH6" s="21" t="s">
        <v>206</v>
      </c>
      <c r="AEI6" s="21" t="s">
        <v>206</v>
      </c>
      <c r="AEJ6" s="21">
        <v>124078</v>
      </c>
      <c r="AEK6" s="21" t="s">
        <v>206</v>
      </c>
      <c r="AEL6" s="21">
        <v>489534</v>
      </c>
      <c r="AEM6" s="21">
        <v>33826</v>
      </c>
      <c r="AEN6" s="21" t="s">
        <v>206</v>
      </c>
      <c r="AEO6" s="21">
        <v>2083</v>
      </c>
      <c r="AEP6" s="21" t="s">
        <v>206</v>
      </c>
      <c r="AEQ6" s="21">
        <v>781</v>
      </c>
      <c r="AER6" s="21" t="s">
        <v>206</v>
      </c>
      <c r="AES6" s="21">
        <v>12719452</v>
      </c>
      <c r="AET6" s="21" t="s">
        <v>206</v>
      </c>
      <c r="AEU6" s="21">
        <v>124043</v>
      </c>
      <c r="AEV6" s="21">
        <v>45</v>
      </c>
      <c r="AEW6" s="21" t="s">
        <v>206</v>
      </c>
      <c r="AEX6" s="21" t="s">
        <v>206</v>
      </c>
      <c r="AEY6" s="21" t="s">
        <v>206</v>
      </c>
      <c r="AEZ6" s="21">
        <v>2965</v>
      </c>
      <c r="AFA6" s="21">
        <v>75</v>
      </c>
      <c r="AFB6" s="21" t="s">
        <v>206</v>
      </c>
      <c r="AFC6" s="21" t="s">
        <v>206</v>
      </c>
      <c r="AFD6" s="21" t="s">
        <v>206</v>
      </c>
      <c r="AFE6" s="21" t="s">
        <v>206</v>
      </c>
      <c r="AFF6" s="21" t="s">
        <v>206</v>
      </c>
      <c r="AFG6" s="21">
        <v>30</v>
      </c>
      <c r="AFH6" s="21" t="s">
        <v>206</v>
      </c>
      <c r="AFI6" s="21" t="s">
        <v>206</v>
      </c>
      <c r="AFJ6" s="21" t="s">
        <v>206</v>
      </c>
      <c r="AFK6" s="21" t="s">
        <v>206</v>
      </c>
      <c r="AFL6" s="21" t="s">
        <v>206</v>
      </c>
      <c r="AFM6" s="21" t="s">
        <v>206</v>
      </c>
      <c r="AFN6" s="21">
        <v>81799</v>
      </c>
      <c r="AFO6" s="21" t="s">
        <v>206</v>
      </c>
      <c r="AFP6" s="21" t="s">
        <v>206</v>
      </c>
      <c r="AFQ6" s="21">
        <v>6</v>
      </c>
      <c r="AFR6" s="21" t="s">
        <v>206</v>
      </c>
      <c r="AFS6" s="21" t="s">
        <v>206</v>
      </c>
      <c r="AFT6" s="21" t="s">
        <v>206</v>
      </c>
      <c r="AFU6" s="21">
        <v>29920</v>
      </c>
      <c r="AFV6" s="21">
        <v>1452</v>
      </c>
      <c r="AFW6" s="21">
        <v>3357</v>
      </c>
      <c r="AFX6" s="21">
        <v>41228</v>
      </c>
      <c r="AFY6" s="21" t="s">
        <v>206</v>
      </c>
      <c r="AFZ6" s="21">
        <v>820688</v>
      </c>
      <c r="AGA6" s="21">
        <v>854000</v>
      </c>
      <c r="AGB6" s="21">
        <v>3394</v>
      </c>
      <c r="AGC6" s="21">
        <v>108595</v>
      </c>
      <c r="AGD6" s="21">
        <v>18668</v>
      </c>
      <c r="AGE6" s="21" t="s">
        <v>206</v>
      </c>
      <c r="AGF6" s="21" t="s">
        <v>206</v>
      </c>
      <c r="AGG6" s="21" t="s">
        <v>206</v>
      </c>
      <c r="AGH6" s="21" t="s">
        <v>206</v>
      </c>
      <c r="AGI6" s="21" t="s">
        <v>206</v>
      </c>
      <c r="AGJ6" s="21">
        <v>3881</v>
      </c>
      <c r="AGK6" s="21">
        <v>318620803</v>
      </c>
      <c r="AGL6" s="21">
        <v>18751947</v>
      </c>
      <c r="AGM6" s="21">
        <v>60433</v>
      </c>
      <c r="AGN6" s="21" t="s">
        <v>206</v>
      </c>
      <c r="AGO6" s="21" t="s">
        <v>206</v>
      </c>
      <c r="AGP6" s="21" t="s">
        <v>206</v>
      </c>
      <c r="AGQ6" s="21">
        <v>5425165</v>
      </c>
      <c r="AGR6" s="21" t="s">
        <v>206</v>
      </c>
      <c r="AGS6" s="21" t="s">
        <v>206</v>
      </c>
      <c r="AGT6" s="21">
        <v>133051</v>
      </c>
      <c r="AGU6" s="21">
        <v>38</v>
      </c>
      <c r="AGV6" s="21" t="s">
        <v>206</v>
      </c>
      <c r="AGW6" s="21" t="s">
        <v>206</v>
      </c>
      <c r="AGX6" s="21">
        <v>42</v>
      </c>
      <c r="AGY6" s="21" t="s">
        <v>206</v>
      </c>
      <c r="AGZ6" s="21" t="s">
        <v>206</v>
      </c>
      <c r="AHA6" s="21" t="s">
        <v>206</v>
      </c>
      <c r="AHB6" s="21" t="s">
        <v>206</v>
      </c>
      <c r="AHC6" s="21" t="s">
        <v>206</v>
      </c>
      <c r="AHD6" s="21" t="s">
        <v>206</v>
      </c>
      <c r="AHE6" s="21" t="s">
        <v>206</v>
      </c>
      <c r="AHF6" s="21" t="s">
        <v>206</v>
      </c>
      <c r="AHG6" s="21" t="s">
        <v>206</v>
      </c>
      <c r="AHH6" s="21" t="s">
        <v>206</v>
      </c>
      <c r="AHI6" s="21" t="s">
        <v>206</v>
      </c>
      <c r="AHJ6" s="21" t="s">
        <v>206</v>
      </c>
      <c r="AHK6" s="21" t="s">
        <v>206</v>
      </c>
      <c r="AHL6" s="21" t="s">
        <v>206</v>
      </c>
      <c r="AHM6" s="21" t="s">
        <v>206</v>
      </c>
      <c r="AHN6" s="21">
        <v>49920</v>
      </c>
      <c r="AHO6" s="21" t="s">
        <v>206</v>
      </c>
      <c r="AHP6" s="21" t="s">
        <v>206</v>
      </c>
      <c r="AHQ6" s="21" t="s">
        <v>206</v>
      </c>
      <c r="AHR6" s="21" t="s">
        <v>206</v>
      </c>
      <c r="AHS6" s="21" t="s">
        <v>206</v>
      </c>
      <c r="AHT6" s="21" t="s">
        <v>206</v>
      </c>
      <c r="AHU6" s="21">
        <v>233375</v>
      </c>
      <c r="AHV6" s="21" t="s">
        <v>206</v>
      </c>
      <c r="AHW6" s="21" t="s">
        <v>206</v>
      </c>
      <c r="AHX6" s="21" t="s">
        <v>206</v>
      </c>
      <c r="AHY6" s="21" t="s">
        <v>206</v>
      </c>
      <c r="AHZ6" s="21" t="s">
        <v>206</v>
      </c>
      <c r="AIA6" s="21" t="s">
        <v>206</v>
      </c>
      <c r="AIB6" s="21" t="s">
        <v>206</v>
      </c>
      <c r="AIC6" s="21" t="s">
        <v>206</v>
      </c>
      <c r="AID6" s="21">
        <v>135713</v>
      </c>
      <c r="AIE6" s="21" t="s">
        <v>206</v>
      </c>
      <c r="AIF6" s="21">
        <v>104586</v>
      </c>
      <c r="AIG6" s="21">
        <v>102736</v>
      </c>
      <c r="AIH6" s="21" t="s">
        <v>206</v>
      </c>
      <c r="AII6" s="21">
        <v>108548</v>
      </c>
      <c r="AIJ6" s="21">
        <v>86097</v>
      </c>
      <c r="AIK6" s="21">
        <v>65623</v>
      </c>
      <c r="AIL6" s="21" t="s">
        <v>206</v>
      </c>
      <c r="AIM6" s="21">
        <v>2919</v>
      </c>
      <c r="AIN6" s="21" t="s">
        <v>206</v>
      </c>
      <c r="AIO6" s="21">
        <v>160431</v>
      </c>
      <c r="AIP6" s="21" t="s">
        <v>206</v>
      </c>
      <c r="AIQ6" s="21" t="s">
        <v>206</v>
      </c>
      <c r="AIR6" s="21">
        <v>74046</v>
      </c>
      <c r="AIS6" s="21" t="s">
        <v>206</v>
      </c>
      <c r="AIT6" s="21">
        <v>1410</v>
      </c>
      <c r="AIU6" s="21">
        <v>310</v>
      </c>
      <c r="AIV6" s="21" t="s">
        <v>206</v>
      </c>
      <c r="AIW6" s="21" t="s">
        <v>206</v>
      </c>
      <c r="AIX6" s="21">
        <v>18992</v>
      </c>
      <c r="AIY6" s="21" t="s">
        <v>206</v>
      </c>
      <c r="AIZ6" s="21" t="s">
        <v>206</v>
      </c>
      <c r="AJA6" s="21" t="s">
        <v>206</v>
      </c>
      <c r="AJB6" s="21" t="s">
        <v>206</v>
      </c>
      <c r="AJC6" s="21" t="s">
        <v>206</v>
      </c>
      <c r="AJD6" s="21">
        <v>1757</v>
      </c>
      <c r="AJE6" s="21" t="s">
        <v>206</v>
      </c>
      <c r="AJF6" s="21" t="s">
        <v>206</v>
      </c>
      <c r="AJG6" s="21" t="s">
        <v>206</v>
      </c>
      <c r="AJH6" s="21" t="s">
        <v>206</v>
      </c>
      <c r="AJI6" s="21" t="s">
        <v>206</v>
      </c>
      <c r="AJJ6" s="21" t="s">
        <v>206</v>
      </c>
      <c r="AJK6" s="21" t="s">
        <v>206</v>
      </c>
      <c r="AJL6" s="21" t="s">
        <v>206</v>
      </c>
      <c r="AJM6" s="21" t="s">
        <v>206</v>
      </c>
      <c r="AJN6" s="21">
        <v>115</v>
      </c>
      <c r="AJO6" s="21" t="s">
        <v>206</v>
      </c>
      <c r="AJP6" s="21">
        <v>580</v>
      </c>
      <c r="AJQ6" s="21" t="s">
        <v>206</v>
      </c>
      <c r="AJR6" s="21">
        <v>723</v>
      </c>
      <c r="AJS6" s="21" t="s">
        <v>206</v>
      </c>
      <c r="AJT6" s="21" t="s">
        <v>206</v>
      </c>
      <c r="AJU6" s="21">
        <v>2722</v>
      </c>
      <c r="AJV6" s="21">
        <v>19</v>
      </c>
      <c r="AJW6" s="21" t="s">
        <v>206</v>
      </c>
      <c r="AJX6" s="21">
        <v>63893</v>
      </c>
      <c r="AJY6" s="21" t="s">
        <v>206</v>
      </c>
      <c r="AJZ6" s="21" t="s">
        <v>206</v>
      </c>
      <c r="AKA6" s="21" t="s">
        <v>206</v>
      </c>
      <c r="AKB6" s="21" t="s">
        <v>206</v>
      </c>
      <c r="AKC6" s="21" t="s">
        <v>206</v>
      </c>
      <c r="AKD6" s="21" t="s">
        <v>206</v>
      </c>
      <c r="AKE6" s="21">
        <v>2980771</v>
      </c>
      <c r="AKF6" s="21">
        <v>1494027</v>
      </c>
      <c r="AKG6" s="21">
        <v>15553599</v>
      </c>
      <c r="AKH6" s="21" t="s">
        <v>206</v>
      </c>
      <c r="AKI6" s="21" t="s">
        <v>206</v>
      </c>
      <c r="AKJ6" s="21" t="s">
        <v>206</v>
      </c>
      <c r="AKK6" s="21">
        <v>160071</v>
      </c>
      <c r="AKL6" s="21" t="s">
        <v>206</v>
      </c>
      <c r="AKM6" s="21" t="s">
        <v>206</v>
      </c>
      <c r="AKN6" s="21" t="s">
        <v>206</v>
      </c>
      <c r="AKO6" s="21">
        <v>250</v>
      </c>
      <c r="AKP6" s="21" t="s">
        <v>206</v>
      </c>
      <c r="AKQ6" s="21">
        <v>24</v>
      </c>
      <c r="AKR6" s="21">
        <v>2</v>
      </c>
      <c r="AKS6" s="21" t="s">
        <v>206</v>
      </c>
      <c r="AKT6" s="21" t="s">
        <v>206</v>
      </c>
      <c r="AKU6" s="21" t="s">
        <v>206</v>
      </c>
      <c r="AKV6" s="21" t="s">
        <v>206</v>
      </c>
      <c r="AKW6" s="21" t="s">
        <v>206</v>
      </c>
      <c r="AKX6" s="21" t="s">
        <v>206</v>
      </c>
      <c r="AKY6" s="21" t="s">
        <v>206</v>
      </c>
      <c r="AKZ6" s="21" t="s">
        <v>206</v>
      </c>
      <c r="ALA6" s="21" t="s">
        <v>206</v>
      </c>
      <c r="ALB6" s="21" t="s">
        <v>206</v>
      </c>
      <c r="ALC6" s="21" t="s">
        <v>206</v>
      </c>
      <c r="ALD6" s="21">
        <v>136213</v>
      </c>
      <c r="ALE6" s="21" t="s">
        <v>206</v>
      </c>
      <c r="ALF6" s="21">
        <v>2092044</v>
      </c>
      <c r="ALG6" s="21" t="s">
        <v>206</v>
      </c>
      <c r="ALH6" s="21">
        <v>131694</v>
      </c>
      <c r="ALI6" s="21" t="s">
        <v>206</v>
      </c>
      <c r="ALJ6" s="21" t="s">
        <v>206</v>
      </c>
      <c r="ALK6" s="21" t="s">
        <v>206</v>
      </c>
      <c r="ALL6" s="21" t="s">
        <v>206</v>
      </c>
      <c r="ALM6" s="21" t="s">
        <v>206</v>
      </c>
      <c r="ALN6" s="21" t="s">
        <v>206</v>
      </c>
      <c r="ALO6" s="21">
        <v>187539</v>
      </c>
      <c r="ALP6" s="21" t="s">
        <v>206</v>
      </c>
      <c r="ALQ6" s="21" t="s">
        <v>206</v>
      </c>
      <c r="ALR6" s="21">
        <v>237</v>
      </c>
      <c r="ALS6" s="21" t="s">
        <v>206</v>
      </c>
      <c r="ALT6" s="21">
        <v>63</v>
      </c>
      <c r="ALU6" s="21">
        <v>793</v>
      </c>
      <c r="ALV6" s="21">
        <v>377040</v>
      </c>
      <c r="ALW6" s="21" t="s">
        <v>206</v>
      </c>
      <c r="ALX6" s="21">
        <v>422749</v>
      </c>
      <c r="ALY6" s="21" t="s">
        <v>206</v>
      </c>
      <c r="ALZ6" s="21">
        <v>190805</v>
      </c>
      <c r="AMA6" s="21">
        <v>490</v>
      </c>
      <c r="AMB6" s="21">
        <v>20223</v>
      </c>
      <c r="AMC6" s="21" t="s">
        <v>206</v>
      </c>
      <c r="AMD6" s="21" t="s">
        <v>206</v>
      </c>
      <c r="AME6" s="21">
        <v>105449</v>
      </c>
      <c r="AMF6" s="21" t="s">
        <v>206</v>
      </c>
      <c r="AMG6" s="21">
        <v>2450799</v>
      </c>
      <c r="AMH6" s="21">
        <v>75755</v>
      </c>
      <c r="AMI6" s="21">
        <v>6582741</v>
      </c>
      <c r="AMJ6" s="21">
        <v>9394</v>
      </c>
      <c r="AMK6" s="21">
        <v>2658425</v>
      </c>
      <c r="AML6" s="21">
        <v>410649</v>
      </c>
      <c r="AMM6" s="21" t="s">
        <v>206</v>
      </c>
      <c r="AMN6" s="21">
        <v>48359</v>
      </c>
      <c r="AMO6" s="21">
        <v>3166</v>
      </c>
      <c r="AMP6" s="21">
        <v>29123</v>
      </c>
      <c r="AMQ6" s="21">
        <v>10398</v>
      </c>
      <c r="AMR6" s="21" t="s">
        <v>206</v>
      </c>
      <c r="AMS6" s="21">
        <v>5543</v>
      </c>
      <c r="AMT6" s="21">
        <v>7216227</v>
      </c>
      <c r="AMU6" s="21">
        <v>82</v>
      </c>
      <c r="AMV6" s="21">
        <v>454</v>
      </c>
      <c r="AMW6" s="21" t="s">
        <v>206</v>
      </c>
      <c r="AMX6" s="21">
        <v>23065</v>
      </c>
      <c r="AMY6" s="21" t="s">
        <v>206</v>
      </c>
      <c r="AMZ6" s="21" t="s">
        <v>206</v>
      </c>
      <c r="ANA6" s="21" t="s">
        <v>206</v>
      </c>
      <c r="ANB6" s="21" t="s">
        <v>206</v>
      </c>
      <c r="ANC6" s="21" t="s">
        <v>206</v>
      </c>
      <c r="AND6" s="21" t="s">
        <v>206</v>
      </c>
      <c r="ANE6" s="21">
        <v>14</v>
      </c>
      <c r="ANF6" s="21">
        <v>414</v>
      </c>
      <c r="ANG6" s="21" t="s">
        <v>206</v>
      </c>
      <c r="ANH6" s="21" t="s">
        <v>206</v>
      </c>
      <c r="ANI6" s="21">
        <v>155024</v>
      </c>
      <c r="ANJ6" s="21">
        <v>18057</v>
      </c>
      <c r="ANK6" s="21">
        <v>8177</v>
      </c>
      <c r="ANL6" s="21">
        <v>164</v>
      </c>
      <c r="ANM6" s="21" t="s">
        <v>206</v>
      </c>
      <c r="ANN6" s="21">
        <v>19761</v>
      </c>
      <c r="ANO6" s="21">
        <v>1992259</v>
      </c>
      <c r="ANP6" s="21">
        <v>69895</v>
      </c>
      <c r="ANQ6" s="21">
        <v>1170</v>
      </c>
      <c r="ANR6" s="21">
        <v>187940</v>
      </c>
      <c r="ANS6" s="21">
        <v>21262</v>
      </c>
      <c r="ANT6" s="21" t="s">
        <v>206</v>
      </c>
      <c r="ANU6" s="21" t="s">
        <v>206</v>
      </c>
      <c r="ANV6" s="21" t="s">
        <v>206</v>
      </c>
      <c r="ANW6" s="21" t="s">
        <v>206</v>
      </c>
      <c r="ANX6" s="21" t="s">
        <v>206</v>
      </c>
      <c r="ANY6" s="21">
        <v>13076562</v>
      </c>
      <c r="ANZ6" s="21">
        <v>42418924</v>
      </c>
      <c r="AOA6" s="21">
        <v>32192826</v>
      </c>
      <c r="AOB6" s="21" t="s">
        <v>206</v>
      </c>
      <c r="AOC6" s="21">
        <v>97180</v>
      </c>
      <c r="AOD6" s="21" t="s">
        <v>206</v>
      </c>
      <c r="AOE6" s="21">
        <v>2326112</v>
      </c>
      <c r="AOF6" s="21" t="s">
        <v>206</v>
      </c>
      <c r="AOG6" s="21" t="s">
        <v>206</v>
      </c>
      <c r="AOH6" s="21">
        <v>290205</v>
      </c>
      <c r="AOI6" s="21">
        <v>48</v>
      </c>
      <c r="AOJ6" s="21">
        <v>2715</v>
      </c>
      <c r="AOK6" s="21">
        <v>14</v>
      </c>
      <c r="AOL6" s="21">
        <v>1807971</v>
      </c>
      <c r="AOM6" s="21" t="s">
        <v>206</v>
      </c>
      <c r="AON6" s="21" t="s">
        <v>206</v>
      </c>
      <c r="AOO6" s="21" t="s">
        <v>206</v>
      </c>
      <c r="AOP6" s="21" t="s">
        <v>206</v>
      </c>
      <c r="AOQ6" s="21" t="s">
        <v>206</v>
      </c>
      <c r="AOR6" s="21" t="s">
        <v>206</v>
      </c>
      <c r="AOS6" s="21">
        <v>48221</v>
      </c>
      <c r="AOT6" s="21">
        <v>184</v>
      </c>
      <c r="AOU6" s="21" t="s">
        <v>206</v>
      </c>
      <c r="AOV6" s="21" t="s">
        <v>206</v>
      </c>
      <c r="AOW6" s="21" t="s">
        <v>206</v>
      </c>
      <c r="AOX6" s="21">
        <v>988930</v>
      </c>
      <c r="AOY6" s="21" t="s">
        <v>206</v>
      </c>
      <c r="AOZ6" s="21">
        <v>14272</v>
      </c>
      <c r="APA6" s="21" t="s">
        <v>206</v>
      </c>
      <c r="APB6" s="21">
        <v>2560189</v>
      </c>
      <c r="APC6" s="21">
        <v>1344</v>
      </c>
      <c r="APD6" s="21" t="s">
        <v>206</v>
      </c>
      <c r="APE6" s="21" t="s">
        <v>206</v>
      </c>
      <c r="APF6" s="21" t="s">
        <v>206</v>
      </c>
      <c r="APG6" s="21" t="s">
        <v>206</v>
      </c>
      <c r="APH6" s="21">
        <v>2406068</v>
      </c>
      <c r="API6" s="21">
        <v>14506502</v>
      </c>
      <c r="APJ6" s="21" t="s">
        <v>206</v>
      </c>
      <c r="APK6" s="21" t="s">
        <v>206</v>
      </c>
      <c r="APL6" s="21">
        <v>4847</v>
      </c>
      <c r="APM6" s="21" t="s">
        <v>206</v>
      </c>
      <c r="APN6" s="21" t="s">
        <v>206</v>
      </c>
      <c r="APO6" s="21">
        <v>139143</v>
      </c>
      <c r="APP6" s="21">
        <v>131</v>
      </c>
      <c r="APQ6" s="21" t="s">
        <v>206</v>
      </c>
      <c r="APR6" s="21">
        <v>2315</v>
      </c>
      <c r="APS6" s="21" t="s">
        <v>206</v>
      </c>
      <c r="APT6" s="21">
        <v>1169553</v>
      </c>
      <c r="APU6" s="21">
        <v>274032</v>
      </c>
      <c r="APV6" s="21">
        <v>3207581</v>
      </c>
      <c r="APW6" s="21">
        <v>1191378</v>
      </c>
      <c r="APX6" s="21">
        <v>522089</v>
      </c>
      <c r="APY6" s="21">
        <v>47279</v>
      </c>
      <c r="APZ6" s="21" t="s">
        <v>206</v>
      </c>
      <c r="AQA6" s="21">
        <v>285</v>
      </c>
      <c r="AQB6" s="21">
        <v>137703172</v>
      </c>
      <c r="AQC6" s="21">
        <v>1800438</v>
      </c>
      <c r="AQD6" s="21">
        <v>25504</v>
      </c>
      <c r="AQE6" s="21">
        <v>7887</v>
      </c>
      <c r="AQF6" s="21" t="s">
        <v>206</v>
      </c>
      <c r="AQG6" s="21" t="s">
        <v>206</v>
      </c>
      <c r="AQH6" s="21">
        <v>136873</v>
      </c>
      <c r="AQI6" s="21">
        <v>4291</v>
      </c>
      <c r="AQJ6" s="21" t="s">
        <v>206</v>
      </c>
      <c r="AQK6" s="21">
        <v>640</v>
      </c>
      <c r="AQL6" s="21">
        <v>282</v>
      </c>
      <c r="AQM6" s="21">
        <v>780</v>
      </c>
      <c r="AQN6" s="21" t="s">
        <v>206</v>
      </c>
      <c r="AQO6" s="21">
        <v>9599</v>
      </c>
      <c r="AQP6" s="21">
        <v>27690</v>
      </c>
      <c r="AQQ6" s="21" t="s">
        <v>206</v>
      </c>
      <c r="AQR6" s="21">
        <v>320</v>
      </c>
      <c r="AQS6" s="21" t="s">
        <v>206</v>
      </c>
      <c r="AQT6" s="21" t="s">
        <v>206</v>
      </c>
      <c r="AQU6" s="21" t="s">
        <v>206</v>
      </c>
      <c r="AQV6" s="21" t="s">
        <v>206</v>
      </c>
      <c r="AQW6" s="21">
        <v>572</v>
      </c>
      <c r="AQX6" s="21" t="s">
        <v>206</v>
      </c>
      <c r="AQY6" s="21">
        <v>2070</v>
      </c>
      <c r="AQZ6" s="21">
        <v>51055</v>
      </c>
      <c r="ARA6" s="21" t="s">
        <v>206</v>
      </c>
      <c r="ARB6" s="21">
        <v>648</v>
      </c>
      <c r="ARC6" s="21">
        <v>608771</v>
      </c>
      <c r="ARD6" s="21">
        <v>952250</v>
      </c>
      <c r="ARE6" s="21">
        <v>189944</v>
      </c>
      <c r="ARF6" s="21">
        <v>265765</v>
      </c>
      <c r="ARG6" s="21" t="s">
        <v>206</v>
      </c>
      <c r="ARH6" s="21">
        <v>122596</v>
      </c>
      <c r="ARI6" s="21">
        <v>75989</v>
      </c>
      <c r="ARJ6" s="21">
        <v>87450</v>
      </c>
      <c r="ARK6" s="21">
        <v>3258</v>
      </c>
      <c r="ARL6" s="21">
        <v>373964</v>
      </c>
      <c r="ARM6" s="21">
        <v>22617</v>
      </c>
      <c r="ARN6" s="21" t="s">
        <v>206</v>
      </c>
      <c r="ARO6" s="21" t="s">
        <v>206</v>
      </c>
      <c r="ARP6" s="21" t="s">
        <v>206</v>
      </c>
      <c r="ARQ6" s="21" t="s">
        <v>206</v>
      </c>
      <c r="ARR6" s="21" t="s">
        <v>206</v>
      </c>
      <c r="ARS6" s="21">
        <v>78728031</v>
      </c>
      <c r="ART6" s="21">
        <v>58333144</v>
      </c>
      <c r="ARU6" s="21">
        <v>14711603</v>
      </c>
      <c r="ARV6" s="21">
        <v>1582</v>
      </c>
      <c r="ARW6" s="21">
        <v>75611</v>
      </c>
      <c r="ARX6" s="21" t="s">
        <v>206</v>
      </c>
      <c r="ARY6" s="21">
        <v>5270638</v>
      </c>
      <c r="ARZ6" s="21">
        <v>1000</v>
      </c>
      <c r="ASA6" s="21" t="s">
        <v>206</v>
      </c>
      <c r="ASB6" s="21">
        <v>4533</v>
      </c>
      <c r="ASC6" s="21">
        <v>90</v>
      </c>
      <c r="ASD6" s="21">
        <v>2477199</v>
      </c>
      <c r="ASE6" s="21">
        <v>105</v>
      </c>
      <c r="ASF6" s="21">
        <v>9307</v>
      </c>
      <c r="ASG6" s="21" t="s">
        <v>206</v>
      </c>
      <c r="ASH6" s="21" t="s">
        <v>206</v>
      </c>
      <c r="ASI6" s="21" t="s">
        <v>206</v>
      </c>
      <c r="ASJ6" s="21" t="s">
        <v>206</v>
      </c>
      <c r="ASK6" s="21" t="s">
        <v>206</v>
      </c>
      <c r="ASL6" s="21" t="s">
        <v>206</v>
      </c>
      <c r="ASM6" s="21" t="s">
        <v>206</v>
      </c>
      <c r="ASN6" s="21" t="s">
        <v>206</v>
      </c>
      <c r="ASO6" s="21" t="s">
        <v>206</v>
      </c>
      <c r="ASP6" s="21" t="s">
        <v>206</v>
      </c>
      <c r="ASQ6" s="21" t="s">
        <v>206</v>
      </c>
      <c r="ASR6" s="21">
        <v>1880836</v>
      </c>
      <c r="ASS6" s="21" t="s">
        <v>206</v>
      </c>
      <c r="AST6" s="21">
        <v>11047585</v>
      </c>
      <c r="ASU6" s="21" t="s">
        <v>206</v>
      </c>
      <c r="ASV6" s="21" t="s">
        <v>206</v>
      </c>
      <c r="ASW6" s="21">
        <v>74412</v>
      </c>
      <c r="ASX6" s="21" t="s">
        <v>206</v>
      </c>
      <c r="ASY6" s="21">
        <v>6828</v>
      </c>
      <c r="ASZ6" s="21" t="s">
        <v>206</v>
      </c>
      <c r="ATA6" s="21">
        <v>2699</v>
      </c>
      <c r="ATB6" s="21">
        <v>59729</v>
      </c>
      <c r="ATC6" s="21">
        <v>4670866</v>
      </c>
      <c r="ATD6" s="21" t="s">
        <v>206</v>
      </c>
      <c r="ATE6" s="21" t="s">
        <v>206</v>
      </c>
      <c r="ATF6" s="21" t="s">
        <v>206</v>
      </c>
      <c r="ATG6" s="21" t="s">
        <v>206</v>
      </c>
      <c r="ATH6" s="21" t="s">
        <v>206</v>
      </c>
      <c r="ATI6" s="21" t="s">
        <v>206</v>
      </c>
      <c r="ATJ6" s="21" t="s">
        <v>206</v>
      </c>
      <c r="ATK6" s="21" t="s">
        <v>206</v>
      </c>
      <c r="ATL6" s="21" t="s">
        <v>206</v>
      </c>
      <c r="ATM6" s="21" t="s">
        <v>206</v>
      </c>
      <c r="ATN6" s="21" t="s">
        <v>206</v>
      </c>
      <c r="ATO6" s="21">
        <v>54000</v>
      </c>
      <c r="ATP6" s="21" t="s">
        <v>206</v>
      </c>
      <c r="ATQ6" s="21" t="s">
        <v>206</v>
      </c>
      <c r="ATR6" s="21" t="s">
        <v>206</v>
      </c>
      <c r="ATS6" s="21" t="s">
        <v>206</v>
      </c>
      <c r="ATT6" s="21" t="s">
        <v>206</v>
      </c>
      <c r="ATU6" s="21" t="s">
        <v>206</v>
      </c>
      <c r="ATV6" s="21" t="s">
        <v>206</v>
      </c>
      <c r="ATW6" s="21">
        <v>27208</v>
      </c>
      <c r="ATX6" s="21">
        <v>429</v>
      </c>
      <c r="ATY6" s="21">
        <v>50</v>
      </c>
      <c r="ATZ6" s="21" t="s">
        <v>206</v>
      </c>
      <c r="AUA6" s="21" t="s">
        <v>206</v>
      </c>
      <c r="AUB6" s="21">
        <v>160</v>
      </c>
      <c r="AUC6" s="21">
        <v>2</v>
      </c>
      <c r="AUD6" s="21" t="s">
        <v>206</v>
      </c>
      <c r="AUE6" s="21" t="s">
        <v>206</v>
      </c>
      <c r="AUF6" s="21" t="s">
        <v>206</v>
      </c>
      <c r="AUG6" s="21" t="s">
        <v>206</v>
      </c>
      <c r="AUH6" s="21" t="s">
        <v>206</v>
      </c>
      <c r="AUI6" s="21">
        <v>6318</v>
      </c>
      <c r="AUJ6" s="21">
        <v>1515</v>
      </c>
      <c r="AUK6" s="21" t="s">
        <v>206</v>
      </c>
      <c r="AUL6" s="21" t="s">
        <v>206</v>
      </c>
      <c r="AUM6" s="21" t="s">
        <v>206</v>
      </c>
      <c r="AUN6" s="21" t="s">
        <v>206</v>
      </c>
      <c r="AUO6" s="21" t="s">
        <v>206</v>
      </c>
      <c r="AUP6" s="21" t="s">
        <v>206</v>
      </c>
      <c r="AUQ6" s="21" t="s">
        <v>206</v>
      </c>
      <c r="AUR6" s="21" t="s">
        <v>206</v>
      </c>
      <c r="AUS6" s="21">
        <v>2334</v>
      </c>
      <c r="AUT6" s="21">
        <v>140</v>
      </c>
      <c r="AUU6" s="21" t="s">
        <v>206</v>
      </c>
      <c r="AUV6" s="21" t="s">
        <v>206</v>
      </c>
      <c r="AUW6" s="21">
        <v>3853</v>
      </c>
      <c r="AUX6" s="21" t="s">
        <v>206</v>
      </c>
      <c r="AUY6" s="21" t="s">
        <v>206</v>
      </c>
      <c r="AUZ6" s="21" t="s">
        <v>206</v>
      </c>
      <c r="AVA6" s="21" t="s">
        <v>206</v>
      </c>
      <c r="AVB6" s="21">
        <v>20800</v>
      </c>
      <c r="AVC6" s="21" t="s">
        <v>206</v>
      </c>
      <c r="AVD6" s="21" t="s">
        <v>206</v>
      </c>
      <c r="AVE6" s="21" t="s">
        <v>206</v>
      </c>
      <c r="AVF6" s="21">
        <v>26483</v>
      </c>
      <c r="AVG6" s="21" t="s">
        <v>206</v>
      </c>
      <c r="AVH6" s="21" t="s">
        <v>206</v>
      </c>
      <c r="AVI6" s="21" t="s">
        <v>206</v>
      </c>
      <c r="AVJ6" s="21" t="s">
        <v>206</v>
      </c>
      <c r="AVK6" s="21" t="s">
        <v>206</v>
      </c>
      <c r="AVL6" s="21" t="s">
        <v>206</v>
      </c>
      <c r="AVM6" s="21">
        <v>1375093</v>
      </c>
      <c r="AVN6" s="21">
        <v>708203</v>
      </c>
      <c r="AVO6" s="21">
        <v>14194</v>
      </c>
      <c r="AVP6" s="21" t="s">
        <v>206</v>
      </c>
      <c r="AVQ6" s="21" t="s">
        <v>206</v>
      </c>
      <c r="AVR6" s="21" t="s">
        <v>206</v>
      </c>
      <c r="AVS6" s="21">
        <v>256097</v>
      </c>
      <c r="AVT6" s="21" t="s">
        <v>206</v>
      </c>
      <c r="AVU6" s="21" t="s">
        <v>206</v>
      </c>
      <c r="AVV6" s="21" t="s">
        <v>206</v>
      </c>
      <c r="AVW6" s="21" t="s">
        <v>206</v>
      </c>
      <c r="AVX6" s="21">
        <v>31351</v>
      </c>
      <c r="AVY6" s="21" t="s">
        <v>206</v>
      </c>
      <c r="AVZ6" s="21">
        <v>3</v>
      </c>
      <c r="AWA6" s="21" t="s">
        <v>206</v>
      </c>
      <c r="AWB6" s="21" t="s">
        <v>206</v>
      </c>
      <c r="AWC6" s="21" t="s">
        <v>206</v>
      </c>
      <c r="AWD6" s="21" t="s">
        <v>206</v>
      </c>
      <c r="AWE6" s="21" t="s">
        <v>206</v>
      </c>
      <c r="AWF6" s="21" t="s">
        <v>206</v>
      </c>
      <c r="AWG6" s="21">
        <v>478670</v>
      </c>
      <c r="AWH6" s="21">
        <v>72</v>
      </c>
      <c r="AWI6" s="21" t="s">
        <v>206</v>
      </c>
      <c r="AWJ6" s="21">
        <v>18</v>
      </c>
      <c r="AWK6" s="21">
        <v>15344268</v>
      </c>
      <c r="AWL6" s="21">
        <v>21701</v>
      </c>
      <c r="AWM6" s="21">
        <v>2526</v>
      </c>
      <c r="AWN6" s="21">
        <v>5</v>
      </c>
      <c r="AWO6" s="21">
        <v>0</v>
      </c>
      <c r="AWP6" s="21" t="s">
        <v>206</v>
      </c>
      <c r="AWQ6" s="21">
        <v>72523</v>
      </c>
      <c r="AWR6" s="21">
        <v>74328</v>
      </c>
      <c r="AWS6" s="21">
        <v>44236</v>
      </c>
      <c r="AWT6" s="21" t="s">
        <v>206</v>
      </c>
      <c r="AWU6" s="21">
        <v>94676</v>
      </c>
      <c r="AWV6" s="21">
        <v>1257321</v>
      </c>
      <c r="AWW6" s="21">
        <v>9031154</v>
      </c>
      <c r="AWX6" s="21" t="s">
        <v>206</v>
      </c>
      <c r="AWY6" s="21" t="s">
        <v>206</v>
      </c>
      <c r="AWZ6" s="21">
        <v>29294</v>
      </c>
      <c r="AXA6" s="21" t="s">
        <v>206</v>
      </c>
      <c r="AXB6" s="21">
        <v>213</v>
      </c>
      <c r="AXC6" s="21" t="s">
        <v>206</v>
      </c>
      <c r="AXD6" s="21">
        <v>104</v>
      </c>
      <c r="AXE6" s="21" t="s">
        <v>206</v>
      </c>
      <c r="AXF6" s="21">
        <v>1127358</v>
      </c>
      <c r="AXG6" s="21">
        <v>819731</v>
      </c>
      <c r="AXH6" s="21">
        <v>292758</v>
      </c>
      <c r="AXI6" s="21">
        <v>241296</v>
      </c>
      <c r="AXJ6" s="21" t="s">
        <v>206</v>
      </c>
      <c r="AXK6" s="21">
        <v>190965</v>
      </c>
      <c r="AXL6" s="21">
        <v>7828</v>
      </c>
      <c r="AXM6" s="21">
        <v>392439</v>
      </c>
      <c r="AXN6" s="21" t="s">
        <v>206</v>
      </c>
      <c r="AXO6" s="21" t="s">
        <v>206</v>
      </c>
      <c r="AXP6" s="21">
        <v>20789</v>
      </c>
      <c r="AXQ6" s="21">
        <v>3128353</v>
      </c>
      <c r="AXR6" s="21">
        <v>70745</v>
      </c>
      <c r="AXS6" s="21">
        <v>19843</v>
      </c>
      <c r="AXT6" s="21">
        <v>6040</v>
      </c>
      <c r="AXU6" s="21">
        <v>970</v>
      </c>
      <c r="AXV6" s="21">
        <v>531054</v>
      </c>
      <c r="AXW6" s="21">
        <v>117478</v>
      </c>
      <c r="AXX6" s="21" t="s">
        <v>206</v>
      </c>
      <c r="AXY6" s="21">
        <v>981</v>
      </c>
      <c r="AXZ6" s="21">
        <v>3309</v>
      </c>
      <c r="AYA6" s="21">
        <v>26012</v>
      </c>
      <c r="AYB6" s="21">
        <v>34986</v>
      </c>
      <c r="AYC6" s="21">
        <v>15642</v>
      </c>
      <c r="AYD6" s="21">
        <v>535881</v>
      </c>
      <c r="AYE6" s="21" t="s">
        <v>206</v>
      </c>
      <c r="AYF6" s="21">
        <v>2841</v>
      </c>
      <c r="AYG6" s="21" t="s">
        <v>206</v>
      </c>
      <c r="AYH6" s="21">
        <v>2548</v>
      </c>
      <c r="AYI6" s="21">
        <v>2444</v>
      </c>
      <c r="AYJ6" s="21">
        <v>77001</v>
      </c>
      <c r="AYK6" s="21">
        <v>3208</v>
      </c>
      <c r="AYL6" s="21" t="s">
        <v>206</v>
      </c>
      <c r="AYM6" s="21">
        <v>837</v>
      </c>
      <c r="AYN6" s="21">
        <v>106045</v>
      </c>
      <c r="AYO6" s="21">
        <v>63</v>
      </c>
      <c r="AYP6" s="21">
        <v>1116</v>
      </c>
      <c r="AYQ6" s="21">
        <v>1273303</v>
      </c>
      <c r="AYR6" s="21">
        <v>6786</v>
      </c>
      <c r="AYS6" s="21">
        <v>15185</v>
      </c>
      <c r="AYT6" s="21">
        <v>219973</v>
      </c>
      <c r="AYU6" s="21" t="s">
        <v>206</v>
      </c>
      <c r="AYV6" s="21">
        <v>545371</v>
      </c>
      <c r="AYW6" s="21">
        <v>222959</v>
      </c>
      <c r="AYX6" s="21">
        <v>494107</v>
      </c>
      <c r="AYY6" s="21">
        <v>77184</v>
      </c>
      <c r="AYZ6" s="21">
        <v>4663122</v>
      </c>
      <c r="AZA6" s="21">
        <v>15886</v>
      </c>
      <c r="AZB6" s="21" t="s">
        <v>206</v>
      </c>
      <c r="AZC6" s="21">
        <v>3152</v>
      </c>
      <c r="AZD6" s="21" t="s">
        <v>206</v>
      </c>
      <c r="AZE6" s="21" t="s">
        <v>206</v>
      </c>
      <c r="AZF6" s="21" t="s">
        <v>206</v>
      </c>
      <c r="AZG6" s="21">
        <v>11906165</v>
      </c>
      <c r="AZH6" s="21">
        <v>1303131</v>
      </c>
      <c r="AZI6" s="21">
        <v>165475</v>
      </c>
      <c r="AZJ6" s="21" t="s">
        <v>206</v>
      </c>
      <c r="AZK6" s="21">
        <v>161860</v>
      </c>
      <c r="AZL6" s="21" t="s">
        <v>206</v>
      </c>
      <c r="AZM6" s="21">
        <v>318646</v>
      </c>
      <c r="AZN6" s="21">
        <v>11864</v>
      </c>
      <c r="AZO6" s="21" t="s">
        <v>206</v>
      </c>
      <c r="AZP6" s="21">
        <v>142305</v>
      </c>
      <c r="AZQ6" s="21">
        <v>23441</v>
      </c>
      <c r="AZR6" s="21">
        <v>426398</v>
      </c>
      <c r="AZS6" s="21">
        <v>793</v>
      </c>
      <c r="AZT6" s="21">
        <v>2818</v>
      </c>
      <c r="AZU6" s="21" t="s">
        <v>206</v>
      </c>
      <c r="AZV6" s="21" t="s">
        <v>206</v>
      </c>
      <c r="AZW6" s="21" t="s">
        <v>206</v>
      </c>
      <c r="AZX6" s="21" t="s">
        <v>206</v>
      </c>
      <c r="AZY6" s="21" t="s">
        <v>206</v>
      </c>
      <c r="AZZ6" s="21" t="s">
        <v>206</v>
      </c>
      <c r="BAA6" s="21" t="s">
        <v>206</v>
      </c>
      <c r="BAB6" s="21">
        <v>6800</v>
      </c>
      <c r="BAC6" s="21" t="s">
        <v>206</v>
      </c>
      <c r="BAD6" s="21" t="s">
        <v>206</v>
      </c>
      <c r="BAE6" s="21" t="s">
        <v>206</v>
      </c>
      <c r="BAF6" s="21">
        <v>4697</v>
      </c>
      <c r="BAG6" s="21">
        <v>3</v>
      </c>
      <c r="BAH6" s="21">
        <v>376241</v>
      </c>
      <c r="BAI6" s="21" t="s">
        <v>206</v>
      </c>
      <c r="BAJ6" s="21">
        <v>1938177</v>
      </c>
      <c r="BAK6" s="21" t="s">
        <v>206</v>
      </c>
      <c r="BAL6" s="21">
        <v>1</v>
      </c>
      <c r="BAM6" s="21" t="s">
        <v>206</v>
      </c>
      <c r="BAN6" s="21" t="s">
        <v>206</v>
      </c>
      <c r="BAO6" s="21">
        <v>46</v>
      </c>
      <c r="BAP6" s="21">
        <v>57688</v>
      </c>
      <c r="BAQ6" s="21">
        <v>3715881</v>
      </c>
      <c r="BAR6" s="21" t="s">
        <v>206</v>
      </c>
      <c r="BAS6" s="21" t="s">
        <v>206</v>
      </c>
      <c r="BAT6" s="21">
        <v>7677</v>
      </c>
      <c r="BAU6" s="21" t="s">
        <v>206</v>
      </c>
      <c r="BAV6" s="21">
        <v>0</v>
      </c>
      <c r="BAW6" s="21">
        <v>337653</v>
      </c>
      <c r="BAX6" s="21" t="s">
        <v>206</v>
      </c>
      <c r="BAY6" s="21" t="s">
        <v>206</v>
      </c>
      <c r="BAZ6" s="21">
        <v>1410</v>
      </c>
      <c r="BBA6" s="21" t="s">
        <v>206</v>
      </c>
      <c r="BBB6" s="21" t="s">
        <v>206</v>
      </c>
      <c r="BBC6" s="21">
        <v>958118</v>
      </c>
      <c r="BBD6" s="21">
        <v>240</v>
      </c>
      <c r="BBE6" s="21">
        <v>205296</v>
      </c>
      <c r="BBF6" s="21">
        <v>6194</v>
      </c>
      <c r="BBG6" s="21">
        <v>26937</v>
      </c>
      <c r="BBH6" s="21" t="s">
        <v>206</v>
      </c>
      <c r="BBI6" s="21">
        <v>26151180</v>
      </c>
      <c r="BBJ6" s="21">
        <v>1416176</v>
      </c>
      <c r="BBK6" s="21">
        <v>1104812</v>
      </c>
      <c r="BBL6" s="21">
        <v>23594</v>
      </c>
      <c r="BBM6" s="21">
        <v>18474</v>
      </c>
      <c r="BBN6" s="21">
        <v>5028</v>
      </c>
      <c r="BBO6" s="21">
        <v>7998</v>
      </c>
      <c r="BBP6" s="21">
        <v>585307</v>
      </c>
      <c r="BBQ6" s="21">
        <v>12522</v>
      </c>
      <c r="BBR6" s="21" t="s">
        <v>206</v>
      </c>
      <c r="BBS6" s="21">
        <v>4434</v>
      </c>
      <c r="BBT6" s="21" t="s">
        <v>206</v>
      </c>
      <c r="BBU6" s="21">
        <v>12657</v>
      </c>
      <c r="BBV6" s="21" t="s">
        <v>206</v>
      </c>
      <c r="BBW6" s="21" t="s">
        <v>206</v>
      </c>
      <c r="BBX6" s="21">
        <v>108839</v>
      </c>
      <c r="BBY6" s="21" t="s">
        <v>206</v>
      </c>
      <c r="BBZ6" s="21" t="s">
        <v>206</v>
      </c>
      <c r="BCA6" s="21" t="s">
        <v>206</v>
      </c>
      <c r="BCB6" s="21" t="s">
        <v>206</v>
      </c>
      <c r="BCC6" s="21" t="s">
        <v>206</v>
      </c>
      <c r="BCD6" s="21">
        <v>656765</v>
      </c>
      <c r="BCE6" s="21" t="s">
        <v>206</v>
      </c>
      <c r="BCF6" s="21" t="s">
        <v>206</v>
      </c>
      <c r="BCG6" s="21">
        <v>6720</v>
      </c>
      <c r="BCH6" s="21" t="s">
        <v>206</v>
      </c>
      <c r="BCI6" s="21" t="s">
        <v>206</v>
      </c>
      <c r="BCJ6" s="21" t="s">
        <v>206</v>
      </c>
      <c r="BCK6" s="21">
        <v>855301</v>
      </c>
      <c r="BCL6" s="21">
        <v>79784</v>
      </c>
      <c r="BCM6" s="21">
        <v>3506</v>
      </c>
      <c r="BCN6" s="21">
        <v>36739</v>
      </c>
      <c r="BCO6" s="21" t="s">
        <v>206</v>
      </c>
      <c r="BCP6" s="21">
        <v>3681</v>
      </c>
      <c r="BCQ6" s="21">
        <v>2788</v>
      </c>
      <c r="BCR6" s="21">
        <v>6634</v>
      </c>
      <c r="BCS6" s="21">
        <v>86709</v>
      </c>
      <c r="BCT6" s="21">
        <v>486274</v>
      </c>
      <c r="BCU6" s="21">
        <v>10117</v>
      </c>
      <c r="BCV6" s="21" t="s">
        <v>206</v>
      </c>
      <c r="BCW6" s="21" t="s">
        <v>206</v>
      </c>
      <c r="BCX6" s="21" t="s">
        <v>206</v>
      </c>
      <c r="BCY6" s="21" t="s">
        <v>206</v>
      </c>
      <c r="BCZ6" s="21" t="s">
        <v>206</v>
      </c>
      <c r="BDA6" s="21">
        <v>12214716</v>
      </c>
      <c r="BDB6" s="21">
        <v>3301933</v>
      </c>
      <c r="BDC6" s="21">
        <v>4140</v>
      </c>
      <c r="BDD6" s="21" t="s">
        <v>206</v>
      </c>
      <c r="BDE6" s="21">
        <v>284025</v>
      </c>
      <c r="BDF6" s="21" t="s">
        <v>206</v>
      </c>
      <c r="BDG6" s="21">
        <v>6697899</v>
      </c>
      <c r="BDH6" s="21" t="s">
        <v>206</v>
      </c>
      <c r="BDI6" s="21" t="s">
        <v>206</v>
      </c>
      <c r="BDJ6" s="21">
        <v>8020</v>
      </c>
      <c r="BDK6" s="21">
        <v>20</v>
      </c>
      <c r="BDL6" s="21">
        <v>10888</v>
      </c>
      <c r="BDM6" s="21">
        <v>3887</v>
      </c>
      <c r="BDN6" s="21">
        <v>328</v>
      </c>
      <c r="BDO6" s="21" t="s">
        <v>206</v>
      </c>
      <c r="BDP6" s="21" t="s">
        <v>206</v>
      </c>
      <c r="BDQ6" s="21" t="s">
        <v>206</v>
      </c>
      <c r="BDR6" s="21" t="s">
        <v>206</v>
      </c>
      <c r="BDS6" s="21" t="s">
        <v>206</v>
      </c>
      <c r="BDT6" s="21" t="s">
        <v>206</v>
      </c>
      <c r="BDU6" s="21" t="s">
        <v>206</v>
      </c>
      <c r="BDV6" s="21" t="s">
        <v>206</v>
      </c>
      <c r="BDW6" s="21" t="s">
        <v>206</v>
      </c>
      <c r="BDX6" s="21" t="s">
        <v>206</v>
      </c>
      <c r="BDY6" s="21" t="s">
        <v>206</v>
      </c>
      <c r="BDZ6" s="21">
        <v>268199</v>
      </c>
      <c r="BEA6" s="21" t="s">
        <v>206</v>
      </c>
      <c r="BEB6" s="21" t="s">
        <v>206</v>
      </c>
      <c r="BEC6" s="21">
        <v>715628</v>
      </c>
      <c r="BED6" s="21">
        <v>1</v>
      </c>
      <c r="BEE6" s="21">
        <v>14521</v>
      </c>
      <c r="BEF6" s="21">
        <v>42743</v>
      </c>
      <c r="BEG6" s="21" t="s">
        <v>206</v>
      </c>
      <c r="BEH6" s="21" t="s">
        <v>206</v>
      </c>
      <c r="BEI6" s="21" t="s">
        <v>206</v>
      </c>
      <c r="BEJ6" s="21">
        <v>1854268</v>
      </c>
      <c r="BEK6" s="21">
        <v>952071</v>
      </c>
      <c r="BEL6" s="21">
        <v>2</v>
      </c>
      <c r="BEM6" s="21" t="s">
        <v>206</v>
      </c>
      <c r="BEN6" s="21">
        <v>35</v>
      </c>
      <c r="BEO6" s="21" t="s">
        <v>206</v>
      </c>
      <c r="BEP6" s="21" t="s">
        <v>206</v>
      </c>
      <c r="BEQ6" s="21">
        <v>276607</v>
      </c>
      <c r="BER6" s="21" t="s">
        <v>206</v>
      </c>
      <c r="BES6" s="21" t="s">
        <v>206</v>
      </c>
      <c r="BET6" s="21">
        <v>357047</v>
      </c>
      <c r="BEU6" s="21" t="s">
        <v>206</v>
      </c>
      <c r="BEV6" s="21">
        <v>97200</v>
      </c>
      <c r="BEW6" s="21">
        <v>1022840</v>
      </c>
      <c r="BEX6" s="21" t="s">
        <v>206</v>
      </c>
      <c r="BEY6" s="21" t="s">
        <v>206</v>
      </c>
      <c r="BEZ6" s="21" t="s">
        <v>206</v>
      </c>
      <c r="BFA6" s="21">
        <v>1698860</v>
      </c>
      <c r="BFB6" s="21" t="s">
        <v>206</v>
      </c>
      <c r="BFC6" s="21" t="s">
        <v>206</v>
      </c>
      <c r="BFD6" s="21">
        <v>307190</v>
      </c>
      <c r="BFE6" s="21">
        <v>56681496</v>
      </c>
      <c r="BFF6" s="21">
        <v>7669</v>
      </c>
      <c r="BFG6" s="21">
        <v>1815</v>
      </c>
      <c r="BFH6" s="21" t="s">
        <v>206</v>
      </c>
      <c r="BFI6" s="21" t="s">
        <v>206</v>
      </c>
      <c r="BFJ6" s="21">
        <v>94503</v>
      </c>
      <c r="BFK6" s="21">
        <v>10103</v>
      </c>
      <c r="BFL6" s="21" t="s">
        <v>206</v>
      </c>
      <c r="BFM6" s="21">
        <v>257</v>
      </c>
      <c r="BFN6" s="21" t="s">
        <v>206</v>
      </c>
      <c r="BFO6" s="21">
        <v>305</v>
      </c>
      <c r="BFP6" s="21" t="s">
        <v>206</v>
      </c>
      <c r="BFQ6" s="21">
        <v>5</v>
      </c>
      <c r="BFR6" s="21">
        <v>20</v>
      </c>
      <c r="BFS6" s="21" t="s">
        <v>206</v>
      </c>
      <c r="BFT6" s="21" t="s">
        <v>206</v>
      </c>
      <c r="BFU6" s="21" t="s">
        <v>206</v>
      </c>
      <c r="BFV6" s="21" t="s">
        <v>206</v>
      </c>
      <c r="BFW6" s="21" t="s">
        <v>206</v>
      </c>
      <c r="BFX6" s="21">
        <v>522855</v>
      </c>
      <c r="BFY6" s="21" t="s">
        <v>206</v>
      </c>
      <c r="BFZ6" s="21" t="s">
        <v>206</v>
      </c>
      <c r="BGA6" s="21" t="s">
        <v>206</v>
      </c>
      <c r="BGB6" s="21">
        <v>904</v>
      </c>
      <c r="BGC6" s="21">
        <v>4427</v>
      </c>
      <c r="BGD6" s="21" t="s">
        <v>206</v>
      </c>
      <c r="BGE6" s="21">
        <v>56957</v>
      </c>
      <c r="BGF6" s="21">
        <v>31</v>
      </c>
      <c r="BGG6" s="21">
        <v>42643</v>
      </c>
      <c r="BGH6" s="21" t="s">
        <v>206</v>
      </c>
      <c r="BGI6" s="21" t="s">
        <v>206</v>
      </c>
      <c r="BGJ6" s="21">
        <v>1336</v>
      </c>
      <c r="BGK6" s="21">
        <v>244151</v>
      </c>
      <c r="BGL6" s="21" t="s">
        <v>206</v>
      </c>
      <c r="BGM6" s="21" t="s">
        <v>206</v>
      </c>
      <c r="BGN6" s="21">
        <v>11413</v>
      </c>
      <c r="BGO6" s="21" t="s">
        <v>206</v>
      </c>
      <c r="BGP6" s="21" t="s">
        <v>206</v>
      </c>
      <c r="BGQ6" s="21" t="s">
        <v>206</v>
      </c>
      <c r="BGR6" s="21" t="s">
        <v>206</v>
      </c>
      <c r="BGS6" s="21" t="s">
        <v>206</v>
      </c>
      <c r="BGT6" s="21" t="s">
        <v>206</v>
      </c>
      <c r="BGU6" s="21">
        <v>66331586</v>
      </c>
      <c r="BGV6" s="21">
        <v>56953581</v>
      </c>
      <c r="BGW6" s="21" t="s">
        <v>206</v>
      </c>
      <c r="BGX6" s="21" t="s">
        <v>206</v>
      </c>
      <c r="BGY6" s="21">
        <v>4501</v>
      </c>
      <c r="BGZ6" s="21" t="s">
        <v>206</v>
      </c>
      <c r="BHA6" s="21">
        <v>3309135</v>
      </c>
      <c r="BHB6" s="21" t="s">
        <v>206</v>
      </c>
      <c r="BHC6" s="21" t="s">
        <v>206</v>
      </c>
      <c r="BHD6" s="21" t="s">
        <v>206</v>
      </c>
      <c r="BHE6" s="21" t="s">
        <v>206</v>
      </c>
      <c r="BHF6" s="21">
        <v>3784695</v>
      </c>
      <c r="BHG6" s="21" t="s">
        <v>206</v>
      </c>
      <c r="BHH6" s="21">
        <v>193</v>
      </c>
      <c r="BHI6" s="21" t="s">
        <v>206</v>
      </c>
      <c r="BHJ6" s="21" t="s">
        <v>206</v>
      </c>
      <c r="BHK6" s="21" t="s">
        <v>206</v>
      </c>
      <c r="BHL6" s="21" t="s">
        <v>206</v>
      </c>
      <c r="BHM6" s="21" t="s">
        <v>206</v>
      </c>
      <c r="BHN6" s="21" t="s">
        <v>206</v>
      </c>
      <c r="BHO6" s="21" t="s">
        <v>206</v>
      </c>
      <c r="BHP6" s="21" t="s">
        <v>206</v>
      </c>
      <c r="BHQ6" s="21" t="s">
        <v>206</v>
      </c>
      <c r="BHR6" s="21" t="s">
        <v>206</v>
      </c>
      <c r="BHS6" s="21" t="s">
        <v>206</v>
      </c>
      <c r="BHT6" s="21" t="s">
        <v>206</v>
      </c>
      <c r="BHU6" s="21" t="s">
        <v>206</v>
      </c>
      <c r="BHV6" s="21" t="s">
        <v>206</v>
      </c>
      <c r="BHW6" s="21" t="s">
        <v>206</v>
      </c>
      <c r="BHX6" s="21" t="s">
        <v>206</v>
      </c>
      <c r="BHY6" s="21" t="s">
        <v>206</v>
      </c>
      <c r="BHZ6" s="21" t="s">
        <v>206</v>
      </c>
      <c r="BIA6" s="21" t="s">
        <v>206</v>
      </c>
      <c r="BIB6" s="21" t="s">
        <v>206</v>
      </c>
      <c r="BIC6" s="21" t="s">
        <v>206</v>
      </c>
      <c r="BID6" s="21" t="s">
        <v>206</v>
      </c>
      <c r="BIE6" s="21">
        <v>356424</v>
      </c>
      <c r="BIF6" s="21" t="s">
        <v>206</v>
      </c>
      <c r="BIG6" s="21" t="s">
        <v>206</v>
      </c>
      <c r="BIH6" s="21" t="s">
        <v>206</v>
      </c>
      <c r="BII6" s="21">
        <v>18</v>
      </c>
      <c r="BIJ6" s="21" t="s">
        <v>206</v>
      </c>
      <c r="BIK6" s="21">
        <v>542487</v>
      </c>
      <c r="BIL6" s="21" t="s">
        <v>206</v>
      </c>
      <c r="BIM6" s="21" t="s">
        <v>206</v>
      </c>
      <c r="BIN6" s="21" t="s">
        <v>206</v>
      </c>
      <c r="BIO6" s="21" t="s">
        <v>206</v>
      </c>
      <c r="BIP6" s="21" t="s">
        <v>206</v>
      </c>
      <c r="BIQ6" s="21" t="s">
        <v>206</v>
      </c>
      <c r="BIR6" s="21" t="s">
        <v>206</v>
      </c>
      <c r="BIS6" s="21" t="s">
        <v>206</v>
      </c>
      <c r="BIT6" s="21" t="s">
        <v>206</v>
      </c>
      <c r="BIU6" s="21">
        <v>425</v>
      </c>
      <c r="BIV6" s="21" t="s">
        <v>206</v>
      </c>
      <c r="BIW6" s="21" t="s">
        <v>206</v>
      </c>
      <c r="BIX6" s="21" t="s">
        <v>206</v>
      </c>
      <c r="BIY6" s="21">
        <v>342186</v>
      </c>
      <c r="BIZ6" s="21">
        <v>4854</v>
      </c>
      <c r="BJA6" s="21" t="s">
        <v>206</v>
      </c>
      <c r="BJB6" s="21" t="s">
        <v>206</v>
      </c>
      <c r="BJC6" s="21" t="s">
        <v>206</v>
      </c>
      <c r="BJD6" s="21">
        <v>40373</v>
      </c>
      <c r="BJE6" s="21">
        <v>741956</v>
      </c>
      <c r="BJF6" s="21" t="s">
        <v>206</v>
      </c>
      <c r="BJG6" s="21" t="s">
        <v>206</v>
      </c>
      <c r="BJH6" s="21" t="s">
        <v>206</v>
      </c>
      <c r="BJI6" s="21" t="s">
        <v>206</v>
      </c>
      <c r="BJJ6" s="21" t="s">
        <v>206</v>
      </c>
      <c r="BJK6" s="21" t="s">
        <v>206</v>
      </c>
      <c r="BJL6" s="21" t="s">
        <v>206</v>
      </c>
      <c r="BJM6" s="21" t="s">
        <v>206</v>
      </c>
      <c r="BJN6" s="21" t="s">
        <v>206</v>
      </c>
      <c r="BJO6" s="21" t="s">
        <v>206</v>
      </c>
      <c r="BJP6" s="21" t="s">
        <v>206</v>
      </c>
      <c r="BJQ6" s="21" t="s">
        <v>206</v>
      </c>
      <c r="BJR6" s="21" t="s">
        <v>206</v>
      </c>
      <c r="BJS6" s="21" t="s">
        <v>206</v>
      </c>
      <c r="BJT6" s="21" t="s">
        <v>206</v>
      </c>
      <c r="BJU6" s="21" t="s">
        <v>206</v>
      </c>
      <c r="BJV6" s="21" t="s">
        <v>206</v>
      </c>
      <c r="BJW6" s="21" t="s">
        <v>206</v>
      </c>
      <c r="BJX6" s="21" t="s">
        <v>206</v>
      </c>
      <c r="BJY6" s="21">
        <v>310</v>
      </c>
      <c r="BJZ6" s="21">
        <v>787</v>
      </c>
      <c r="BKA6" s="21" t="s">
        <v>206</v>
      </c>
      <c r="BKB6" s="21" t="s">
        <v>206</v>
      </c>
      <c r="BKC6" s="21" t="s">
        <v>206</v>
      </c>
      <c r="BKD6" s="21">
        <v>6298</v>
      </c>
      <c r="BKE6" s="21" t="s">
        <v>206</v>
      </c>
      <c r="BKF6" s="21">
        <v>442</v>
      </c>
      <c r="BKG6" s="21">
        <v>28842</v>
      </c>
      <c r="BKH6" s="21">
        <v>1670862</v>
      </c>
      <c r="BKI6" s="21" t="s">
        <v>206</v>
      </c>
      <c r="BKJ6" s="21" t="s">
        <v>206</v>
      </c>
      <c r="BKK6" s="21" t="s">
        <v>206</v>
      </c>
      <c r="BKL6" s="21" t="s">
        <v>206</v>
      </c>
      <c r="BKM6" s="21" t="s">
        <v>206</v>
      </c>
      <c r="BKN6" s="21" t="s">
        <v>206</v>
      </c>
      <c r="BKO6" s="21">
        <v>20815705</v>
      </c>
      <c r="BKP6" s="21">
        <v>63508342</v>
      </c>
      <c r="BKQ6" s="21">
        <v>19949</v>
      </c>
      <c r="BKR6" s="21" t="s">
        <v>206</v>
      </c>
      <c r="BKS6" s="21" t="s">
        <v>206</v>
      </c>
      <c r="BKT6" s="21" t="s">
        <v>206</v>
      </c>
      <c r="BKU6" s="21">
        <v>5523</v>
      </c>
      <c r="BKV6" s="21" t="s">
        <v>206</v>
      </c>
      <c r="BKW6" s="21" t="s">
        <v>206</v>
      </c>
      <c r="BKX6" s="21">
        <v>341</v>
      </c>
      <c r="BKY6" s="21" t="s">
        <v>206</v>
      </c>
      <c r="BKZ6" s="21" t="s">
        <v>206</v>
      </c>
      <c r="BLA6" s="21" t="s">
        <v>206</v>
      </c>
      <c r="BLB6" s="21" t="s">
        <v>206</v>
      </c>
      <c r="BLC6" s="21" t="s">
        <v>206</v>
      </c>
      <c r="BLD6" s="21" t="s">
        <v>206</v>
      </c>
      <c r="BLE6" s="21" t="s">
        <v>206</v>
      </c>
      <c r="BLF6" s="21" t="s">
        <v>206</v>
      </c>
      <c r="BLG6" s="21" t="s">
        <v>206</v>
      </c>
      <c r="BLH6" s="21" t="s">
        <v>206</v>
      </c>
      <c r="BLI6" s="21" t="s">
        <v>206</v>
      </c>
      <c r="BLJ6" s="21" t="s">
        <v>206</v>
      </c>
      <c r="BLK6" s="21" t="s">
        <v>206</v>
      </c>
      <c r="BLL6" s="21" t="s">
        <v>206</v>
      </c>
      <c r="BLM6" s="21" t="s">
        <v>206</v>
      </c>
      <c r="BLN6" s="21">
        <v>15680</v>
      </c>
      <c r="BLO6" s="21" t="s">
        <v>206</v>
      </c>
      <c r="BLP6" s="21" t="s">
        <v>206</v>
      </c>
      <c r="BLQ6" s="21" t="s">
        <v>206</v>
      </c>
      <c r="BLR6" s="21">
        <v>214180</v>
      </c>
      <c r="BLS6" s="21">
        <v>140523</v>
      </c>
      <c r="BLT6" s="21">
        <v>100</v>
      </c>
      <c r="BLU6" s="21">
        <v>1889</v>
      </c>
      <c r="BLV6" s="21" t="s">
        <v>206</v>
      </c>
      <c r="BLW6" s="21">
        <v>14426</v>
      </c>
      <c r="BLX6" s="21">
        <v>86880</v>
      </c>
      <c r="BLY6" s="21">
        <v>995040</v>
      </c>
      <c r="BLZ6" s="21" t="s">
        <v>206</v>
      </c>
      <c r="BMA6" s="21" t="s">
        <v>206</v>
      </c>
      <c r="BMB6" s="21">
        <v>300</v>
      </c>
      <c r="BMC6" s="21" t="s">
        <v>206</v>
      </c>
      <c r="BMD6" s="21">
        <v>56</v>
      </c>
      <c r="BME6" s="21">
        <v>100123</v>
      </c>
      <c r="BMF6" s="21">
        <v>56040</v>
      </c>
      <c r="BMG6" s="21" t="s">
        <v>206</v>
      </c>
      <c r="BMH6" s="21">
        <v>12249</v>
      </c>
      <c r="BMI6" s="21" t="s">
        <v>206</v>
      </c>
      <c r="BMJ6" s="21">
        <v>24025</v>
      </c>
      <c r="BMK6" s="21">
        <v>91520</v>
      </c>
      <c r="BML6" s="21" t="s">
        <v>206</v>
      </c>
      <c r="BMM6" s="21">
        <v>374217</v>
      </c>
      <c r="BMN6" s="21" t="s">
        <v>206</v>
      </c>
      <c r="BMO6" s="21">
        <v>270136</v>
      </c>
      <c r="BMP6" s="21" t="s">
        <v>206</v>
      </c>
      <c r="BMQ6" s="21" t="s">
        <v>206</v>
      </c>
      <c r="BMR6" s="21">
        <v>40061</v>
      </c>
      <c r="BMS6" s="21">
        <v>4980445</v>
      </c>
      <c r="BMT6" s="21">
        <v>61978</v>
      </c>
      <c r="BMU6" s="21">
        <v>39685</v>
      </c>
      <c r="BMV6" s="21" t="s">
        <v>206</v>
      </c>
      <c r="BMW6" s="21" t="s">
        <v>206</v>
      </c>
      <c r="BMX6" s="21">
        <v>16968</v>
      </c>
      <c r="BMY6" s="21">
        <v>2145</v>
      </c>
      <c r="BMZ6" s="21" t="s">
        <v>206</v>
      </c>
      <c r="BNA6" s="21" t="s">
        <v>206</v>
      </c>
      <c r="BNB6" s="21">
        <v>676</v>
      </c>
      <c r="BNC6" s="21">
        <v>4024</v>
      </c>
      <c r="BND6" s="21" t="s">
        <v>206</v>
      </c>
      <c r="BNE6" s="21">
        <v>10095</v>
      </c>
      <c r="BNF6" s="21">
        <v>31666</v>
      </c>
      <c r="BNG6" s="21">
        <v>2573</v>
      </c>
      <c r="BNH6" s="21" t="s">
        <v>206</v>
      </c>
      <c r="BNI6" s="21" t="s">
        <v>206</v>
      </c>
      <c r="BNJ6" s="21" t="s">
        <v>206</v>
      </c>
      <c r="BNK6" s="21">
        <v>14937</v>
      </c>
      <c r="BNL6" s="21" t="s">
        <v>206</v>
      </c>
      <c r="BNM6" s="21">
        <v>14315</v>
      </c>
      <c r="BNN6" s="21" t="s">
        <v>206</v>
      </c>
      <c r="BNO6" s="21" t="s">
        <v>206</v>
      </c>
      <c r="BNP6" s="21">
        <v>1036</v>
      </c>
      <c r="BNQ6" s="21" t="s">
        <v>206</v>
      </c>
      <c r="BNR6" s="21" t="s">
        <v>206</v>
      </c>
      <c r="BNS6" s="21">
        <v>4092505</v>
      </c>
      <c r="BNT6" s="21">
        <v>5</v>
      </c>
      <c r="BNU6" s="21">
        <v>3725</v>
      </c>
      <c r="BNV6" s="21">
        <v>2679</v>
      </c>
      <c r="BNW6" s="21" t="s">
        <v>206</v>
      </c>
      <c r="BNX6" s="21">
        <v>4392</v>
      </c>
      <c r="BNY6" s="21">
        <v>107498</v>
      </c>
      <c r="BNZ6" s="21">
        <v>460338</v>
      </c>
      <c r="BOA6" s="21" t="s">
        <v>206</v>
      </c>
      <c r="BOB6" s="21">
        <v>695735</v>
      </c>
      <c r="BOC6" s="21">
        <v>235</v>
      </c>
      <c r="BOD6" s="21" t="s">
        <v>206</v>
      </c>
      <c r="BOE6" s="21" t="s">
        <v>206</v>
      </c>
      <c r="BOF6" s="21" t="s">
        <v>206</v>
      </c>
      <c r="BOG6" s="21" t="s">
        <v>206</v>
      </c>
      <c r="BOH6" s="21" t="s">
        <v>206</v>
      </c>
      <c r="BOI6" s="21">
        <v>9732874</v>
      </c>
      <c r="BOJ6" s="21">
        <v>5745923</v>
      </c>
      <c r="BOK6" s="21">
        <v>15560</v>
      </c>
      <c r="BOL6" s="21" t="s">
        <v>206</v>
      </c>
      <c r="BOM6" s="21" t="s">
        <v>206</v>
      </c>
      <c r="BON6" s="21" t="s">
        <v>206</v>
      </c>
      <c r="BOO6" s="21">
        <v>232028</v>
      </c>
      <c r="BOP6" s="21" t="s">
        <v>206</v>
      </c>
      <c r="BOQ6" s="21" t="s">
        <v>206</v>
      </c>
      <c r="BOR6" s="21">
        <v>49142</v>
      </c>
      <c r="BOS6" s="21" t="s">
        <v>206</v>
      </c>
      <c r="BOT6" s="21">
        <v>451640</v>
      </c>
      <c r="BOU6" s="21">
        <v>4</v>
      </c>
      <c r="BOV6" s="21">
        <v>14223</v>
      </c>
      <c r="BOW6" s="21" t="s">
        <v>206</v>
      </c>
      <c r="BOX6" s="21" t="s">
        <v>206</v>
      </c>
      <c r="BOY6" s="21" t="s">
        <v>206</v>
      </c>
      <c r="BOZ6" s="21" t="s">
        <v>206</v>
      </c>
      <c r="BPA6" s="21" t="s">
        <v>206</v>
      </c>
      <c r="BPB6" s="21" t="s">
        <v>206</v>
      </c>
      <c r="BPC6" s="21" t="s">
        <v>206</v>
      </c>
      <c r="BPD6" s="21">
        <v>34031</v>
      </c>
      <c r="BPE6" s="21" t="s">
        <v>206</v>
      </c>
      <c r="BPF6" s="21" t="s">
        <v>206</v>
      </c>
      <c r="BPG6" s="21" t="s">
        <v>206</v>
      </c>
      <c r="BPH6" s="21">
        <v>637695</v>
      </c>
      <c r="BPI6" s="21" t="s">
        <v>206</v>
      </c>
      <c r="BPJ6" s="21" t="s">
        <v>206</v>
      </c>
      <c r="BPK6" s="21" t="s">
        <v>206</v>
      </c>
      <c r="BPL6" s="21">
        <v>2396210</v>
      </c>
      <c r="BPM6" s="21">
        <v>52214</v>
      </c>
      <c r="BPN6" s="21">
        <v>720</v>
      </c>
      <c r="BPO6" s="21">
        <v>491</v>
      </c>
      <c r="BPP6" s="21" t="s">
        <v>206</v>
      </c>
      <c r="BPQ6" s="21">
        <v>180660</v>
      </c>
      <c r="BPR6" s="21">
        <v>1007276</v>
      </c>
      <c r="BPS6" s="21">
        <v>12950496</v>
      </c>
      <c r="BPT6" s="21" t="s">
        <v>206</v>
      </c>
      <c r="BPU6" s="21" t="s">
        <v>206</v>
      </c>
      <c r="BPV6" s="21">
        <v>67663</v>
      </c>
      <c r="BPW6" s="21" t="s">
        <v>206</v>
      </c>
      <c r="BPX6" s="21" t="s">
        <v>206</v>
      </c>
      <c r="BPY6" s="21">
        <v>9905</v>
      </c>
      <c r="BPZ6" s="21" t="s">
        <v>206</v>
      </c>
      <c r="BQA6" s="21" t="s">
        <v>206</v>
      </c>
      <c r="BQB6" s="21">
        <v>161138</v>
      </c>
      <c r="BQC6" s="21" t="s">
        <v>206</v>
      </c>
      <c r="BQD6" s="21">
        <v>128110</v>
      </c>
      <c r="BQE6" s="21">
        <v>263070</v>
      </c>
      <c r="BQF6" s="21">
        <v>64135</v>
      </c>
      <c r="BQG6" s="21">
        <v>38884</v>
      </c>
      <c r="BQH6" s="21" t="s">
        <v>206</v>
      </c>
      <c r="BQI6" s="21">
        <v>2919</v>
      </c>
      <c r="BQJ6" s="21" t="s">
        <v>206</v>
      </c>
      <c r="BQK6" s="21">
        <v>2339</v>
      </c>
      <c r="BQL6" s="21">
        <v>26310</v>
      </c>
      <c r="BQM6" s="21">
        <v>688765</v>
      </c>
      <c r="BQN6" s="21">
        <v>6804</v>
      </c>
      <c r="BQO6" s="21">
        <v>18203</v>
      </c>
      <c r="BQP6" s="21" t="s">
        <v>206</v>
      </c>
      <c r="BQQ6" s="21">
        <v>2</v>
      </c>
      <c r="BQR6" s="21">
        <v>17744</v>
      </c>
      <c r="BQS6" s="21">
        <v>27989</v>
      </c>
      <c r="BQT6" s="21" t="s">
        <v>206</v>
      </c>
      <c r="BQU6" s="21" t="s">
        <v>206</v>
      </c>
      <c r="BQV6" s="21" t="s">
        <v>206</v>
      </c>
      <c r="BQW6" s="21">
        <v>13833</v>
      </c>
      <c r="BQX6" s="21" t="s">
        <v>206</v>
      </c>
      <c r="BQY6" s="21">
        <v>457</v>
      </c>
      <c r="BQZ6" s="21">
        <v>3091</v>
      </c>
      <c r="BRA6" s="21" t="s">
        <v>206</v>
      </c>
      <c r="BRB6" s="21" t="s">
        <v>206</v>
      </c>
      <c r="BRC6" s="21" t="s">
        <v>206</v>
      </c>
      <c r="BRD6" s="21" t="s">
        <v>206</v>
      </c>
      <c r="BRE6" s="21" t="s">
        <v>206</v>
      </c>
      <c r="BRF6" s="21">
        <v>9860918</v>
      </c>
      <c r="BRG6" s="21" t="s">
        <v>206</v>
      </c>
      <c r="BRH6" s="21" t="s">
        <v>206</v>
      </c>
      <c r="BRI6" s="21">
        <v>2</v>
      </c>
      <c r="BRJ6" s="21">
        <v>35718</v>
      </c>
      <c r="BRK6" s="21">
        <v>8142</v>
      </c>
      <c r="BRL6" s="21" t="s">
        <v>206</v>
      </c>
      <c r="BRM6" s="21">
        <v>2806786</v>
      </c>
      <c r="BRN6" s="21">
        <v>32432</v>
      </c>
      <c r="BRO6" s="21">
        <v>16508</v>
      </c>
      <c r="BRP6" s="21">
        <v>29711</v>
      </c>
      <c r="BRQ6" s="21" t="s">
        <v>206</v>
      </c>
      <c r="BRR6" s="21">
        <v>11563</v>
      </c>
      <c r="BRS6" s="21">
        <v>740930</v>
      </c>
      <c r="BRT6" s="21">
        <v>13492</v>
      </c>
      <c r="BRU6" s="21">
        <v>57991</v>
      </c>
      <c r="BRV6" s="21">
        <v>3985188</v>
      </c>
      <c r="BRW6" s="21">
        <v>1324</v>
      </c>
      <c r="BRX6" s="21" t="s">
        <v>206</v>
      </c>
      <c r="BRY6" s="21">
        <v>2549</v>
      </c>
      <c r="BRZ6" s="21" t="s">
        <v>206</v>
      </c>
      <c r="BSA6" s="21" t="s">
        <v>206</v>
      </c>
      <c r="BSB6" s="21" t="s">
        <v>206</v>
      </c>
      <c r="BSC6" s="21">
        <v>55411834</v>
      </c>
      <c r="BSD6" s="21">
        <v>270746945</v>
      </c>
      <c r="BSE6" s="21">
        <v>11390</v>
      </c>
      <c r="BSF6" s="21" t="s">
        <v>206</v>
      </c>
      <c r="BSG6" s="21">
        <v>63193</v>
      </c>
      <c r="BSH6" s="21" t="s">
        <v>206</v>
      </c>
      <c r="BSI6" s="21">
        <v>2491897</v>
      </c>
      <c r="BSJ6" s="21">
        <v>16425</v>
      </c>
      <c r="BSK6" s="21" t="s">
        <v>206</v>
      </c>
      <c r="BSL6" s="21">
        <v>153969</v>
      </c>
      <c r="BSM6" s="21">
        <v>11579</v>
      </c>
      <c r="BSN6" s="21">
        <v>1747124</v>
      </c>
      <c r="BSO6" s="21">
        <v>5</v>
      </c>
      <c r="BSP6" s="21">
        <v>81617</v>
      </c>
      <c r="BSQ6" s="21" t="s">
        <v>206</v>
      </c>
      <c r="BSR6" s="21" t="s">
        <v>206</v>
      </c>
      <c r="BSS6" s="21" t="s">
        <v>206</v>
      </c>
      <c r="BST6" s="21" t="s">
        <v>206</v>
      </c>
      <c r="BSU6" s="21" t="s">
        <v>206</v>
      </c>
      <c r="BSV6" s="21" t="s">
        <v>206</v>
      </c>
      <c r="BSW6" s="21" t="s">
        <v>206</v>
      </c>
      <c r="BSX6" s="21" t="s">
        <v>206</v>
      </c>
      <c r="BSY6" s="21" t="s">
        <v>206</v>
      </c>
      <c r="BSZ6" s="21" t="s">
        <v>206</v>
      </c>
      <c r="BTA6" s="21" t="s">
        <v>206</v>
      </c>
      <c r="BTB6" s="21" t="s">
        <v>206</v>
      </c>
      <c r="BTC6" s="21" t="s">
        <v>206</v>
      </c>
      <c r="BTD6" s="21" t="s">
        <v>206</v>
      </c>
      <c r="BTE6" s="21" t="s">
        <v>206</v>
      </c>
      <c r="BTF6" s="21" t="s">
        <v>206</v>
      </c>
      <c r="BTG6" s="21" t="s">
        <v>206</v>
      </c>
      <c r="BTH6" s="21" t="s">
        <v>206</v>
      </c>
      <c r="BTI6" s="21" t="s">
        <v>206</v>
      </c>
      <c r="BTJ6" s="21" t="s">
        <v>206</v>
      </c>
      <c r="BTK6" s="21" t="s">
        <v>206</v>
      </c>
      <c r="BTL6" s="21" t="s">
        <v>206</v>
      </c>
      <c r="BTM6" s="21" t="s">
        <v>206</v>
      </c>
      <c r="BTN6" s="21" t="s">
        <v>206</v>
      </c>
      <c r="BTO6" s="21" t="s">
        <v>206</v>
      </c>
      <c r="BTP6" s="21" t="s">
        <v>206</v>
      </c>
      <c r="BTQ6" s="21" t="s">
        <v>206</v>
      </c>
      <c r="BTR6" s="21" t="s">
        <v>206</v>
      </c>
      <c r="BTS6" s="21" t="s">
        <v>206</v>
      </c>
      <c r="BTT6" s="21" t="s">
        <v>206</v>
      </c>
      <c r="BTU6" s="21" t="s">
        <v>206</v>
      </c>
      <c r="BTV6" s="21" t="s">
        <v>206</v>
      </c>
      <c r="BTW6" s="21" t="s">
        <v>206</v>
      </c>
      <c r="BTX6" s="21" t="s">
        <v>206</v>
      </c>
      <c r="BTY6" s="21" t="s">
        <v>206</v>
      </c>
      <c r="BTZ6" s="21" t="s">
        <v>206</v>
      </c>
      <c r="BUA6" s="21" t="s">
        <v>206</v>
      </c>
      <c r="BUB6" s="21" t="s">
        <v>206</v>
      </c>
      <c r="BUC6" s="21" t="s">
        <v>206</v>
      </c>
      <c r="BUD6" s="21" t="s">
        <v>206</v>
      </c>
      <c r="BUE6" s="21" t="s">
        <v>206</v>
      </c>
      <c r="BUF6" s="21" t="s">
        <v>206</v>
      </c>
      <c r="BUG6" s="21" t="s">
        <v>206</v>
      </c>
      <c r="BUH6" s="21" t="s">
        <v>206</v>
      </c>
      <c r="BUI6" s="21" t="s">
        <v>206</v>
      </c>
      <c r="BUJ6" s="21" t="s">
        <v>206</v>
      </c>
      <c r="BUK6" s="21" t="s">
        <v>206</v>
      </c>
      <c r="BUL6" s="21" t="s">
        <v>206</v>
      </c>
      <c r="BUM6" s="21" t="s">
        <v>206</v>
      </c>
      <c r="BUN6" s="21" t="s">
        <v>206</v>
      </c>
      <c r="BUO6" s="21" t="s">
        <v>206</v>
      </c>
      <c r="BUP6" s="21" t="s">
        <v>206</v>
      </c>
      <c r="BUQ6" s="21" t="s">
        <v>206</v>
      </c>
      <c r="BUR6" s="21" t="s">
        <v>206</v>
      </c>
      <c r="BUS6" s="21" t="s">
        <v>206</v>
      </c>
      <c r="BUT6" s="21" t="s">
        <v>206</v>
      </c>
      <c r="BUU6" s="21" t="s">
        <v>206</v>
      </c>
      <c r="BUV6" s="21" t="s">
        <v>206</v>
      </c>
      <c r="BUW6" s="21" t="s">
        <v>206</v>
      </c>
      <c r="BUX6" s="21" t="s">
        <v>206</v>
      </c>
      <c r="BUY6" s="21" t="s">
        <v>206</v>
      </c>
      <c r="BUZ6" s="21" t="s">
        <v>206</v>
      </c>
      <c r="BVA6" s="21" t="s">
        <v>206</v>
      </c>
      <c r="BVB6" s="21" t="s">
        <v>206</v>
      </c>
      <c r="BVC6" s="21" t="s">
        <v>206</v>
      </c>
      <c r="BVD6" s="21" t="s">
        <v>206</v>
      </c>
      <c r="BVE6" s="21" t="s">
        <v>206</v>
      </c>
      <c r="BVF6" s="21" t="s">
        <v>206</v>
      </c>
      <c r="BVG6" s="21" t="s">
        <v>206</v>
      </c>
      <c r="BVH6" s="21" t="s">
        <v>206</v>
      </c>
      <c r="BVI6" s="21" t="s">
        <v>206</v>
      </c>
      <c r="BVJ6" s="21" t="s">
        <v>206</v>
      </c>
      <c r="BVK6" s="21" t="s">
        <v>206</v>
      </c>
      <c r="BVL6" s="21" t="s">
        <v>206</v>
      </c>
      <c r="BVM6" s="21" t="s">
        <v>206</v>
      </c>
      <c r="BVN6" s="21" t="s">
        <v>206</v>
      </c>
      <c r="BVO6" s="21" t="s">
        <v>206</v>
      </c>
      <c r="BVP6" s="21" t="s">
        <v>206</v>
      </c>
      <c r="BVQ6" s="21" t="s">
        <v>206</v>
      </c>
      <c r="BVR6" s="21" t="s">
        <v>206</v>
      </c>
      <c r="BVS6" s="21" t="s">
        <v>206</v>
      </c>
      <c r="BVT6" s="21" t="s">
        <v>206</v>
      </c>
      <c r="BVU6" s="21" t="s">
        <v>206</v>
      </c>
      <c r="BVV6" s="21" t="s">
        <v>206</v>
      </c>
      <c r="BVW6" s="21" t="s">
        <v>206</v>
      </c>
      <c r="BVX6" s="21" t="s">
        <v>206</v>
      </c>
      <c r="BVY6" s="21" t="s">
        <v>206</v>
      </c>
      <c r="BVZ6" s="21" t="s">
        <v>206</v>
      </c>
      <c r="BWA6" s="21" t="s">
        <v>206</v>
      </c>
      <c r="BWB6" s="21" t="s">
        <v>206</v>
      </c>
      <c r="BWC6" s="21" t="s">
        <v>206</v>
      </c>
      <c r="BWD6" s="21" t="s">
        <v>206</v>
      </c>
      <c r="BWE6" s="21" t="s">
        <v>206</v>
      </c>
      <c r="BWF6" s="21" t="s">
        <v>206</v>
      </c>
      <c r="BWG6" s="21" t="s">
        <v>206</v>
      </c>
      <c r="BWH6" s="21" t="s">
        <v>206</v>
      </c>
      <c r="BWI6" s="21" t="s">
        <v>206</v>
      </c>
      <c r="BWJ6" s="21" t="s">
        <v>206</v>
      </c>
      <c r="BWK6" s="21" t="s">
        <v>206</v>
      </c>
      <c r="BWL6" s="21" t="s">
        <v>206</v>
      </c>
      <c r="BWM6" s="21" t="s">
        <v>206</v>
      </c>
      <c r="BWN6" s="21" t="s">
        <v>206</v>
      </c>
      <c r="BWO6" s="21" t="s">
        <v>206</v>
      </c>
      <c r="BWP6" s="21" t="s">
        <v>206</v>
      </c>
      <c r="BWQ6" s="21">
        <v>33000</v>
      </c>
      <c r="BWR6" s="21" t="s">
        <v>206</v>
      </c>
      <c r="BWS6" s="21" t="s">
        <v>206</v>
      </c>
      <c r="BWT6" s="21" t="s">
        <v>206</v>
      </c>
      <c r="BWU6" s="21" t="s">
        <v>206</v>
      </c>
      <c r="BWV6" s="21" t="s">
        <v>206</v>
      </c>
      <c r="BWW6" s="21" t="s">
        <v>206</v>
      </c>
      <c r="BWX6" s="21">
        <v>695913</v>
      </c>
      <c r="BWY6" s="21" t="s">
        <v>206</v>
      </c>
      <c r="BWZ6" s="21">
        <v>64048</v>
      </c>
      <c r="BXA6" s="21">
        <v>8682</v>
      </c>
      <c r="BXB6" s="21" t="s">
        <v>206</v>
      </c>
      <c r="BXC6" s="21" t="s">
        <v>206</v>
      </c>
      <c r="BXD6" s="21" t="s">
        <v>206</v>
      </c>
      <c r="BXE6" s="21" t="s">
        <v>206</v>
      </c>
      <c r="BXF6" s="21">
        <v>107316</v>
      </c>
      <c r="BXG6" s="21">
        <v>1563784</v>
      </c>
      <c r="BXH6" s="21" t="s">
        <v>206</v>
      </c>
      <c r="BXI6" s="21" t="s">
        <v>206</v>
      </c>
      <c r="BXJ6" s="21" t="s">
        <v>206</v>
      </c>
      <c r="BXK6" s="21" t="s">
        <v>206</v>
      </c>
      <c r="BXL6" s="21" t="s">
        <v>206</v>
      </c>
      <c r="BXM6" s="21" t="s">
        <v>206</v>
      </c>
      <c r="BXN6" s="21" t="s">
        <v>206</v>
      </c>
      <c r="BXO6" s="21" t="s">
        <v>206</v>
      </c>
      <c r="BXP6" s="21" t="s">
        <v>206</v>
      </c>
      <c r="BXQ6" s="21" t="s">
        <v>206</v>
      </c>
      <c r="BXR6" s="21">
        <v>7292</v>
      </c>
      <c r="BXS6" s="21" t="s">
        <v>206</v>
      </c>
      <c r="BXT6" s="21" t="s">
        <v>206</v>
      </c>
      <c r="BXU6" s="21" t="s">
        <v>206</v>
      </c>
      <c r="BXV6" s="21" t="s">
        <v>206</v>
      </c>
      <c r="BXW6" s="21">
        <v>486</v>
      </c>
      <c r="BXX6" s="21" t="s">
        <v>206</v>
      </c>
      <c r="BXY6" s="21" t="s">
        <v>206</v>
      </c>
      <c r="BXZ6" s="21" t="s">
        <v>206</v>
      </c>
      <c r="BYA6" s="21">
        <v>3569</v>
      </c>
      <c r="BYB6" s="21">
        <v>184</v>
      </c>
      <c r="BYC6" s="21" t="s">
        <v>206</v>
      </c>
      <c r="BYD6" s="21" t="s">
        <v>206</v>
      </c>
      <c r="BYE6" s="21" t="s">
        <v>206</v>
      </c>
      <c r="BYF6" s="21">
        <v>108256</v>
      </c>
      <c r="BYG6" s="21" t="s">
        <v>206</v>
      </c>
      <c r="BYH6" s="21" t="s">
        <v>206</v>
      </c>
      <c r="BYI6" s="21" t="s">
        <v>206</v>
      </c>
      <c r="BYJ6" s="21" t="s">
        <v>206</v>
      </c>
      <c r="BYK6" s="21" t="s">
        <v>206</v>
      </c>
      <c r="BYL6" s="21" t="s">
        <v>206</v>
      </c>
      <c r="BYM6" s="21">
        <v>17424</v>
      </c>
      <c r="BYN6" s="21" t="s">
        <v>206</v>
      </c>
      <c r="BYO6" s="21" t="s">
        <v>206</v>
      </c>
      <c r="BYP6" s="21" t="s">
        <v>206</v>
      </c>
      <c r="BYQ6" s="21" t="s">
        <v>206</v>
      </c>
      <c r="BYR6" s="21" t="s">
        <v>206</v>
      </c>
      <c r="BYS6" s="21" t="s">
        <v>206</v>
      </c>
      <c r="BYT6" s="21">
        <v>478978</v>
      </c>
      <c r="BYU6" s="21" t="s">
        <v>206</v>
      </c>
      <c r="BYV6" s="21" t="s">
        <v>206</v>
      </c>
      <c r="BYW6" s="21" t="s">
        <v>206</v>
      </c>
      <c r="BYX6" s="21" t="s">
        <v>206</v>
      </c>
      <c r="BYY6" s="21" t="s">
        <v>206</v>
      </c>
      <c r="BYZ6" s="21" t="s">
        <v>206</v>
      </c>
      <c r="BZA6" s="21" t="s">
        <v>206</v>
      </c>
      <c r="BZB6" s="21">
        <v>142</v>
      </c>
      <c r="BZC6" s="21" t="s">
        <v>206</v>
      </c>
      <c r="BZD6" s="21" t="s">
        <v>206</v>
      </c>
      <c r="BZE6" s="21" t="s">
        <v>206</v>
      </c>
      <c r="BZF6" s="21" t="s">
        <v>206</v>
      </c>
      <c r="BZG6" s="21" t="s">
        <v>206</v>
      </c>
      <c r="BZH6" s="21" t="s">
        <v>206</v>
      </c>
      <c r="BZI6" s="21" t="s">
        <v>206</v>
      </c>
      <c r="BZJ6" s="21">
        <v>345</v>
      </c>
      <c r="BZK6" s="21" t="s">
        <v>206</v>
      </c>
      <c r="BZL6" s="21" t="s">
        <v>206</v>
      </c>
      <c r="BZM6" s="21" t="s">
        <v>206</v>
      </c>
      <c r="BZN6" s="21" t="s">
        <v>206</v>
      </c>
      <c r="BZO6" s="21" t="s">
        <v>206</v>
      </c>
      <c r="BZP6" s="21" t="s">
        <v>206</v>
      </c>
      <c r="BZQ6" s="21">
        <v>884972</v>
      </c>
      <c r="BZR6" s="21">
        <v>36113</v>
      </c>
      <c r="BZS6" s="21" t="s">
        <v>206</v>
      </c>
      <c r="BZT6" s="21" t="s">
        <v>206</v>
      </c>
      <c r="BZU6" s="21" t="s">
        <v>206</v>
      </c>
      <c r="BZV6" s="21" t="s">
        <v>206</v>
      </c>
      <c r="BZW6" s="21">
        <v>840</v>
      </c>
      <c r="BZX6" s="21" t="s">
        <v>206</v>
      </c>
      <c r="BZY6" s="21" t="s">
        <v>206</v>
      </c>
      <c r="BZZ6" s="21" t="s">
        <v>206</v>
      </c>
      <c r="CAA6" s="21" t="s">
        <v>206</v>
      </c>
      <c r="CAB6" s="21">
        <v>4573</v>
      </c>
      <c r="CAC6" s="21" t="s">
        <v>206</v>
      </c>
      <c r="CAD6" s="21" t="s">
        <v>206</v>
      </c>
      <c r="CAE6" s="21" t="s">
        <v>206</v>
      </c>
      <c r="CAF6" s="21" t="s">
        <v>206</v>
      </c>
      <c r="CAG6" s="21" t="s">
        <v>206</v>
      </c>
      <c r="CAH6" s="21">
        <v>788898</v>
      </c>
      <c r="CAI6" s="21">
        <v>7920</v>
      </c>
      <c r="CAJ6" s="21" t="s">
        <v>206</v>
      </c>
      <c r="CAK6" s="21" t="s">
        <v>206</v>
      </c>
      <c r="CAL6" s="21" t="s">
        <v>206</v>
      </c>
      <c r="CAM6" s="21" t="s">
        <v>206</v>
      </c>
      <c r="CAN6" s="21">
        <v>1794368</v>
      </c>
      <c r="CAO6" s="21">
        <v>1652</v>
      </c>
      <c r="CAP6" s="21">
        <v>5512</v>
      </c>
      <c r="CAQ6" s="21">
        <v>339</v>
      </c>
      <c r="CAR6" s="21" t="s">
        <v>206</v>
      </c>
      <c r="CAS6" s="21" t="s">
        <v>206</v>
      </c>
      <c r="CAT6" s="21">
        <v>74664</v>
      </c>
      <c r="CAU6" s="21">
        <v>3420612</v>
      </c>
      <c r="CAV6" s="21">
        <v>4852108</v>
      </c>
      <c r="CAW6" s="21">
        <v>1343892</v>
      </c>
      <c r="CAX6" s="21" t="s">
        <v>206</v>
      </c>
      <c r="CAY6" s="21">
        <v>16937</v>
      </c>
      <c r="CAZ6" s="21">
        <v>474015</v>
      </c>
      <c r="CBA6" s="21">
        <v>6879312</v>
      </c>
      <c r="CBB6" s="21" t="s">
        <v>206</v>
      </c>
      <c r="CBC6" s="21" t="s">
        <v>206</v>
      </c>
      <c r="CBD6" s="21">
        <v>8731</v>
      </c>
      <c r="CBE6" s="21" t="s">
        <v>206</v>
      </c>
      <c r="CBF6" s="21" t="s">
        <v>206</v>
      </c>
      <c r="CBG6" s="21">
        <v>8413041</v>
      </c>
      <c r="CBH6" s="21">
        <v>261</v>
      </c>
      <c r="CBI6" s="21">
        <v>3</v>
      </c>
      <c r="CBJ6" s="21">
        <v>608248</v>
      </c>
      <c r="CBK6" s="21" t="s">
        <v>206</v>
      </c>
      <c r="CBL6" s="21">
        <v>560636</v>
      </c>
      <c r="CBM6" s="21">
        <v>3088972</v>
      </c>
      <c r="CBN6" s="21">
        <v>904676</v>
      </c>
      <c r="CBO6" s="21">
        <v>365188</v>
      </c>
      <c r="CBP6" s="21">
        <v>209692</v>
      </c>
      <c r="CBQ6" s="21">
        <v>1089346</v>
      </c>
      <c r="CBR6" s="21" t="s">
        <v>206</v>
      </c>
      <c r="CBS6" s="21" t="s">
        <v>206</v>
      </c>
      <c r="CBT6" s="21">
        <v>368404</v>
      </c>
      <c r="CBU6" s="21">
        <v>9250982</v>
      </c>
      <c r="CBV6" s="21">
        <v>70454</v>
      </c>
      <c r="CBW6" s="21">
        <v>34789</v>
      </c>
      <c r="CBX6" s="21">
        <v>20695</v>
      </c>
      <c r="CBY6" s="21" t="s">
        <v>206</v>
      </c>
      <c r="CBZ6" s="21">
        <v>977530</v>
      </c>
      <c r="CCA6" s="21">
        <v>188589</v>
      </c>
      <c r="CCB6" s="21" t="s">
        <v>206</v>
      </c>
      <c r="CCC6" s="21">
        <v>18964</v>
      </c>
      <c r="CCD6" s="21">
        <v>1540014</v>
      </c>
      <c r="CCE6" s="21">
        <v>108967</v>
      </c>
      <c r="CCF6" s="21">
        <v>308</v>
      </c>
      <c r="CCG6" s="21">
        <v>55998</v>
      </c>
      <c r="CCH6" s="21">
        <v>87621</v>
      </c>
      <c r="CCI6" s="21" t="s">
        <v>206</v>
      </c>
      <c r="CCJ6" s="21">
        <v>90</v>
      </c>
      <c r="CCK6" s="21">
        <v>19012</v>
      </c>
      <c r="CCL6" s="21" t="s">
        <v>206</v>
      </c>
      <c r="CCM6" s="21" t="s">
        <v>206</v>
      </c>
      <c r="CCN6" s="21">
        <v>19733982</v>
      </c>
      <c r="CCO6" s="21" t="s">
        <v>206</v>
      </c>
      <c r="CCP6" s="21" t="s">
        <v>206</v>
      </c>
      <c r="CCQ6" s="21">
        <v>600</v>
      </c>
      <c r="CCR6" s="21">
        <v>52329</v>
      </c>
      <c r="CCS6" s="21">
        <v>20</v>
      </c>
      <c r="CCT6" s="21">
        <v>161</v>
      </c>
      <c r="CCU6" s="21">
        <v>75366</v>
      </c>
      <c r="CCV6" s="21">
        <v>1698740</v>
      </c>
      <c r="CCW6" s="21">
        <v>79379</v>
      </c>
      <c r="CCX6" s="21">
        <v>12982</v>
      </c>
      <c r="CCY6" s="21" t="s">
        <v>206</v>
      </c>
      <c r="CCZ6" s="21">
        <v>141908</v>
      </c>
      <c r="CDA6" s="21">
        <v>149255</v>
      </c>
      <c r="CDB6" s="21">
        <v>1337864</v>
      </c>
      <c r="CDC6" s="21">
        <v>5449764</v>
      </c>
      <c r="CDD6" s="21">
        <v>402530</v>
      </c>
      <c r="CDE6" s="21">
        <v>14953</v>
      </c>
      <c r="CDF6" s="21" t="s">
        <v>206</v>
      </c>
      <c r="CDG6" s="21" t="s">
        <v>206</v>
      </c>
      <c r="CDH6" s="21" t="s">
        <v>206</v>
      </c>
      <c r="CDI6" s="21" t="s">
        <v>206</v>
      </c>
      <c r="CDJ6" s="21">
        <v>666</v>
      </c>
      <c r="CDK6" s="21">
        <v>37218316</v>
      </c>
      <c r="CDL6" s="21">
        <v>297645511</v>
      </c>
      <c r="CDM6" s="21">
        <v>2644623</v>
      </c>
      <c r="CDN6" s="21">
        <v>79485</v>
      </c>
      <c r="CDO6" s="21">
        <v>33170</v>
      </c>
      <c r="CDP6" s="21" t="s">
        <v>206</v>
      </c>
      <c r="CDQ6" s="21">
        <v>609429</v>
      </c>
      <c r="CDR6" s="21">
        <v>20528</v>
      </c>
      <c r="CDS6" s="21" t="s">
        <v>206</v>
      </c>
      <c r="CDT6" s="21">
        <v>5229885</v>
      </c>
      <c r="CDU6" s="21">
        <v>958</v>
      </c>
      <c r="CDV6" s="21">
        <v>658816</v>
      </c>
      <c r="CDW6" s="21">
        <v>590</v>
      </c>
      <c r="CDX6" s="21">
        <v>797</v>
      </c>
      <c r="CDY6" s="21" t="s">
        <v>206</v>
      </c>
      <c r="CDZ6">
        <v>59279118</v>
      </c>
      <c r="CEA6">
        <v>320000</v>
      </c>
      <c r="CEB6">
        <v>89948372</v>
      </c>
      <c r="CEC6">
        <v>405003</v>
      </c>
      <c r="CED6" t="s">
        <v>206</v>
      </c>
      <c r="CEE6">
        <v>8508567</v>
      </c>
      <c r="CEF6">
        <v>3838429</v>
      </c>
      <c r="CEG6" t="s">
        <v>206</v>
      </c>
      <c r="CEH6">
        <v>149985003</v>
      </c>
      <c r="CEI6">
        <v>1585144</v>
      </c>
      <c r="CEJ6">
        <v>223797350</v>
      </c>
      <c r="CEK6">
        <v>1561539</v>
      </c>
      <c r="CEL6">
        <v>16747184</v>
      </c>
      <c r="CEM6">
        <v>837090</v>
      </c>
      <c r="CEN6">
        <v>44183724</v>
      </c>
      <c r="CEO6">
        <v>44624545</v>
      </c>
      <c r="CEP6">
        <v>67693044</v>
      </c>
      <c r="CEQ6">
        <v>96125067</v>
      </c>
      <c r="CER6">
        <v>553607</v>
      </c>
      <c r="CES6">
        <v>195788858</v>
      </c>
      <c r="CET6">
        <v>96681590</v>
      </c>
      <c r="CEU6">
        <v>466481739</v>
      </c>
      <c r="CEV6">
        <v>1445876</v>
      </c>
      <c r="CEW6" t="s">
        <v>206</v>
      </c>
      <c r="CEX6">
        <v>3839013</v>
      </c>
      <c r="CEY6">
        <v>18503</v>
      </c>
      <c r="CEZ6">
        <v>2379</v>
      </c>
      <c r="CFA6">
        <v>34009016</v>
      </c>
      <c r="CFB6">
        <v>234491</v>
      </c>
      <c r="CFC6">
        <v>2175</v>
      </c>
      <c r="CFD6">
        <v>114758845</v>
      </c>
      <c r="CFE6">
        <v>3704298</v>
      </c>
      <c r="CFF6">
        <v>31345718</v>
      </c>
      <c r="CFG6">
        <v>60946847</v>
      </c>
      <c r="CFH6">
        <v>11577209</v>
      </c>
      <c r="CFI6">
        <v>23673480</v>
      </c>
      <c r="CFJ6">
        <v>12301985</v>
      </c>
      <c r="CFK6">
        <v>62936418</v>
      </c>
      <c r="CFL6">
        <v>10</v>
      </c>
      <c r="CFM6">
        <v>96501330</v>
      </c>
      <c r="CFN6">
        <v>94656114</v>
      </c>
      <c r="CFO6">
        <v>306984895</v>
      </c>
      <c r="CFP6">
        <v>64342886</v>
      </c>
      <c r="CFQ6">
        <v>16081437</v>
      </c>
      <c r="CFR6">
        <v>1665909</v>
      </c>
      <c r="CFS6">
        <v>45241</v>
      </c>
      <c r="CFT6">
        <v>31345679</v>
      </c>
      <c r="CFU6">
        <v>17273877</v>
      </c>
      <c r="CFV6">
        <v>297408</v>
      </c>
      <c r="CFW6">
        <v>928080</v>
      </c>
      <c r="CFX6">
        <v>18508695</v>
      </c>
      <c r="CFY6">
        <v>32631158</v>
      </c>
      <c r="CFZ6">
        <v>1569986</v>
      </c>
      <c r="CGA6">
        <v>72959497</v>
      </c>
      <c r="CGB6">
        <v>88222171</v>
      </c>
      <c r="CGC6">
        <v>73797</v>
      </c>
      <c r="CGD6">
        <v>756884</v>
      </c>
      <c r="CGE6">
        <v>1825782</v>
      </c>
      <c r="CGF6">
        <v>476371</v>
      </c>
      <c r="CGG6">
        <v>1976</v>
      </c>
      <c r="CGH6">
        <v>113855</v>
      </c>
      <c r="CGI6">
        <v>1514</v>
      </c>
      <c r="CGJ6" t="s">
        <v>206</v>
      </c>
      <c r="CGK6">
        <v>892673</v>
      </c>
      <c r="CGL6">
        <v>40890372</v>
      </c>
      <c r="CGM6">
        <v>500</v>
      </c>
      <c r="CGN6">
        <v>68640</v>
      </c>
      <c r="CGO6">
        <v>211913708</v>
      </c>
      <c r="CGP6">
        <v>13104335</v>
      </c>
      <c r="CGQ6">
        <v>3965439</v>
      </c>
      <c r="CGR6">
        <v>148120802</v>
      </c>
      <c r="CGS6" t="s">
        <v>206</v>
      </c>
      <c r="CGT6">
        <v>5967939</v>
      </c>
      <c r="CGU6">
        <v>50652045</v>
      </c>
      <c r="CGV6">
        <v>32032306</v>
      </c>
      <c r="CGW6">
        <v>527885389</v>
      </c>
      <c r="CGX6">
        <v>265223526</v>
      </c>
      <c r="CGY6">
        <v>9791045</v>
      </c>
      <c r="CGZ6">
        <v>92720</v>
      </c>
      <c r="CHA6">
        <v>26741163</v>
      </c>
      <c r="CHB6">
        <v>5555056</v>
      </c>
      <c r="CHC6">
        <v>432009</v>
      </c>
      <c r="CHD6">
        <v>579574</v>
      </c>
      <c r="CHE6">
        <v>2966563043</v>
      </c>
      <c r="CHF6">
        <v>11755900947</v>
      </c>
      <c r="CHG6">
        <v>1962525955</v>
      </c>
      <c r="CHH6">
        <v>104325177</v>
      </c>
      <c r="CHI6">
        <v>33058478</v>
      </c>
      <c r="CHJ6">
        <v>62909148</v>
      </c>
      <c r="CHK6">
        <v>641875273</v>
      </c>
      <c r="CHL6">
        <v>255081</v>
      </c>
      <c r="CHM6" t="s">
        <v>206</v>
      </c>
      <c r="CHN6">
        <v>206229658</v>
      </c>
      <c r="CHO6">
        <v>4498805</v>
      </c>
      <c r="CHP6">
        <v>57181618</v>
      </c>
      <c r="CHQ6">
        <v>89988</v>
      </c>
      <c r="CHR6">
        <v>601669</v>
      </c>
      <c r="CHS6">
        <v>69972</v>
      </c>
    </row>
    <row r="7" spans="1:2255" x14ac:dyDescent="0.25">
      <c r="A7" s="21">
        <v>2009</v>
      </c>
      <c r="B7" s="21">
        <v>673</v>
      </c>
      <c r="C7" s="21" t="s">
        <v>206</v>
      </c>
      <c r="D7" s="21" t="s">
        <v>206</v>
      </c>
      <c r="E7" s="21" t="s">
        <v>206</v>
      </c>
      <c r="F7" s="21" t="s">
        <v>206</v>
      </c>
      <c r="G7" s="21">
        <v>772</v>
      </c>
      <c r="H7" s="21" t="s">
        <v>206</v>
      </c>
      <c r="I7" s="21" t="s">
        <v>206</v>
      </c>
      <c r="J7" s="21" t="s">
        <v>206</v>
      </c>
      <c r="K7" s="21">
        <v>7318</v>
      </c>
      <c r="L7" s="21" t="s">
        <v>206</v>
      </c>
      <c r="M7" s="21">
        <v>985</v>
      </c>
      <c r="N7" s="21">
        <v>708916</v>
      </c>
      <c r="O7" s="21" t="s">
        <v>206</v>
      </c>
      <c r="P7" s="21" t="s">
        <v>206</v>
      </c>
      <c r="Q7" s="21">
        <v>270462</v>
      </c>
      <c r="R7" s="21">
        <v>665822</v>
      </c>
      <c r="S7" s="21">
        <v>888339</v>
      </c>
      <c r="T7" s="21" t="s">
        <v>206</v>
      </c>
      <c r="U7" s="21">
        <v>978477</v>
      </c>
      <c r="V7" s="21">
        <v>9557</v>
      </c>
      <c r="W7" s="21">
        <v>785768</v>
      </c>
      <c r="X7" s="21">
        <v>69120</v>
      </c>
      <c r="Y7" s="21" t="s">
        <v>206</v>
      </c>
      <c r="Z7" s="21">
        <v>10</v>
      </c>
      <c r="AA7" s="21" t="s">
        <v>206</v>
      </c>
      <c r="AB7" s="21" t="s">
        <v>206</v>
      </c>
      <c r="AC7" s="21">
        <v>17</v>
      </c>
      <c r="AD7" s="21">
        <v>432207</v>
      </c>
      <c r="AE7" s="21" t="s">
        <v>206</v>
      </c>
      <c r="AF7" s="21">
        <v>2237899</v>
      </c>
      <c r="AG7" s="21">
        <v>356520</v>
      </c>
      <c r="AH7" s="21">
        <v>1767869</v>
      </c>
      <c r="AI7" s="21">
        <v>168801</v>
      </c>
      <c r="AJ7" s="21" t="s">
        <v>206</v>
      </c>
      <c r="AK7" s="21">
        <v>3719344</v>
      </c>
      <c r="AL7" s="21">
        <v>347605</v>
      </c>
      <c r="AM7" s="21">
        <v>4260354</v>
      </c>
      <c r="AN7" s="21" t="s">
        <v>206</v>
      </c>
      <c r="AO7" s="21">
        <v>189783</v>
      </c>
      <c r="AP7" s="21">
        <v>2095902</v>
      </c>
      <c r="AQ7" s="21">
        <v>2589221</v>
      </c>
      <c r="AR7" s="21">
        <v>66568</v>
      </c>
      <c r="AS7" s="21">
        <v>608</v>
      </c>
      <c r="AT7" s="21" t="s">
        <v>206</v>
      </c>
      <c r="AU7" s="21" t="s">
        <v>206</v>
      </c>
      <c r="AV7" s="21">
        <v>204016</v>
      </c>
      <c r="AW7" s="21">
        <v>352305</v>
      </c>
      <c r="AX7" s="21" t="s">
        <v>206</v>
      </c>
      <c r="AY7" s="21">
        <v>384</v>
      </c>
      <c r="AZ7" s="21">
        <v>65421</v>
      </c>
      <c r="BA7" s="21">
        <v>8300</v>
      </c>
      <c r="BB7" s="21">
        <v>20011842</v>
      </c>
      <c r="BC7" s="21" t="s">
        <v>206</v>
      </c>
      <c r="BD7" s="21">
        <v>134</v>
      </c>
      <c r="BE7" s="21" t="s">
        <v>206</v>
      </c>
      <c r="BF7" s="21" t="s">
        <v>206</v>
      </c>
      <c r="BG7" s="21" t="s">
        <v>206</v>
      </c>
      <c r="BH7" s="21" t="s">
        <v>206</v>
      </c>
      <c r="BI7" s="21" t="s">
        <v>206</v>
      </c>
      <c r="BJ7" s="21" t="s">
        <v>206</v>
      </c>
      <c r="BK7" s="21" t="s">
        <v>206</v>
      </c>
      <c r="BL7" s="21" t="s">
        <v>206</v>
      </c>
      <c r="BM7" s="21">
        <v>96</v>
      </c>
      <c r="BN7" s="21" t="s">
        <v>206</v>
      </c>
      <c r="BO7" s="21" t="s">
        <v>206</v>
      </c>
      <c r="BP7" s="21" t="s">
        <v>206</v>
      </c>
      <c r="BQ7" s="21">
        <v>2841354</v>
      </c>
      <c r="BR7" s="21">
        <v>20375</v>
      </c>
      <c r="BS7" s="21">
        <v>2614</v>
      </c>
      <c r="BT7" s="21" t="s">
        <v>206</v>
      </c>
      <c r="BU7" s="21" t="s">
        <v>206</v>
      </c>
      <c r="BV7" s="21">
        <v>345514</v>
      </c>
      <c r="BW7" s="21">
        <v>289771</v>
      </c>
      <c r="BX7" s="21">
        <v>81714</v>
      </c>
      <c r="BY7" s="21">
        <v>15638</v>
      </c>
      <c r="BZ7" s="21">
        <v>153095</v>
      </c>
      <c r="CA7" s="21">
        <v>366</v>
      </c>
      <c r="CB7" s="21" t="s">
        <v>206</v>
      </c>
      <c r="CC7" s="21" t="s">
        <v>206</v>
      </c>
      <c r="CD7" s="21">
        <v>16053</v>
      </c>
      <c r="CE7" s="21" t="s">
        <v>206</v>
      </c>
      <c r="CF7" s="21" t="s">
        <v>206</v>
      </c>
      <c r="CG7" s="21">
        <v>5129951</v>
      </c>
      <c r="CH7" s="21">
        <v>6945719</v>
      </c>
      <c r="CI7" s="21">
        <v>30220522</v>
      </c>
      <c r="CJ7" s="21">
        <v>1222</v>
      </c>
      <c r="CK7" s="21">
        <v>46976</v>
      </c>
      <c r="CL7" s="21">
        <v>204564</v>
      </c>
      <c r="CM7" s="21">
        <v>123123</v>
      </c>
      <c r="CN7" s="21">
        <v>259</v>
      </c>
      <c r="CO7" s="21" t="s">
        <v>206</v>
      </c>
      <c r="CP7" s="21">
        <v>41815</v>
      </c>
      <c r="CQ7" s="21">
        <v>1442</v>
      </c>
      <c r="CR7" s="21">
        <v>131156</v>
      </c>
      <c r="CS7" s="21" t="s">
        <v>206</v>
      </c>
      <c r="CT7" s="21">
        <v>1</v>
      </c>
      <c r="CU7" s="21" t="s">
        <v>206</v>
      </c>
      <c r="CV7" s="21">
        <v>220</v>
      </c>
      <c r="CW7" s="21" t="s">
        <v>206</v>
      </c>
      <c r="CX7" s="21" t="s">
        <v>206</v>
      </c>
      <c r="CY7" s="21" t="s">
        <v>206</v>
      </c>
      <c r="CZ7" s="21" t="s">
        <v>206</v>
      </c>
      <c r="DA7" s="21" t="s">
        <v>206</v>
      </c>
      <c r="DB7" s="21">
        <v>29</v>
      </c>
      <c r="DC7" s="21" t="s">
        <v>206</v>
      </c>
      <c r="DD7" s="21">
        <v>41180</v>
      </c>
      <c r="DE7" s="21" t="s">
        <v>206</v>
      </c>
      <c r="DF7" s="21" t="s">
        <v>206</v>
      </c>
      <c r="DG7" s="21">
        <v>359</v>
      </c>
      <c r="DH7" s="21">
        <v>1495503</v>
      </c>
      <c r="DI7" s="21" t="s">
        <v>206</v>
      </c>
      <c r="DJ7" s="21">
        <v>51928</v>
      </c>
      <c r="DK7" s="21">
        <v>631717</v>
      </c>
      <c r="DL7" s="21">
        <v>1700</v>
      </c>
      <c r="DM7" s="21">
        <v>391497</v>
      </c>
      <c r="DN7" s="21" t="s">
        <v>206</v>
      </c>
      <c r="DO7" s="21">
        <v>1540</v>
      </c>
      <c r="DP7" s="21">
        <v>92635</v>
      </c>
      <c r="DQ7" s="21">
        <v>3586121</v>
      </c>
      <c r="DR7" s="21">
        <v>14820</v>
      </c>
      <c r="DS7" s="21" t="s">
        <v>206</v>
      </c>
      <c r="DT7" s="21">
        <v>2399</v>
      </c>
      <c r="DU7" s="21" t="s">
        <v>206</v>
      </c>
      <c r="DV7" s="21" t="s">
        <v>206</v>
      </c>
      <c r="DW7" s="21">
        <v>380085</v>
      </c>
      <c r="DX7" s="21">
        <v>3149630</v>
      </c>
      <c r="DY7" s="21">
        <v>4</v>
      </c>
      <c r="DZ7" s="21">
        <v>5171719</v>
      </c>
      <c r="EA7" s="21">
        <v>320539</v>
      </c>
      <c r="EB7" s="21">
        <v>2501566</v>
      </c>
      <c r="EC7" s="21">
        <v>496928</v>
      </c>
      <c r="ED7" s="21">
        <v>591451</v>
      </c>
      <c r="EE7" s="21">
        <v>482545</v>
      </c>
      <c r="EF7" s="21">
        <v>386398</v>
      </c>
      <c r="EG7" s="21">
        <v>6964323</v>
      </c>
      <c r="EH7" s="21" t="s">
        <v>206</v>
      </c>
      <c r="EI7" s="21">
        <v>8644343</v>
      </c>
      <c r="EJ7" s="21">
        <v>6199122</v>
      </c>
      <c r="EK7" s="21">
        <v>7439800</v>
      </c>
      <c r="EL7" s="21">
        <v>187137</v>
      </c>
      <c r="EM7" s="21">
        <v>16936</v>
      </c>
      <c r="EN7" s="21">
        <v>116</v>
      </c>
      <c r="EO7" s="21" t="s">
        <v>206</v>
      </c>
      <c r="EP7" s="21">
        <v>94609</v>
      </c>
      <c r="EQ7" s="21">
        <v>29221</v>
      </c>
      <c r="ER7" s="21" t="s">
        <v>206</v>
      </c>
      <c r="ES7" s="21">
        <v>1257</v>
      </c>
      <c r="ET7" s="21">
        <v>123016</v>
      </c>
      <c r="EU7" s="21">
        <v>42793</v>
      </c>
      <c r="EV7" s="21">
        <v>448731</v>
      </c>
      <c r="EW7" s="21" t="s">
        <v>206</v>
      </c>
      <c r="EX7" s="21">
        <v>324</v>
      </c>
      <c r="EY7" s="21">
        <v>7</v>
      </c>
      <c r="EZ7" s="21" t="s">
        <v>206</v>
      </c>
      <c r="FA7" s="21">
        <v>73391</v>
      </c>
      <c r="FB7" s="21">
        <v>1</v>
      </c>
      <c r="FC7" s="21" t="s">
        <v>206</v>
      </c>
      <c r="FD7" s="21" t="s">
        <v>206</v>
      </c>
      <c r="FE7" s="21" t="s">
        <v>206</v>
      </c>
      <c r="FF7" s="21" t="s">
        <v>206</v>
      </c>
      <c r="FG7" s="21">
        <v>55638</v>
      </c>
      <c r="FH7" s="21">
        <v>70522</v>
      </c>
      <c r="FI7" s="21">
        <v>20</v>
      </c>
      <c r="FJ7" s="21" t="s">
        <v>206</v>
      </c>
      <c r="FK7" s="21">
        <v>4846281</v>
      </c>
      <c r="FL7" s="21">
        <v>85335</v>
      </c>
      <c r="FM7" s="21">
        <v>1490</v>
      </c>
      <c r="FN7" s="21">
        <v>3072</v>
      </c>
      <c r="FO7" s="21" t="s">
        <v>206</v>
      </c>
      <c r="FP7" s="21">
        <v>167239</v>
      </c>
      <c r="FQ7" s="21">
        <v>679843</v>
      </c>
      <c r="FR7" s="21">
        <v>69479</v>
      </c>
      <c r="FS7" s="21">
        <v>7925</v>
      </c>
      <c r="FT7" s="21">
        <v>3331368</v>
      </c>
      <c r="FU7" s="21">
        <v>863</v>
      </c>
      <c r="FV7" s="21" t="s">
        <v>206</v>
      </c>
      <c r="FW7" s="21" t="s">
        <v>206</v>
      </c>
      <c r="FX7" s="21">
        <v>2564457</v>
      </c>
      <c r="FY7" s="21" t="s">
        <v>206</v>
      </c>
      <c r="FZ7" s="21" t="s">
        <v>206</v>
      </c>
      <c r="GA7" s="21">
        <v>25722561</v>
      </c>
      <c r="GB7" s="21">
        <v>4790051</v>
      </c>
      <c r="GC7" s="21">
        <v>222567101</v>
      </c>
      <c r="GD7" s="21" t="s">
        <v>206</v>
      </c>
      <c r="GE7" s="21">
        <v>69322</v>
      </c>
      <c r="GF7" s="21" t="s">
        <v>206</v>
      </c>
      <c r="GG7" s="21">
        <v>1490351</v>
      </c>
      <c r="GH7" s="21">
        <v>1396</v>
      </c>
      <c r="GI7" s="21" t="s">
        <v>206</v>
      </c>
      <c r="GJ7" s="21">
        <v>68872</v>
      </c>
      <c r="GK7" s="21">
        <v>22166</v>
      </c>
      <c r="GL7" s="21">
        <v>588573</v>
      </c>
      <c r="GM7" s="21">
        <v>43</v>
      </c>
      <c r="GN7" s="21">
        <v>602</v>
      </c>
      <c r="GO7" s="21" t="s">
        <v>206</v>
      </c>
      <c r="GP7" s="21" t="s">
        <v>206</v>
      </c>
      <c r="GQ7" s="21" t="s">
        <v>206</v>
      </c>
      <c r="GR7" s="21" t="s">
        <v>206</v>
      </c>
      <c r="GS7" s="21" t="s">
        <v>206</v>
      </c>
      <c r="GT7" s="21" t="s">
        <v>206</v>
      </c>
      <c r="GU7" s="21">
        <v>38510</v>
      </c>
      <c r="GV7" s="21" t="s">
        <v>206</v>
      </c>
      <c r="GW7" s="21" t="s">
        <v>206</v>
      </c>
      <c r="GX7" s="21">
        <v>82759</v>
      </c>
      <c r="GY7" s="21">
        <v>7116</v>
      </c>
      <c r="GZ7" s="21" t="s">
        <v>206</v>
      </c>
      <c r="HA7" s="21" t="s">
        <v>206</v>
      </c>
      <c r="HB7" s="21">
        <v>705858</v>
      </c>
      <c r="HC7" s="21" t="s">
        <v>206</v>
      </c>
      <c r="HD7" s="21" t="s">
        <v>206</v>
      </c>
      <c r="HE7" s="21">
        <v>334092</v>
      </c>
      <c r="HF7" s="21">
        <v>2596000</v>
      </c>
      <c r="HG7" s="21">
        <v>1603262</v>
      </c>
      <c r="HH7" s="21" t="s">
        <v>206</v>
      </c>
      <c r="HI7" s="21">
        <v>2586513</v>
      </c>
      <c r="HJ7" s="21">
        <v>719248</v>
      </c>
      <c r="HK7" s="21">
        <v>1701505</v>
      </c>
      <c r="HL7" s="21">
        <v>579198</v>
      </c>
      <c r="HM7" s="21" t="s">
        <v>206</v>
      </c>
      <c r="HN7" s="21">
        <v>1009</v>
      </c>
      <c r="HO7" s="21" t="s">
        <v>206</v>
      </c>
      <c r="HP7" s="21" t="s">
        <v>206</v>
      </c>
      <c r="HQ7" s="21">
        <v>192210</v>
      </c>
      <c r="HR7" s="21">
        <v>229555</v>
      </c>
      <c r="HS7" s="21" t="s">
        <v>206</v>
      </c>
      <c r="HT7" s="21">
        <v>504962</v>
      </c>
      <c r="HU7" s="21">
        <v>141340</v>
      </c>
      <c r="HV7" s="21">
        <v>1127584</v>
      </c>
      <c r="HW7" s="21">
        <v>848375</v>
      </c>
      <c r="HX7" s="21">
        <v>728186</v>
      </c>
      <c r="HY7" s="21">
        <v>4740168</v>
      </c>
      <c r="HZ7" s="21">
        <v>94565</v>
      </c>
      <c r="IA7" s="21">
        <v>4073892</v>
      </c>
      <c r="IB7" s="21" t="s">
        <v>206</v>
      </c>
      <c r="IC7" s="21">
        <v>130397</v>
      </c>
      <c r="ID7" s="21">
        <v>3701164</v>
      </c>
      <c r="IE7" s="21">
        <v>2909870</v>
      </c>
      <c r="IF7" s="21">
        <v>104927</v>
      </c>
      <c r="IG7" s="21">
        <v>20407</v>
      </c>
      <c r="IH7" s="21" t="s">
        <v>206</v>
      </c>
      <c r="II7" s="21">
        <v>2557</v>
      </c>
      <c r="IJ7" s="21">
        <v>664657</v>
      </c>
      <c r="IK7" s="21">
        <v>246977</v>
      </c>
      <c r="IL7" s="21" t="s">
        <v>206</v>
      </c>
      <c r="IM7" s="21">
        <v>148</v>
      </c>
      <c r="IN7" s="21">
        <v>1227633</v>
      </c>
      <c r="IO7" s="21">
        <v>16420</v>
      </c>
      <c r="IP7" s="21">
        <v>501000</v>
      </c>
      <c r="IQ7" s="21">
        <v>478</v>
      </c>
      <c r="IR7" s="21">
        <v>13610</v>
      </c>
      <c r="IS7" s="21" t="s">
        <v>206</v>
      </c>
      <c r="IT7" s="21" t="s">
        <v>206</v>
      </c>
      <c r="IU7" s="21" t="s">
        <v>206</v>
      </c>
      <c r="IV7" s="21" t="s">
        <v>206</v>
      </c>
      <c r="IW7" s="21" t="s">
        <v>206</v>
      </c>
      <c r="IX7" s="21">
        <v>191686</v>
      </c>
      <c r="IY7" s="21" t="s">
        <v>206</v>
      </c>
      <c r="IZ7" s="21" t="s">
        <v>206</v>
      </c>
      <c r="JA7" s="21">
        <v>149</v>
      </c>
      <c r="JB7" s="21">
        <v>11709</v>
      </c>
      <c r="JC7" s="21" t="s">
        <v>206</v>
      </c>
      <c r="JD7" s="21" t="s">
        <v>206</v>
      </c>
      <c r="JE7" s="21">
        <v>499173</v>
      </c>
      <c r="JF7" s="21">
        <v>28428</v>
      </c>
      <c r="JG7" s="21">
        <v>2977</v>
      </c>
      <c r="JH7" s="21">
        <v>1285</v>
      </c>
      <c r="JI7" s="21">
        <v>57600</v>
      </c>
      <c r="JJ7" s="21">
        <v>249553</v>
      </c>
      <c r="JK7" s="21">
        <v>262067</v>
      </c>
      <c r="JL7" s="21">
        <v>814291</v>
      </c>
      <c r="JM7" s="21">
        <v>4127192</v>
      </c>
      <c r="JN7" s="21">
        <v>2301624</v>
      </c>
      <c r="JO7" s="21">
        <v>1273634</v>
      </c>
      <c r="JP7" s="21" t="s">
        <v>206</v>
      </c>
      <c r="JQ7" s="21" t="s">
        <v>206</v>
      </c>
      <c r="JR7" s="21">
        <v>87547</v>
      </c>
      <c r="JS7" s="21" t="s">
        <v>206</v>
      </c>
      <c r="JT7" s="21" t="s">
        <v>206</v>
      </c>
      <c r="JU7" s="21">
        <v>6638036</v>
      </c>
      <c r="JV7" s="21">
        <v>9421273</v>
      </c>
      <c r="JW7" s="21">
        <v>237996</v>
      </c>
      <c r="JX7" s="21" t="s">
        <v>206</v>
      </c>
      <c r="JY7" s="21">
        <v>8000</v>
      </c>
      <c r="JZ7" s="21" t="s">
        <v>206</v>
      </c>
      <c r="KA7" s="21">
        <v>95344</v>
      </c>
      <c r="KB7" s="21" t="s">
        <v>206</v>
      </c>
      <c r="KC7" s="21">
        <v>78</v>
      </c>
      <c r="KD7" s="21">
        <v>17580</v>
      </c>
      <c r="KE7" s="21">
        <v>7780</v>
      </c>
      <c r="KF7" s="21">
        <v>1162791</v>
      </c>
      <c r="KG7" s="21" t="s">
        <v>206</v>
      </c>
      <c r="KH7" s="21">
        <v>104</v>
      </c>
      <c r="KI7" s="21" t="s">
        <v>206</v>
      </c>
      <c r="KJ7" s="21">
        <v>18345</v>
      </c>
      <c r="KK7" s="21" t="s">
        <v>206</v>
      </c>
      <c r="KL7" s="21">
        <v>105603</v>
      </c>
      <c r="KM7" s="21" t="s">
        <v>206</v>
      </c>
      <c r="KN7" s="21" t="s">
        <v>206</v>
      </c>
      <c r="KO7" s="21" t="s">
        <v>206</v>
      </c>
      <c r="KP7" s="21" t="s">
        <v>206</v>
      </c>
      <c r="KQ7" s="21" t="s">
        <v>206</v>
      </c>
      <c r="KR7" s="21" t="s">
        <v>206</v>
      </c>
      <c r="KS7" s="21" t="s">
        <v>206</v>
      </c>
      <c r="KT7" s="21">
        <v>57426</v>
      </c>
      <c r="KU7" s="21" t="s">
        <v>206</v>
      </c>
      <c r="KV7" s="21" t="s">
        <v>206</v>
      </c>
      <c r="KW7" s="21" t="s">
        <v>206</v>
      </c>
      <c r="KX7" s="21">
        <v>28734</v>
      </c>
      <c r="KY7" s="21">
        <v>251868</v>
      </c>
      <c r="KZ7" s="21">
        <v>4180</v>
      </c>
      <c r="LA7" s="21">
        <v>4246479</v>
      </c>
      <c r="LB7" s="21" t="s">
        <v>206</v>
      </c>
      <c r="LC7" s="21" t="s">
        <v>206</v>
      </c>
      <c r="LD7" s="21">
        <v>3128495</v>
      </c>
      <c r="LE7" s="21">
        <v>6452493</v>
      </c>
      <c r="LF7" s="21" t="s">
        <v>206</v>
      </c>
      <c r="LG7" s="21" t="s">
        <v>206</v>
      </c>
      <c r="LH7" s="21">
        <v>263</v>
      </c>
      <c r="LI7" s="21" t="s">
        <v>206</v>
      </c>
      <c r="LJ7" s="21" t="s">
        <v>206</v>
      </c>
      <c r="LK7" s="21">
        <v>148</v>
      </c>
      <c r="LL7" s="21" t="s">
        <v>206</v>
      </c>
      <c r="LM7" s="21">
        <v>1170336</v>
      </c>
      <c r="LN7" s="21">
        <v>406424</v>
      </c>
      <c r="LO7" s="21" t="s">
        <v>206</v>
      </c>
      <c r="LP7" s="21">
        <v>8934</v>
      </c>
      <c r="LQ7" s="21">
        <v>33</v>
      </c>
      <c r="LR7" s="21" t="s">
        <v>206</v>
      </c>
      <c r="LS7" s="21">
        <v>633092</v>
      </c>
      <c r="LT7" s="21">
        <v>31731</v>
      </c>
      <c r="LU7" s="21">
        <v>121573</v>
      </c>
      <c r="LV7" s="21" t="s">
        <v>206</v>
      </c>
      <c r="LW7" s="21" t="s">
        <v>206</v>
      </c>
      <c r="LX7" s="21">
        <v>977</v>
      </c>
      <c r="LY7" s="21">
        <v>1109087</v>
      </c>
      <c r="LZ7" s="21">
        <v>547</v>
      </c>
      <c r="MA7" s="21">
        <v>298703</v>
      </c>
      <c r="MB7" s="21">
        <v>31794</v>
      </c>
      <c r="MC7" s="21" t="s">
        <v>206</v>
      </c>
      <c r="MD7" s="21">
        <v>337414</v>
      </c>
      <c r="ME7" s="21">
        <v>1230</v>
      </c>
      <c r="MF7" s="21">
        <v>1578</v>
      </c>
      <c r="MG7" s="21">
        <v>75</v>
      </c>
      <c r="MH7" s="21" t="s">
        <v>206</v>
      </c>
      <c r="MI7" s="21">
        <v>2445</v>
      </c>
      <c r="MJ7" s="21" t="s">
        <v>206</v>
      </c>
      <c r="MK7" s="21">
        <v>27024</v>
      </c>
      <c r="ML7" s="21">
        <v>9147</v>
      </c>
      <c r="MM7" s="21" t="s">
        <v>206</v>
      </c>
      <c r="MN7" s="21">
        <v>9949</v>
      </c>
      <c r="MO7" s="21">
        <v>82420</v>
      </c>
      <c r="MP7" s="21" t="s">
        <v>206</v>
      </c>
      <c r="MQ7" s="21" t="s">
        <v>206</v>
      </c>
      <c r="MR7" s="21" t="s">
        <v>206</v>
      </c>
      <c r="MS7" s="21" t="s">
        <v>206</v>
      </c>
      <c r="MT7" s="21" t="s">
        <v>206</v>
      </c>
      <c r="MU7" s="21">
        <v>6077</v>
      </c>
      <c r="MV7" s="21">
        <v>75708</v>
      </c>
      <c r="MW7" s="21" t="s">
        <v>206</v>
      </c>
      <c r="MX7" s="21" t="s">
        <v>206</v>
      </c>
      <c r="MY7" s="21">
        <v>87813239</v>
      </c>
      <c r="MZ7" s="21">
        <v>19891</v>
      </c>
      <c r="NA7" s="21">
        <v>1672</v>
      </c>
      <c r="NB7" s="21">
        <v>7392</v>
      </c>
      <c r="NC7" s="21" t="s">
        <v>206</v>
      </c>
      <c r="ND7" s="21">
        <v>56278</v>
      </c>
      <c r="NE7" s="21">
        <v>27021</v>
      </c>
      <c r="NF7" s="21">
        <v>1316</v>
      </c>
      <c r="NG7" s="21">
        <v>13963</v>
      </c>
      <c r="NH7" s="21">
        <v>1182043</v>
      </c>
      <c r="NI7" s="21" t="s">
        <v>206</v>
      </c>
      <c r="NJ7" s="21" t="s">
        <v>206</v>
      </c>
      <c r="NK7" s="21" t="s">
        <v>206</v>
      </c>
      <c r="NL7" s="21" t="s">
        <v>206</v>
      </c>
      <c r="NM7" s="21" t="s">
        <v>206</v>
      </c>
      <c r="NN7" s="21" t="s">
        <v>206</v>
      </c>
      <c r="NO7" s="21">
        <v>28831086</v>
      </c>
      <c r="NP7" s="21">
        <v>7613047</v>
      </c>
      <c r="NQ7" s="21">
        <v>15462</v>
      </c>
      <c r="NR7" s="21" t="s">
        <v>206</v>
      </c>
      <c r="NS7" s="21" t="s">
        <v>206</v>
      </c>
      <c r="NT7" s="21" t="s">
        <v>206</v>
      </c>
      <c r="NU7" s="21">
        <v>1870145</v>
      </c>
      <c r="NV7" s="21">
        <v>6019</v>
      </c>
      <c r="NW7" s="21" t="s">
        <v>206</v>
      </c>
      <c r="NX7" s="21">
        <v>828094</v>
      </c>
      <c r="NY7" s="21">
        <v>1424</v>
      </c>
      <c r="NZ7" s="21">
        <v>23259</v>
      </c>
      <c r="OA7" s="21" t="s">
        <v>206</v>
      </c>
      <c r="OB7" s="21" t="s">
        <v>206</v>
      </c>
      <c r="OC7" s="21">
        <v>6013</v>
      </c>
      <c r="OD7" s="21">
        <v>336</v>
      </c>
      <c r="OE7" s="21" t="s">
        <v>206</v>
      </c>
      <c r="OF7" s="21">
        <v>6691203</v>
      </c>
      <c r="OG7" s="21" t="s">
        <v>206</v>
      </c>
      <c r="OH7" s="21" t="s">
        <v>206</v>
      </c>
      <c r="OI7" s="21" t="s">
        <v>206</v>
      </c>
      <c r="OJ7" s="21">
        <v>271</v>
      </c>
      <c r="OK7" s="21" t="s">
        <v>206</v>
      </c>
      <c r="OL7" s="21" t="s">
        <v>206</v>
      </c>
      <c r="OM7" s="21" t="s">
        <v>206</v>
      </c>
      <c r="ON7" s="21" t="s">
        <v>206</v>
      </c>
      <c r="OO7" s="21" t="s">
        <v>206</v>
      </c>
      <c r="OP7" s="21">
        <v>932794</v>
      </c>
      <c r="OQ7" s="21" t="s">
        <v>206</v>
      </c>
      <c r="OR7" s="21" t="s">
        <v>206</v>
      </c>
      <c r="OS7" s="21" t="s">
        <v>206</v>
      </c>
      <c r="OT7" s="21" t="s">
        <v>206</v>
      </c>
      <c r="OU7" s="21">
        <v>650</v>
      </c>
      <c r="OV7" s="21" t="s">
        <v>206</v>
      </c>
      <c r="OW7" s="21" t="s">
        <v>206</v>
      </c>
      <c r="OX7" s="21">
        <v>1442515</v>
      </c>
      <c r="OY7" s="21">
        <v>1732944</v>
      </c>
      <c r="OZ7" s="21" t="s">
        <v>206</v>
      </c>
      <c r="PA7" s="21" t="s">
        <v>206</v>
      </c>
      <c r="PB7" s="21">
        <v>22</v>
      </c>
      <c r="PC7" s="21" t="s">
        <v>206</v>
      </c>
      <c r="PD7" s="21">
        <v>3</v>
      </c>
      <c r="PE7" s="21" t="s">
        <v>206</v>
      </c>
      <c r="PF7" s="21">
        <v>92093</v>
      </c>
      <c r="PG7" s="21" t="s">
        <v>206</v>
      </c>
      <c r="PH7" s="21">
        <v>36</v>
      </c>
      <c r="PI7" s="21" t="s">
        <v>206</v>
      </c>
      <c r="PJ7" s="21">
        <v>2922</v>
      </c>
      <c r="PK7" s="21" t="s">
        <v>206</v>
      </c>
      <c r="PL7" s="21">
        <v>154748</v>
      </c>
      <c r="PM7" s="21">
        <v>524999</v>
      </c>
      <c r="PN7" s="21">
        <v>1000</v>
      </c>
      <c r="PO7" s="21">
        <v>19284</v>
      </c>
      <c r="PP7" s="21" t="s">
        <v>206</v>
      </c>
      <c r="PQ7" s="21" t="s">
        <v>206</v>
      </c>
      <c r="PR7" s="21">
        <v>169944</v>
      </c>
      <c r="PS7" s="21">
        <v>1119187</v>
      </c>
      <c r="PT7" s="21" t="s">
        <v>206</v>
      </c>
      <c r="PU7" s="21" t="s">
        <v>206</v>
      </c>
      <c r="PV7" s="21" t="s">
        <v>206</v>
      </c>
      <c r="PW7" s="21" t="s">
        <v>206</v>
      </c>
      <c r="PX7" s="21">
        <v>2161</v>
      </c>
      <c r="PY7" s="21">
        <v>162</v>
      </c>
      <c r="PZ7" s="21" t="s">
        <v>206</v>
      </c>
      <c r="QA7" s="21" t="s">
        <v>206</v>
      </c>
      <c r="QB7" s="21">
        <v>353778</v>
      </c>
      <c r="QC7" s="21" t="s">
        <v>206</v>
      </c>
      <c r="QD7" s="21">
        <v>1271539</v>
      </c>
      <c r="QE7" s="21" t="s">
        <v>206</v>
      </c>
      <c r="QF7" s="21">
        <v>2288</v>
      </c>
      <c r="QG7" s="21" t="s">
        <v>206</v>
      </c>
      <c r="QH7" s="21" t="s">
        <v>206</v>
      </c>
      <c r="QI7" s="21" t="s">
        <v>206</v>
      </c>
      <c r="QJ7" s="21" t="s">
        <v>206</v>
      </c>
      <c r="QK7" s="21" t="s">
        <v>206</v>
      </c>
      <c r="QL7" s="21" t="s">
        <v>206</v>
      </c>
      <c r="QM7" s="21" t="s">
        <v>206</v>
      </c>
      <c r="QN7" s="21" t="s">
        <v>206</v>
      </c>
      <c r="QO7" s="21" t="s">
        <v>206</v>
      </c>
      <c r="QP7" s="21" t="s">
        <v>206</v>
      </c>
      <c r="QQ7" s="21" t="s">
        <v>206</v>
      </c>
      <c r="QR7" s="21" t="s">
        <v>206</v>
      </c>
      <c r="QS7" s="21">
        <v>6003</v>
      </c>
      <c r="QT7" s="21">
        <v>42083</v>
      </c>
      <c r="QU7" s="21" t="s">
        <v>206</v>
      </c>
      <c r="QV7" s="21" t="s">
        <v>206</v>
      </c>
      <c r="QW7" s="21" t="s">
        <v>206</v>
      </c>
      <c r="QX7" s="21" t="s">
        <v>206</v>
      </c>
      <c r="QY7" s="21">
        <v>1398796</v>
      </c>
      <c r="QZ7" s="21" t="s">
        <v>206</v>
      </c>
      <c r="RA7" s="21">
        <v>254549</v>
      </c>
      <c r="RB7" s="21">
        <v>7313</v>
      </c>
      <c r="RC7" s="21" t="s">
        <v>206</v>
      </c>
      <c r="RD7" s="21" t="s">
        <v>206</v>
      </c>
      <c r="RE7" s="21" t="s">
        <v>206</v>
      </c>
      <c r="RF7" s="21">
        <v>303665</v>
      </c>
      <c r="RG7" s="21" t="s">
        <v>206</v>
      </c>
      <c r="RH7" s="21">
        <v>93899</v>
      </c>
      <c r="RI7" s="21">
        <v>3549092</v>
      </c>
      <c r="RJ7" s="21">
        <v>98142354</v>
      </c>
      <c r="RK7" s="21">
        <v>1448801</v>
      </c>
      <c r="RL7" s="21" t="s">
        <v>206</v>
      </c>
      <c r="RM7" s="21" t="s">
        <v>206</v>
      </c>
      <c r="RN7" s="21" t="s">
        <v>206</v>
      </c>
      <c r="RO7" s="21">
        <v>925759</v>
      </c>
      <c r="RP7" s="21" t="s">
        <v>206</v>
      </c>
      <c r="RQ7" s="21" t="s">
        <v>206</v>
      </c>
      <c r="RR7" s="21" t="s">
        <v>206</v>
      </c>
      <c r="RS7" s="21" t="s">
        <v>206</v>
      </c>
      <c r="RT7" s="21">
        <v>1992</v>
      </c>
      <c r="RU7" s="21">
        <v>96</v>
      </c>
      <c r="RV7" s="21" t="s">
        <v>206</v>
      </c>
      <c r="RW7" s="21" t="s">
        <v>206</v>
      </c>
      <c r="RX7" s="21" t="s">
        <v>206</v>
      </c>
      <c r="RY7" s="21" t="s">
        <v>206</v>
      </c>
      <c r="RZ7" s="21" t="s">
        <v>206</v>
      </c>
      <c r="SA7" s="21" t="s">
        <v>206</v>
      </c>
      <c r="SB7" s="21" t="s">
        <v>206</v>
      </c>
      <c r="SC7" s="21" t="s">
        <v>206</v>
      </c>
      <c r="SD7" s="21" t="s">
        <v>206</v>
      </c>
      <c r="SE7" s="21" t="s">
        <v>206</v>
      </c>
      <c r="SF7" s="21">
        <v>479916</v>
      </c>
      <c r="SG7" s="21" t="s">
        <v>206</v>
      </c>
      <c r="SH7" s="21" t="s">
        <v>206</v>
      </c>
      <c r="SI7" s="21">
        <v>1563</v>
      </c>
      <c r="SJ7" s="21" t="s">
        <v>206</v>
      </c>
      <c r="SK7" s="21" t="s">
        <v>206</v>
      </c>
      <c r="SL7" s="21" t="s">
        <v>206</v>
      </c>
      <c r="SM7" s="21" t="s">
        <v>206</v>
      </c>
      <c r="SN7" s="21" t="s">
        <v>206</v>
      </c>
      <c r="SO7" s="21">
        <v>20606</v>
      </c>
      <c r="SP7" s="21" t="s">
        <v>206</v>
      </c>
      <c r="SQ7" s="21" t="s">
        <v>206</v>
      </c>
      <c r="SR7" s="21">
        <v>1</v>
      </c>
      <c r="SS7" s="21">
        <v>181296</v>
      </c>
      <c r="ST7" s="21" t="s">
        <v>206</v>
      </c>
      <c r="SU7" s="21" t="s">
        <v>206</v>
      </c>
      <c r="SV7" s="21" t="s">
        <v>206</v>
      </c>
      <c r="SW7" s="21" t="s">
        <v>206</v>
      </c>
      <c r="SX7" s="21" t="s">
        <v>206</v>
      </c>
      <c r="SY7" s="21" t="s">
        <v>206</v>
      </c>
      <c r="SZ7" s="21">
        <v>115</v>
      </c>
      <c r="TA7" s="21" t="s">
        <v>206</v>
      </c>
      <c r="TB7" s="21" t="s">
        <v>206</v>
      </c>
      <c r="TC7" s="21">
        <v>5885</v>
      </c>
      <c r="TD7" s="21">
        <v>160278</v>
      </c>
      <c r="TE7" s="21" t="s">
        <v>206</v>
      </c>
      <c r="TF7" s="21">
        <v>2796</v>
      </c>
      <c r="TG7" s="21">
        <v>107105</v>
      </c>
      <c r="TH7" s="21">
        <v>2375</v>
      </c>
      <c r="TI7" s="21">
        <v>65167</v>
      </c>
      <c r="TJ7" s="21" t="s">
        <v>206</v>
      </c>
      <c r="TK7" s="21">
        <v>9803976</v>
      </c>
      <c r="TL7" s="21">
        <v>248637</v>
      </c>
      <c r="TM7" s="21">
        <v>4538458</v>
      </c>
      <c r="TN7" s="21">
        <v>24488</v>
      </c>
      <c r="TO7" s="21">
        <v>40</v>
      </c>
      <c r="TP7" s="21" t="s">
        <v>206</v>
      </c>
      <c r="TQ7" s="21" t="s">
        <v>206</v>
      </c>
      <c r="TR7" s="21">
        <v>1391</v>
      </c>
      <c r="TS7" s="21">
        <v>738</v>
      </c>
      <c r="TT7" s="21" t="s">
        <v>206</v>
      </c>
      <c r="TU7" s="21" t="s">
        <v>206</v>
      </c>
      <c r="TV7" s="21">
        <v>58805</v>
      </c>
      <c r="TW7" s="21">
        <v>207</v>
      </c>
      <c r="TX7" s="21">
        <v>1901</v>
      </c>
      <c r="TY7" s="21">
        <v>188</v>
      </c>
      <c r="TZ7" s="21">
        <v>300</v>
      </c>
      <c r="UA7" s="21" t="s">
        <v>206</v>
      </c>
      <c r="UB7" s="21" t="s">
        <v>206</v>
      </c>
      <c r="UC7" s="21" t="s">
        <v>206</v>
      </c>
      <c r="UD7" s="21" t="s">
        <v>206</v>
      </c>
      <c r="UE7" s="21" t="s">
        <v>206</v>
      </c>
      <c r="UF7" s="21" t="s">
        <v>206</v>
      </c>
      <c r="UG7" s="21" t="s">
        <v>206</v>
      </c>
      <c r="UH7" s="21" t="s">
        <v>206</v>
      </c>
      <c r="UI7" s="21" t="s">
        <v>206</v>
      </c>
      <c r="UJ7" s="21" t="s">
        <v>206</v>
      </c>
      <c r="UK7" s="21" t="s">
        <v>206</v>
      </c>
      <c r="UL7" s="21" t="s">
        <v>206</v>
      </c>
      <c r="UM7" s="21">
        <v>91574</v>
      </c>
      <c r="UN7" s="21">
        <v>348942</v>
      </c>
      <c r="UO7" s="21">
        <v>600</v>
      </c>
      <c r="UP7" s="21">
        <v>1176</v>
      </c>
      <c r="UQ7" s="21" t="s">
        <v>206</v>
      </c>
      <c r="UR7" s="21">
        <v>230</v>
      </c>
      <c r="US7" s="21" t="s">
        <v>206</v>
      </c>
      <c r="UT7" s="21">
        <v>172034</v>
      </c>
      <c r="UU7" s="21" t="s">
        <v>206</v>
      </c>
      <c r="UV7" s="21">
        <v>4</v>
      </c>
      <c r="UW7" s="21" t="s">
        <v>206</v>
      </c>
      <c r="UX7" s="21" t="s">
        <v>206</v>
      </c>
      <c r="UY7" s="21" t="s">
        <v>206</v>
      </c>
      <c r="UZ7" s="21" t="s">
        <v>206</v>
      </c>
      <c r="VA7" s="21" t="s">
        <v>206</v>
      </c>
      <c r="VB7" s="21" t="s">
        <v>206</v>
      </c>
      <c r="VC7" s="21">
        <v>7356101</v>
      </c>
      <c r="VD7" s="21">
        <v>13739276</v>
      </c>
      <c r="VE7" s="21">
        <v>102905</v>
      </c>
      <c r="VF7" s="21" t="s">
        <v>206</v>
      </c>
      <c r="VG7" s="21" t="s">
        <v>206</v>
      </c>
      <c r="VH7" s="21" t="s">
        <v>206</v>
      </c>
      <c r="VI7" s="21">
        <v>70615</v>
      </c>
      <c r="VJ7" s="21" t="s">
        <v>206</v>
      </c>
      <c r="VK7" s="21" t="s">
        <v>206</v>
      </c>
      <c r="VL7" s="21">
        <v>1382</v>
      </c>
      <c r="VM7" s="21" t="s">
        <v>206</v>
      </c>
      <c r="VN7" s="21" t="s">
        <v>206</v>
      </c>
      <c r="VO7" s="21">
        <v>30</v>
      </c>
      <c r="VP7" s="21">
        <v>147</v>
      </c>
      <c r="VQ7" s="21" t="s">
        <v>206</v>
      </c>
      <c r="VR7" s="21" t="s">
        <v>206</v>
      </c>
      <c r="VS7" s="21" t="s">
        <v>206</v>
      </c>
      <c r="VT7" s="21">
        <v>17542170</v>
      </c>
      <c r="VU7" s="21" t="s">
        <v>206</v>
      </c>
      <c r="VV7" s="21" t="s">
        <v>206</v>
      </c>
      <c r="VW7" s="21">
        <v>196467</v>
      </c>
      <c r="VX7" s="21">
        <v>2351</v>
      </c>
      <c r="VY7" s="21" t="s">
        <v>206</v>
      </c>
      <c r="VZ7" s="21">
        <v>4503</v>
      </c>
      <c r="WA7" s="21" t="s">
        <v>206</v>
      </c>
      <c r="WB7" s="21">
        <v>2233</v>
      </c>
      <c r="WC7" s="21">
        <v>1</v>
      </c>
      <c r="WD7" s="21">
        <v>7184711</v>
      </c>
      <c r="WE7" s="21" t="s">
        <v>206</v>
      </c>
      <c r="WF7" s="21">
        <v>194223</v>
      </c>
      <c r="WG7" s="21">
        <v>225322</v>
      </c>
      <c r="WH7" s="21">
        <v>2221753</v>
      </c>
      <c r="WI7" s="21">
        <v>12789565</v>
      </c>
      <c r="WJ7" s="21">
        <v>363270</v>
      </c>
      <c r="WK7" s="21" t="s">
        <v>206</v>
      </c>
      <c r="WL7" s="21">
        <v>25622</v>
      </c>
      <c r="WM7" s="21">
        <v>9429613</v>
      </c>
      <c r="WN7" s="21">
        <v>868002</v>
      </c>
      <c r="WO7" s="21" t="s">
        <v>206</v>
      </c>
      <c r="WP7" s="21">
        <v>7565</v>
      </c>
      <c r="WQ7" s="21" t="s">
        <v>206</v>
      </c>
      <c r="WR7" s="21">
        <v>9</v>
      </c>
      <c r="WS7" s="21">
        <v>383</v>
      </c>
      <c r="WT7" s="21">
        <v>105417</v>
      </c>
      <c r="WU7" s="21" t="s">
        <v>206</v>
      </c>
      <c r="WV7" s="21">
        <v>4571</v>
      </c>
      <c r="WW7" s="21">
        <v>905168</v>
      </c>
      <c r="WX7" s="21">
        <v>23736</v>
      </c>
      <c r="WY7" s="21" t="s">
        <v>206</v>
      </c>
      <c r="WZ7" s="21">
        <v>113253</v>
      </c>
      <c r="XA7" s="21">
        <v>97690</v>
      </c>
      <c r="XB7" s="21">
        <v>137552</v>
      </c>
      <c r="XC7" s="21">
        <v>1992832</v>
      </c>
      <c r="XD7" s="21" t="s">
        <v>206</v>
      </c>
      <c r="XE7" s="21">
        <v>19260647</v>
      </c>
      <c r="XF7" s="21">
        <v>83392</v>
      </c>
      <c r="XG7" s="21">
        <v>78337050</v>
      </c>
      <c r="XH7" s="21">
        <v>47052</v>
      </c>
      <c r="XI7" s="21">
        <v>44740</v>
      </c>
      <c r="XJ7" s="21" t="s">
        <v>206</v>
      </c>
      <c r="XK7" s="21" t="s">
        <v>206</v>
      </c>
      <c r="XL7" s="21">
        <v>8909</v>
      </c>
      <c r="XM7" s="21">
        <v>7988</v>
      </c>
      <c r="XN7" s="21" t="s">
        <v>206</v>
      </c>
      <c r="XO7" s="21" t="s">
        <v>206</v>
      </c>
      <c r="XP7" s="21">
        <v>320</v>
      </c>
      <c r="XQ7" s="21">
        <v>244449</v>
      </c>
      <c r="XR7" s="21">
        <v>382</v>
      </c>
      <c r="XS7" s="21">
        <v>247</v>
      </c>
      <c r="XT7" s="21">
        <v>5</v>
      </c>
      <c r="XU7" s="21" t="s">
        <v>206</v>
      </c>
      <c r="XV7" s="21">
        <v>38</v>
      </c>
      <c r="XW7" s="21">
        <v>85</v>
      </c>
      <c r="XX7" s="21" t="s">
        <v>206</v>
      </c>
      <c r="XY7" s="21" t="s">
        <v>206</v>
      </c>
      <c r="XZ7" s="21" t="s">
        <v>206</v>
      </c>
      <c r="YA7" s="21" t="s">
        <v>206</v>
      </c>
      <c r="YB7" s="21" t="s">
        <v>206</v>
      </c>
      <c r="YC7" s="21">
        <v>25</v>
      </c>
      <c r="YD7" s="21">
        <v>911</v>
      </c>
      <c r="YE7" s="21" t="s">
        <v>206</v>
      </c>
      <c r="YF7" s="21" t="s">
        <v>206</v>
      </c>
      <c r="YG7" s="21">
        <v>34543</v>
      </c>
      <c r="YH7" s="21">
        <v>411482</v>
      </c>
      <c r="YI7" s="21">
        <v>20193</v>
      </c>
      <c r="YJ7" s="21">
        <v>127708</v>
      </c>
      <c r="YK7" s="21" t="s">
        <v>206</v>
      </c>
      <c r="YL7" s="21">
        <v>124096</v>
      </c>
      <c r="YM7" s="21">
        <v>32472</v>
      </c>
      <c r="YN7" s="21">
        <v>6785</v>
      </c>
      <c r="YO7" s="21">
        <v>505</v>
      </c>
      <c r="YP7" s="21">
        <v>2225797</v>
      </c>
      <c r="YQ7" s="21" t="s">
        <v>206</v>
      </c>
      <c r="YR7" s="21" t="s">
        <v>206</v>
      </c>
      <c r="YS7" s="21" t="s">
        <v>206</v>
      </c>
      <c r="YT7" s="21" t="s">
        <v>206</v>
      </c>
      <c r="YU7" s="21" t="s">
        <v>206</v>
      </c>
      <c r="YV7" s="21">
        <v>1</v>
      </c>
      <c r="YW7" s="21">
        <v>24270233</v>
      </c>
      <c r="YX7" s="21">
        <v>24688364</v>
      </c>
      <c r="YY7" s="21">
        <v>35589560</v>
      </c>
      <c r="YZ7" s="21" t="s">
        <v>206</v>
      </c>
      <c r="ZA7" s="21">
        <v>44090</v>
      </c>
      <c r="ZB7" s="21" t="s">
        <v>206</v>
      </c>
      <c r="ZC7" s="21">
        <v>7154028</v>
      </c>
      <c r="ZD7" s="21" t="s">
        <v>206</v>
      </c>
      <c r="ZE7" s="21">
        <v>3</v>
      </c>
      <c r="ZF7" s="21">
        <v>96405</v>
      </c>
      <c r="ZG7" s="21">
        <v>20</v>
      </c>
      <c r="ZH7" s="21">
        <v>21850776</v>
      </c>
      <c r="ZI7" s="21">
        <v>153</v>
      </c>
      <c r="ZJ7" s="21">
        <v>4</v>
      </c>
      <c r="ZK7" s="21" t="s">
        <v>206</v>
      </c>
      <c r="ZL7" s="21" t="s">
        <v>206</v>
      </c>
      <c r="ZM7" s="21" t="s">
        <v>206</v>
      </c>
      <c r="ZN7" s="21" t="s">
        <v>206</v>
      </c>
      <c r="ZO7" s="21" t="s">
        <v>206</v>
      </c>
      <c r="ZP7" s="21" t="s">
        <v>206</v>
      </c>
      <c r="ZQ7" s="21" t="s">
        <v>206</v>
      </c>
      <c r="ZR7" s="21" t="s">
        <v>206</v>
      </c>
      <c r="ZS7" s="21" t="s">
        <v>206</v>
      </c>
      <c r="ZT7" s="21" t="s">
        <v>206</v>
      </c>
      <c r="ZU7" s="21">
        <v>624</v>
      </c>
      <c r="ZV7" s="21" t="s">
        <v>206</v>
      </c>
      <c r="ZW7" s="21" t="s">
        <v>206</v>
      </c>
      <c r="ZX7" s="21" t="s">
        <v>206</v>
      </c>
      <c r="ZY7" s="21" t="s">
        <v>206</v>
      </c>
      <c r="ZZ7" s="21" t="s">
        <v>206</v>
      </c>
      <c r="AAA7" s="21" t="s">
        <v>206</v>
      </c>
      <c r="AAB7" s="21" t="s">
        <v>206</v>
      </c>
      <c r="AAC7" s="21" t="s">
        <v>206</v>
      </c>
      <c r="AAD7" s="21" t="s">
        <v>206</v>
      </c>
      <c r="AAE7" s="21" t="s">
        <v>206</v>
      </c>
      <c r="AAF7" s="21" t="s">
        <v>206</v>
      </c>
      <c r="AAG7" s="21" t="s">
        <v>206</v>
      </c>
      <c r="AAH7" s="21" t="s">
        <v>206</v>
      </c>
      <c r="AAI7" s="21" t="s">
        <v>206</v>
      </c>
      <c r="AAJ7" s="21" t="s">
        <v>206</v>
      </c>
      <c r="AAK7" s="21" t="s">
        <v>206</v>
      </c>
      <c r="AAL7" s="21" t="s">
        <v>206</v>
      </c>
      <c r="AAM7" s="21" t="s">
        <v>206</v>
      </c>
      <c r="AAN7" s="21" t="s">
        <v>206</v>
      </c>
      <c r="AAO7" s="21" t="s">
        <v>206</v>
      </c>
      <c r="AAP7" s="21" t="s">
        <v>206</v>
      </c>
      <c r="AAQ7" s="21" t="s">
        <v>206</v>
      </c>
      <c r="AAR7" s="21" t="s">
        <v>206</v>
      </c>
      <c r="AAS7" s="21">
        <v>69520</v>
      </c>
      <c r="AAT7" s="21" t="s">
        <v>206</v>
      </c>
      <c r="AAU7" s="21" t="s">
        <v>206</v>
      </c>
      <c r="AAV7" s="21" t="s">
        <v>206</v>
      </c>
      <c r="AAW7" s="21">
        <v>119523</v>
      </c>
      <c r="AAX7" s="21" t="s">
        <v>206</v>
      </c>
      <c r="AAY7" s="21" t="s">
        <v>206</v>
      </c>
      <c r="AAZ7" s="21" t="s">
        <v>206</v>
      </c>
      <c r="ABA7" s="21" t="s">
        <v>206</v>
      </c>
      <c r="ABB7" s="21">
        <v>30</v>
      </c>
      <c r="ABC7" s="21" t="s">
        <v>206</v>
      </c>
      <c r="ABD7" s="21" t="s">
        <v>206</v>
      </c>
      <c r="ABE7" s="21" t="s">
        <v>206</v>
      </c>
      <c r="ABF7" s="21" t="s">
        <v>206</v>
      </c>
      <c r="ABG7" s="21" t="s">
        <v>206</v>
      </c>
      <c r="ABH7" s="21" t="s">
        <v>206</v>
      </c>
      <c r="ABI7" s="21" t="s">
        <v>206</v>
      </c>
      <c r="ABJ7" s="21" t="s">
        <v>206</v>
      </c>
      <c r="ABK7" s="21" t="s">
        <v>206</v>
      </c>
      <c r="ABL7" s="21">
        <v>2847</v>
      </c>
      <c r="ABM7" s="21" t="s">
        <v>206</v>
      </c>
      <c r="ABN7" s="21" t="s">
        <v>206</v>
      </c>
      <c r="ABO7" s="21" t="s">
        <v>206</v>
      </c>
      <c r="ABP7" s="21" t="s">
        <v>206</v>
      </c>
      <c r="ABQ7" s="21" t="s">
        <v>206</v>
      </c>
      <c r="ABR7" s="21" t="s">
        <v>206</v>
      </c>
      <c r="ABS7" s="21" t="s">
        <v>206</v>
      </c>
      <c r="ABT7" s="21" t="s">
        <v>206</v>
      </c>
      <c r="ABU7" s="21" t="s">
        <v>206</v>
      </c>
      <c r="ABV7" s="21" t="s">
        <v>206</v>
      </c>
      <c r="ABW7" s="21" t="s">
        <v>206</v>
      </c>
      <c r="ABX7" s="21" t="s">
        <v>206</v>
      </c>
      <c r="ABY7" s="21" t="s">
        <v>206</v>
      </c>
      <c r="ABZ7" s="21" t="s">
        <v>206</v>
      </c>
      <c r="ACA7" s="21" t="s">
        <v>206</v>
      </c>
      <c r="ACB7" s="21" t="s">
        <v>206</v>
      </c>
      <c r="ACC7" s="21" t="s">
        <v>206</v>
      </c>
      <c r="ACD7" s="21" t="s">
        <v>206</v>
      </c>
      <c r="ACE7" s="21" t="s">
        <v>206</v>
      </c>
      <c r="ACF7" s="21" t="s">
        <v>206</v>
      </c>
      <c r="ACG7" s="21" t="s">
        <v>206</v>
      </c>
      <c r="ACH7" s="21" t="s">
        <v>206</v>
      </c>
      <c r="ACI7" s="21" t="s">
        <v>206</v>
      </c>
      <c r="ACJ7" s="21">
        <v>20</v>
      </c>
      <c r="ACK7" s="21" t="s">
        <v>206</v>
      </c>
      <c r="ACL7" s="21" t="s">
        <v>206</v>
      </c>
      <c r="ACM7" s="21" t="s">
        <v>206</v>
      </c>
      <c r="ACN7" s="21" t="s">
        <v>206</v>
      </c>
      <c r="ACO7" s="21" t="s">
        <v>206</v>
      </c>
      <c r="ACP7" s="21" t="s">
        <v>206</v>
      </c>
      <c r="ACQ7" s="21">
        <v>100153</v>
      </c>
      <c r="ACR7" s="21">
        <v>27310</v>
      </c>
      <c r="ACS7" s="21" t="s">
        <v>206</v>
      </c>
      <c r="ACT7" s="21" t="s">
        <v>206</v>
      </c>
      <c r="ACU7" s="21" t="s">
        <v>206</v>
      </c>
      <c r="ACV7" s="21" t="s">
        <v>206</v>
      </c>
      <c r="ACW7" s="21" t="s">
        <v>206</v>
      </c>
      <c r="ACX7" s="21" t="s">
        <v>206</v>
      </c>
      <c r="ACY7" s="21" t="s">
        <v>206</v>
      </c>
      <c r="ACZ7" s="21" t="s">
        <v>206</v>
      </c>
      <c r="ADA7" s="21" t="s">
        <v>206</v>
      </c>
      <c r="ADB7" s="21" t="s">
        <v>206</v>
      </c>
      <c r="ADC7" s="21" t="s">
        <v>206</v>
      </c>
      <c r="ADD7" s="21" t="s">
        <v>206</v>
      </c>
      <c r="ADE7" s="21" t="s">
        <v>206</v>
      </c>
      <c r="ADF7" s="21" t="s">
        <v>206</v>
      </c>
      <c r="ADG7" s="21" t="s">
        <v>206</v>
      </c>
      <c r="ADH7" s="21" t="s">
        <v>206</v>
      </c>
      <c r="ADI7" s="21" t="s">
        <v>206</v>
      </c>
      <c r="ADJ7" s="21" t="s">
        <v>206</v>
      </c>
      <c r="ADK7" s="21" t="s">
        <v>206</v>
      </c>
      <c r="ADL7" s="21" t="s">
        <v>206</v>
      </c>
      <c r="ADM7" s="21" t="s">
        <v>206</v>
      </c>
      <c r="ADN7" s="21">
        <v>93150</v>
      </c>
      <c r="ADO7" s="21" t="s">
        <v>206</v>
      </c>
      <c r="ADP7" s="21" t="s">
        <v>206</v>
      </c>
      <c r="ADQ7" s="21" t="s">
        <v>206</v>
      </c>
      <c r="ADR7" s="21">
        <v>75589</v>
      </c>
      <c r="ADS7" s="21" t="s">
        <v>206</v>
      </c>
      <c r="ADT7" s="21">
        <v>94293</v>
      </c>
      <c r="ADU7" s="21">
        <v>33720</v>
      </c>
      <c r="ADV7" s="21" t="s">
        <v>206</v>
      </c>
      <c r="ADW7" s="21" t="s">
        <v>206</v>
      </c>
      <c r="ADX7" s="21" t="s">
        <v>206</v>
      </c>
      <c r="ADY7" s="21" t="s">
        <v>206</v>
      </c>
      <c r="ADZ7" s="21">
        <v>6156</v>
      </c>
      <c r="AEA7" s="21">
        <v>2080153</v>
      </c>
      <c r="AEB7" s="21" t="s">
        <v>206</v>
      </c>
      <c r="AEC7" s="21" t="s">
        <v>206</v>
      </c>
      <c r="AED7" s="21" t="s">
        <v>206</v>
      </c>
      <c r="AEE7" s="21" t="s">
        <v>206</v>
      </c>
      <c r="AEF7" s="21" t="s">
        <v>206</v>
      </c>
      <c r="AEG7" s="21" t="s">
        <v>206</v>
      </c>
      <c r="AEH7" s="21">
        <v>8400</v>
      </c>
      <c r="AEI7" s="21" t="s">
        <v>206</v>
      </c>
      <c r="AEJ7" s="21">
        <v>4698</v>
      </c>
      <c r="AEK7" s="21" t="s">
        <v>206</v>
      </c>
      <c r="AEL7" s="21">
        <v>188411</v>
      </c>
      <c r="AEM7" s="21">
        <v>147710</v>
      </c>
      <c r="AEN7" s="21" t="s">
        <v>206</v>
      </c>
      <c r="AEO7" s="21">
        <v>10596</v>
      </c>
      <c r="AEP7" s="21" t="s">
        <v>206</v>
      </c>
      <c r="AEQ7" s="21">
        <v>10482</v>
      </c>
      <c r="AER7" s="21" t="s">
        <v>206</v>
      </c>
      <c r="AES7" s="21">
        <v>3130159</v>
      </c>
      <c r="AET7" s="21">
        <v>190</v>
      </c>
      <c r="AEU7" s="21">
        <v>103226</v>
      </c>
      <c r="AEV7" s="21">
        <v>4090</v>
      </c>
      <c r="AEW7" s="21" t="s">
        <v>206</v>
      </c>
      <c r="AEX7" s="21" t="s">
        <v>206</v>
      </c>
      <c r="AEY7" s="21" t="s">
        <v>206</v>
      </c>
      <c r="AEZ7" s="21">
        <v>858</v>
      </c>
      <c r="AFA7" s="21">
        <v>32530</v>
      </c>
      <c r="AFB7" s="21" t="s">
        <v>206</v>
      </c>
      <c r="AFC7" s="21" t="s">
        <v>206</v>
      </c>
      <c r="AFD7" s="21" t="s">
        <v>206</v>
      </c>
      <c r="AFE7" s="21" t="s">
        <v>206</v>
      </c>
      <c r="AFF7" s="21" t="s">
        <v>206</v>
      </c>
      <c r="AFG7" s="21">
        <v>45</v>
      </c>
      <c r="AFH7" s="21" t="s">
        <v>206</v>
      </c>
      <c r="AFI7" s="21" t="s">
        <v>206</v>
      </c>
      <c r="AFJ7" s="21" t="s">
        <v>206</v>
      </c>
      <c r="AFK7" s="21" t="s">
        <v>206</v>
      </c>
      <c r="AFL7" s="21" t="s">
        <v>206</v>
      </c>
      <c r="AFM7" s="21" t="s">
        <v>206</v>
      </c>
      <c r="AFN7" s="21">
        <v>74976</v>
      </c>
      <c r="AFO7" s="21" t="s">
        <v>206</v>
      </c>
      <c r="AFP7" s="21" t="s">
        <v>206</v>
      </c>
      <c r="AFQ7" s="21">
        <v>5</v>
      </c>
      <c r="AFR7" s="21" t="s">
        <v>206</v>
      </c>
      <c r="AFS7" s="21" t="s">
        <v>206</v>
      </c>
      <c r="AFT7" s="21" t="s">
        <v>206</v>
      </c>
      <c r="AFU7" s="21">
        <v>8147</v>
      </c>
      <c r="AFV7" s="21">
        <v>704</v>
      </c>
      <c r="AFW7" s="21" t="s">
        <v>206</v>
      </c>
      <c r="AFX7" s="21">
        <v>4916</v>
      </c>
      <c r="AFY7" s="21" t="s">
        <v>206</v>
      </c>
      <c r="AFZ7" s="21">
        <v>199245</v>
      </c>
      <c r="AGA7" s="21">
        <v>217922</v>
      </c>
      <c r="AGB7" s="21">
        <v>5126</v>
      </c>
      <c r="AGC7" s="21">
        <v>13819</v>
      </c>
      <c r="AGD7" s="21">
        <v>32664</v>
      </c>
      <c r="AGE7" s="21" t="s">
        <v>206</v>
      </c>
      <c r="AGF7" s="21" t="s">
        <v>206</v>
      </c>
      <c r="AGG7" s="21" t="s">
        <v>206</v>
      </c>
      <c r="AGH7" s="21" t="s">
        <v>206</v>
      </c>
      <c r="AGI7" s="21" t="s">
        <v>206</v>
      </c>
      <c r="AGJ7" s="21">
        <v>21894</v>
      </c>
      <c r="AGK7" s="21">
        <v>43746739</v>
      </c>
      <c r="AGL7" s="21">
        <v>11675328</v>
      </c>
      <c r="AGM7" s="21">
        <v>10681</v>
      </c>
      <c r="AGN7" s="21" t="s">
        <v>206</v>
      </c>
      <c r="AGO7" s="21">
        <v>24813</v>
      </c>
      <c r="AGP7" s="21" t="s">
        <v>206</v>
      </c>
      <c r="AGQ7" s="21">
        <v>5575575</v>
      </c>
      <c r="AGR7" s="21" t="s">
        <v>206</v>
      </c>
      <c r="AGS7" s="21" t="s">
        <v>206</v>
      </c>
      <c r="AGT7" s="21" t="s">
        <v>206</v>
      </c>
      <c r="AGU7" s="21">
        <v>15</v>
      </c>
      <c r="AGV7" s="21" t="s">
        <v>206</v>
      </c>
      <c r="AGW7" s="21" t="s">
        <v>206</v>
      </c>
      <c r="AGX7" s="21">
        <v>34</v>
      </c>
      <c r="AGY7" s="21" t="s">
        <v>206</v>
      </c>
      <c r="AGZ7" s="21" t="s">
        <v>206</v>
      </c>
      <c r="AHA7" s="21" t="s">
        <v>206</v>
      </c>
      <c r="AHB7" s="21" t="s">
        <v>206</v>
      </c>
      <c r="AHC7" s="21" t="s">
        <v>206</v>
      </c>
      <c r="AHD7" s="21" t="s">
        <v>206</v>
      </c>
      <c r="AHE7" s="21" t="s">
        <v>206</v>
      </c>
      <c r="AHF7" s="21" t="s">
        <v>206</v>
      </c>
      <c r="AHG7" s="21" t="s">
        <v>206</v>
      </c>
      <c r="AHH7" s="21" t="s">
        <v>206</v>
      </c>
      <c r="AHI7" s="21">
        <v>51</v>
      </c>
      <c r="AHJ7" s="21" t="s">
        <v>206</v>
      </c>
      <c r="AHK7" s="21" t="s">
        <v>206</v>
      </c>
      <c r="AHL7" s="21" t="s">
        <v>206</v>
      </c>
      <c r="AHM7" s="21" t="s">
        <v>206</v>
      </c>
      <c r="AHN7" s="21">
        <v>44850</v>
      </c>
      <c r="AHO7" s="21" t="s">
        <v>206</v>
      </c>
      <c r="AHP7" s="21" t="s">
        <v>206</v>
      </c>
      <c r="AHQ7" s="21">
        <v>2209</v>
      </c>
      <c r="AHR7" s="21" t="s">
        <v>206</v>
      </c>
      <c r="AHS7" s="21" t="s">
        <v>206</v>
      </c>
      <c r="AHT7" s="21" t="s">
        <v>206</v>
      </c>
      <c r="AHU7" s="21">
        <v>50092</v>
      </c>
      <c r="AHV7" s="21" t="s">
        <v>206</v>
      </c>
      <c r="AHW7" s="21" t="s">
        <v>206</v>
      </c>
      <c r="AHX7" s="21" t="s">
        <v>206</v>
      </c>
      <c r="AHY7" s="21" t="s">
        <v>206</v>
      </c>
      <c r="AHZ7" s="21" t="s">
        <v>206</v>
      </c>
      <c r="AIA7" s="21" t="s">
        <v>206</v>
      </c>
      <c r="AIB7" s="21">
        <v>8167</v>
      </c>
      <c r="AIC7" s="21" t="s">
        <v>206</v>
      </c>
      <c r="AID7" s="21">
        <v>207819</v>
      </c>
      <c r="AIE7" s="21" t="s">
        <v>206</v>
      </c>
      <c r="AIF7" s="21">
        <v>162226</v>
      </c>
      <c r="AIG7" s="21">
        <v>152452</v>
      </c>
      <c r="AIH7" s="21">
        <v>39972</v>
      </c>
      <c r="AII7" s="21">
        <v>78071</v>
      </c>
      <c r="AIJ7" s="21">
        <v>13464</v>
      </c>
      <c r="AIK7" s="21">
        <v>82130</v>
      </c>
      <c r="AIL7" s="21" t="s">
        <v>206</v>
      </c>
      <c r="AIM7" s="21" t="s">
        <v>206</v>
      </c>
      <c r="AIN7" s="21">
        <v>124099</v>
      </c>
      <c r="AIO7" s="21">
        <v>51922</v>
      </c>
      <c r="AIP7" s="21" t="s">
        <v>206</v>
      </c>
      <c r="AIQ7" s="21" t="s">
        <v>206</v>
      </c>
      <c r="AIR7" s="21" t="s">
        <v>206</v>
      </c>
      <c r="AIS7" s="21" t="s">
        <v>206</v>
      </c>
      <c r="AIT7" s="21">
        <v>30</v>
      </c>
      <c r="AIU7" s="21">
        <v>50</v>
      </c>
      <c r="AIV7" s="21" t="s">
        <v>206</v>
      </c>
      <c r="AIW7" s="21">
        <v>9700</v>
      </c>
      <c r="AIX7" s="21" t="s">
        <v>206</v>
      </c>
      <c r="AIY7" s="21">
        <v>25</v>
      </c>
      <c r="AIZ7" s="21">
        <v>515528</v>
      </c>
      <c r="AJA7" s="21" t="s">
        <v>206</v>
      </c>
      <c r="AJB7" s="21" t="s">
        <v>206</v>
      </c>
      <c r="AJC7" s="21" t="s">
        <v>206</v>
      </c>
      <c r="AJD7" s="21" t="s">
        <v>206</v>
      </c>
      <c r="AJE7" s="21" t="s">
        <v>206</v>
      </c>
      <c r="AJF7" s="21" t="s">
        <v>206</v>
      </c>
      <c r="AJG7" s="21" t="s">
        <v>206</v>
      </c>
      <c r="AJH7" s="21" t="s">
        <v>206</v>
      </c>
      <c r="AJI7" s="21" t="s">
        <v>206</v>
      </c>
      <c r="AJJ7" s="21" t="s">
        <v>206</v>
      </c>
      <c r="AJK7" s="21" t="s">
        <v>206</v>
      </c>
      <c r="AJL7" s="21" t="s">
        <v>206</v>
      </c>
      <c r="AJM7" s="21" t="s">
        <v>206</v>
      </c>
      <c r="AJN7" s="21" t="s">
        <v>206</v>
      </c>
      <c r="AJO7" s="21" t="s">
        <v>206</v>
      </c>
      <c r="AJP7" s="21">
        <v>835</v>
      </c>
      <c r="AJQ7" s="21" t="s">
        <v>206</v>
      </c>
      <c r="AJR7" s="21" t="s">
        <v>206</v>
      </c>
      <c r="AJS7" s="21" t="s">
        <v>206</v>
      </c>
      <c r="AJT7" s="21" t="s">
        <v>206</v>
      </c>
      <c r="AJU7" s="21" t="s">
        <v>206</v>
      </c>
      <c r="AJV7" s="21">
        <v>1684</v>
      </c>
      <c r="AJW7" s="21" t="s">
        <v>206</v>
      </c>
      <c r="AJX7" s="21">
        <v>19107</v>
      </c>
      <c r="AJY7" s="21" t="s">
        <v>206</v>
      </c>
      <c r="AJZ7" s="21" t="s">
        <v>206</v>
      </c>
      <c r="AKA7" s="21" t="s">
        <v>206</v>
      </c>
      <c r="AKB7" s="21" t="s">
        <v>206</v>
      </c>
      <c r="AKC7" s="21" t="s">
        <v>206</v>
      </c>
      <c r="AKD7" s="21" t="s">
        <v>206</v>
      </c>
      <c r="AKE7" s="21">
        <v>3840348</v>
      </c>
      <c r="AKF7" s="21">
        <v>1371067</v>
      </c>
      <c r="AKG7" s="21">
        <v>10875622</v>
      </c>
      <c r="AKH7" s="21" t="s">
        <v>206</v>
      </c>
      <c r="AKI7" s="21" t="s">
        <v>206</v>
      </c>
      <c r="AKJ7" s="21" t="s">
        <v>206</v>
      </c>
      <c r="AKK7" s="21">
        <v>8330</v>
      </c>
      <c r="AKL7" s="21" t="s">
        <v>206</v>
      </c>
      <c r="AKM7" s="21" t="s">
        <v>206</v>
      </c>
      <c r="AKN7" s="21">
        <v>50</v>
      </c>
      <c r="AKO7" s="21" t="s">
        <v>206</v>
      </c>
      <c r="AKP7" s="21">
        <v>11665</v>
      </c>
      <c r="AKQ7" s="21" t="s">
        <v>206</v>
      </c>
      <c r="AKR7" s="21">
        <v>1</v>
      </c>
      <c r="AKS7" s="21" t="s">
        <v>206</v>
      </c>
      <c r="AKT7" s="21" t="s">
        <v>206</v>
      </c>
      <c r="AKU7" s="21" t="s">
        <v>206</v>
      </c>
      <c r="AKV7" s="21" t="s">
        <v>206</v>
      </c>
      <c r="AKW7" s="21" t="s">
        <v>206</v>
      </c>
      <c r="AKX7" s="21" t="s">
        <v>206</v>
      </c>
      <c r="AKY7" s="21" t="s">
        <v>206</v>
      </c>
      <c r="AKZ7" s="21">
        <v>92</v>
      </c>
      <c r="ALA7" s="21" t="s">
        <v>206</v>
      </c>
      <c r="ALB7" s="21" t="s">
        <v>206</v>
      </c>
      <c r="ALC7" s="21" t="s">
        <v>206</v>
      </c>
      <c r="ALD7" s="21" t="s">
        <v>206</v>
      </c>
      <c r="ALE7" s="21" t="s">
        <v>206</v>
      </c>
      <c r="ALF7" s="21">
        <v>2798173</v>
      </c>
      <c r="ALG7" s="21" t="s">
        <v>206</v>
      </c>
      <c r="ALH7" s="21">
        <v>61796</v>
      </c>
      <c r="ALI7" s="21">
        <v>11853</v>
      </c>
      <c r="ALJ7" s="21" t="s">
        <v>206</v>
      </c>
      <c r="ALK7" s="21" t="s">
        <v>206</v>
      </c>
      <c r="ALL7" s="21" t="s">
        <v>206</v>
      </c>
      <c r="ALM7" s="21">
        <v>56</v>
      </c>
      <c r="ALN7" s="21" t="s">
        <v>206</v>
      </c>
      <c r="ALO7" s="21">
        <v>313130</v>
      </c>
      <c r="ALP7" s="21" t="s">
        <v>206</v>
      </c>
      <c r="ALQ7" s="21" t="s">
        <v>206</v>
      </c>
      <c r="ALR7" s="21">
        <v>63</v>
      </c>
      <c r="ALS7" s="21" t="s">
        <v>206</v>
      </c>
      <c r="ALT7" s="21" t="s">
        <v>206</v>
      </c>
      <c r="ALU7" s="21">
        <v>2487</v>
      </c>
      <c r="ALV7" s="21">
        <v>1120546</v>
      </c>
      <c r="ALW7" s="21">
        <v>15</v>
      </c>
      <c r="ALX7" s="21">
        <v>8434</v>
      </c>
      <c r="ALY7" s="21" t="s">
        <v>206</v>
      </c>
      <c r="ALZ7" s="21">
        <v>269104</v>
      </c>
      <c r="AMA7" s="21">
        <v>15059</v>
      </c>
      <c r="AMB7" s="21">
        <v>17</v>
      </c>
      <c r="AMC7" s="21" t="s">
        <v>206</v>
      </c>
      <c r="AMD7" s="21">
        <v>7969</v>
      </c>
      <c r="AME7" s="21">
        <v>387041</v>
      </c>
      <c r="AMF7" s="21" t="s">
        <v>206</v>
      </c>
      <c r="AMG7" s="21">
        <v>11560</v>
      </c>
      <c r="AMH7" s="21">
        <v>33149</v>
      </c>
      <c r="AMI7" s="21">
        <v>6196734</v>
      </c>
      <c r="AMJ7" s="21">
        <v>739</v>
      </c>
      <c r="AMK7" s="21">
        <v>2988965</v>
      </c>
      <c r="AML7" s="21" t="s">
        <v>206</v>
      </c>
      <c r="AMM7" s="21" t="s">
        <v>206</v>
      </c>
      <c r="AMN7" s="21">
        <v>15842</v>
      </c>
      <c r="AMO7" s="21">
        <v>343449</v>
      </c>
      <c r="AMP7" s="21">
        <v>10</v>
      </c>
      <c r="AMQ7" s="21">
        <v>23038</v>
      </c>
      <c r="AMR7" s="21">
        <v>18400</v>
      </c>
      <c r="AMS7" s="21">
        <v>143295</v>
      </c>
      <c r="AMT7" s="21">
        <v>959227</v>
      </c>
      <c r="AMU7" s="21">
        <v>7</v>
      </c>
      <c r="AMV7" s="21" t="s">
        <v>206</v>
      </c>
      <c r="AMW7" s="21" t="s">
        <v>206</v>
      </c>
      <c r="AMX7" s="21">
        <v>48276</v>
      </c>
      <c r="AMY7" s="21" t="s">
        <v>206</v>
      </c>
      <c r="AMZ7" s="21" t="s">
        <v>206</v>
      </c>
      <c r="ANA7" s="21" t="s">
        <v>206</v>
      </c>
      <c r="ANB7" s="21" t="s">
        <v>206</v>
      </c>
      <c r="ANC7" s="21" t="s">
        <v>206</v>
      </c>
      <c r="AND7" s="21" t="s">
        <v>206</v>
      </c>
      <c r="ANE7" s="21">
        <v>5</v>
      </c>
      <c r="ANF7" s="21" t="s">
        <v>206</v>
      </c>
      <c r="ANG7" s="21" t="s">
        <v>206</v>
      </c>
      <c r="ANH7" s="21" t="s">
        <v>206</v>
      </c>
      <c r="ANI7" s="21">
        <v>103217</v>
      </c>
      <c r="ANJ7" s="21">
        <v>18145</v>
      </c>
      <c r="ANK7" s="21">
        <v>439</v>
      </c>
      <c r="ANL7" s="21">
        <v>20</v>
      </c>
      <c r="ANM7" s="21" t="s">
        <v>206</v>
      </c>
      <c r="ANN7" s="21">
        <v>32527</v>
      </c>
      <c r="ANO7" s="21">
        <v>226022</v>
      </c>
      <c r="ANP7" s="21">
        <v>178087</v>
      </c>
      <c r="ANQ7" s="21">
        <v>42177</v>
      </c>
      <c r="ANR7" s="21">
        <v>468824</v>
      </c>
      <c r="ANS7" s="21">
        <v>43864</v>
      </c>
      <c r="ANT7" s="21">
        <v>19</v>
      </c>
      <c r="ANU7" s="21" t="s">
        <v>206</v>
      </c>
      <c r="ANV7" s="21" t="s">
        <v>206</v>
      </c>
      <c r="ANW7" s="21" t="s">
        <v>206</v>
      </c>
      <c r="ANX7" s="21" t="s">
        <v>206</v>
      </c>
      <c r="ANY7" s="21">
        <v>34120325</v>
      </c>
      <c r="ANZ7" s="21">
        <v>54964362</v>
      </c>
      <c r="AOA7" s="21">
        <v>33330671</v>
      </c>
      <c r="AOB7" s="21" t="s">
        <v>206</v>
      </c>
      <c r="AOC7" s="21">
        <v>221375</v>
      </c>
      <c r="AOD7" s="21" t="s">
        <v>206</v>
      </c>
      <c r="AOE7" s="21">
        <v>3986685</v>
      </c>
      <c r="AOF7" s="21">
        <v>10</v>
      </c>
      <c r="AOG7" s="21" t="s">
        <v>206</v>
      </c>
      <c r="AOH7" s="21">
        <v>3484076</v>
      </c>
      <c r="AOI7" s="21">
        <v>151</v>
      </c>
      <c r="AOJ7" s="21">
        <v>158</v>
      </c>
      <c r="AOK7" s="21" t="s">
        <v>206</v>
      </c>
      <c r="AOL7" s="21">
        <v>634259</v>
      </c>
      <c r="AOM7" s="21" t="s">
        <v>206</v>
      </c>
      <c r="AON7" s="21" t="s">
        <v>206</v>
      </c>
      <c r="AOO7" s="21" t="s">
        <v>206</v>
      </c>
      <c r="AOP7" s="21" t="s">
        <v>206</v>
      </c>
      <c r="AOQ7" s="21" t="s">
        <v>206</v>
      </c>
      <c r="AOR7" s="21" t="s">
        <v>206</v>
      </c>
      <c r="AOS7" s="21">
        <v>26</v>
      </c>
      <c r="AOT7" s="21">
        <v>2175</v>
      </c>
      <c r="AOU7" s="21" t="s">
        <v>206</v>
      </c>
      <c r="AOV7" s="21">
        <v>0</v>
      </c>
      <c r="AOW7" s="21">
        <v>138</v>
      </c>
      <c r="AOX7" s="21" t="s">
        <v>206</v>
      </c>
      <c r="AOY7" s="21" t="s">
        <v>206</v>
      </c>
      <c r="AOZ7" s="21">
        <v>12344</v>
      </c>
      <c r="APA7" s="21" t="s">
        <v>206</v>
      </c>
      <c r="APB7" s="21">
        <v>2881957</v>
      </c>
      <c r="APC7" s="21">
        <v>181</v>
      </c>
      <c r="APD7" s="21">
        <v>24</v>
      </c>
      <c r="APE7" s="21">
        <v>487</v>
      </c>
      <c r="APF7" s="21" t="s">
        <v>206</v>
      </c>
      <c r="APG7" s="21">
        <v>451011</v>
      </c>
      <c r="APH7" s="21">
        <v>2936027</v>
      </c>
      <c r="API7" s="21">
        <v>8086702</v>
      </c>
      <c r="APJ7" s="21" t="s">
        <v>206</v>
      </c>
      <c r="APK7" s="21" t="s">
        <v>206</v>
      </c>
      <c r="APL7" s="21">
        <v>3581</v>
      </c>
      <c r="APM7" s="21" t="s">
        <v>206</v>
      </c>
      <c r="APN7" s="21" t="s">
        <v>206</v>
      </c>
      <c r="APO7" s="21">
        <v>208460</v>
      </c>
      <c r="APP7" s="21">
        <v>1627071</v>
      </c>
      <c r="APQ7" s="21" t="s">
        <v>206</v>
      </c>
      <c r="APR7" s="21">
        <v>4124</v>
      </c>
      <c r="APS7" s="21" t="s">
        <v>206</v>
      </c>
      <c r="APT7" s="21">
        <v>11137</v>
      </c>
      <c r="APU7" s="21">
        <v>94347</v>
      </c>
      <c r="APV7" s="21">
        <v>5367294</v>
      </c>
      <c r="APW7" s="21">
        <v>927263</v>
      </c>
      <c r="APX7" s="21">
        <v>2699027</v>
      </c>
      <c r="APY7" s="21">
        <v>519284</v>
      </c>
      <c r="APZ7" s="21" t="s">
        <v>206</v>
      </c>
      <c r="AQA7" s="21">
        <v>3496493</v>
      </c>
      <c r="AQB7" s="21">
        <v>112941614</v>
      </c>
      <c r="AQC7" s="21">
        <v>2192865</v>
      </c>
      <c r="AQD7" s="21">
        <v>12668</v>
      </c>
      <c r="AQE7" s="21">
        <v>8669</v>
      </c>
      <c r="AQF7" s="21">
        <v>368</v>
      </c>
      <c r="AQG7" s="21" t="s">
        <v>206</v>
      </c>
      <c r="AQH7" s="21">
        <v>2320</v>
      </c>
      <c r="AQI7" s="21">
        <v>31990</v>
      </c>
      <c r="AQJ7" s="21" t="s">
        <v>206</v>
      </c>
      <c r="AQK7" s="21">
        <v>449</v>
      </c>
      <c r="AQL7" s="21">
        <v>19</v>
      </c>
      <c r="AQM7" s="21">
        <v>588</v>
      </c>
      <c r="AQN7" s="21" t="s">
        <v>206</v>
      </c>
      <c r="AQO7" s="21">
        <v>5</v>
      </c>
      <c r="AQP7" s="21">
        <v>65706</v>
      </c>
      <c r="AQQ7" s="21" t="s">
        <v>206</v>
      </c>
      <c r="AQR7" s="21">
        <v>89311</v>
      </c>
      <c r="AQS7" s="21" t="s">
        <v>206</v>
      </c>
      <c r="AQT7" s="21" t="s">
        <v>206</v>
      </c>
      <c r="AQU7" s="21" t="s">
        <v>206</v>
      </c>
      <c r="AQV7" s="21" t="s">
        <v>206</v>
      </c>
      <c r="AQW7" s="21" t="s">
        <v>206</v>
      </c>
      <c r="AQX7" s="21" t="s">
        <v>206</v>
      </c>
      <c r="AQY7" s="21">
        <v>671</v>
      </c>
      <c r="AQZ7" s="21">
        <v>403063</v>
      </c>
      <c r="ARA7" s="21" t="s">
        <v>206</v>
      </c>
      <c r="ARB7" s="21">
        <v>102</v>
      </c>
      <c r="ARC7" s="21">
        <v>9093</v>
      </c>
      <c r="ARD7" s="21">
        <v>628795</v>
      </c>
      <c r="ARE7" s="21">
        <v>70216</v>
      </c>
      <c r="ARF7" s="21">
        <v>83448</v>
      </c>
      <c r="ARG7" s="21" t="s">
        <v>206</v>
      </c>
      <c r="ARH7" s="21">
        <v>77735</v>
      </c>
      <c r="ARI7" s="21">
        <v>1340</v>
      </c>
      <c r="ARJ7" s="21">
        <v>98094</v>
      </c>
      <c r="ARK7" s="21">
        <v>101762</v>
      </c>
      <c r="ARL7" s="21">
        <v>371889</v>
      </c>
      <c r="ARM7" s="21">
        <v>13063</v>
      </c>
      <c r="ARN7" s="21" t="s">
        <v>206</v>
      </c>
      <c r="ARO7" s="21" t="s">
        <v>206</v>
      </c>
      <c r="ARP7" s="21">
        <v>3</v>
      </c>
      <c r="ARQ7" s="21" t="s">
        <v>206</v>
      </c>
      <c r="ARR7" s="21" t="s">
        <v>206</v>
      </c>
      <c r="ARS7" s="21">
        <v>63227879</v>
      </c>
      <c r="ART7" s="21">
        <v>68631165</v>
      </c>
      <c r="ARU7" s="21">
        <v>5038334</v>
      </c>
      <c r="ARV7" s="21" t="s">
        <v>206</v>
      </c>
      <c r="ARW7" s="21">
        <v>91720</v>
      </c>
      <c r="ARX7" s="21" t="s">
        <v>206</v>
      </c>
      <c r="ARY7" s="21">
        <v>7837626</v>
      </c>
      <c r="ARZ7" s="21">
        <v>519</v>
      </c>
      <c r="ASA7" s="21" t="s">
        <v>206</v>
      </c>
      <c r="ASB7" s="21">
        <v>10520</v>
      </c>
      <c r="ASC7" s="21">
        <v>1068</v>
      </c>
      <c r="ASD7" s="21">
        <v>1885367</v>
      </c>
      <c r="ASE7" s="21">
        <v>8609</v>
      </c>
      <c r="ASF7" s="21">
        <v>2131</v>
      </c>
      <c r="ASG7" s="21" t="s">
        <v>206</v>
      </c>
      <c r="ASH7" s="21" t="s">
        <v>206</v>
      </c>
      <c r="ASI7" s="21" t="s">
        <v>206</v>
      </c>
      <c r="ASJ7" s="21" t="s">
        <v>206</v>
      </c>
      <c r="ASK7" s="21" t="s">
        <v>206</v>
      </c>
      <c r="ASL7" s="21" t="s">
        <v>206</v>
      </c>
      <c r="ASM7" s="21" t="s">
        <v>206</v>
      </c>
      <c r="ASN7" s="21" t="s">
        <v>206</v>
      </c>
      <c r="ASO7" s="21" t="s">
        <v>206</v>
      </c>
      <c r="ASP7" s="21" t="s">
        <v>206</v>
      </c>
      <c r="ASQ7" s="21" t="s">
        <v>206</v>
      </c>
      <c r="ASR7" s="21">
        <v>968034</v>
      </c>
      <c r="ASS7" s="21" t="s">
        <v>206</v>
      </c>
      <c r="AST7" s="21">
        <v>13399162</v>
      </c>
      <c r="ASU7" s="21" t="s">
        <v>206</v>
      </c>
      <c r="ASV7" s="21" t="s">
        <v>206</v>
      </c>
      <c r="ASW7" s="21">
        <v>13858</v>
      </c>
      <c r="ASX7" s="21">
        <v>292</v>
      </c>
      <c r="ASY7" s="21">
        <v>10074</v>
      </c>
      <c r="ASZ7" s="21" t="s">
        <v>206</v>
      </c>
      <c r="ATA7" s="21" t="s">
        <v>206</v>
      </c>
      <c r="ATB7" s="21">
        <v>22674</v>
      </c>
      <c r="ATC7" s="21">
        <v>135542</v>
      </c>
      <c r="ATD7" s="21" t="s">
        <v>206</v>
      </c>
      <c r="ATE7" s="21" t="s">
        <v>206</v>
      </c>
      <c r="ATF7" s="21">
        <v>770</v>
      </c>
      <c r="ATG7" s="21" t="s">
        <v>206</v>
      </c>
      <c r="ATH7" s="21" t="s">
        <v>206</v>
      </c>
      <c r="ATI7" s="21" t="s">
        <v>206</v>
      </c>
      <c r="ATJ7" s="21" t="s">
        <v>206</v>
      </c>
      <c r="ATK7" s="21" t="s">
        <v>206</v>
      </c>
      <c r="ATL7" s="21">
        <v>32</v>
      </c>
      <c r="ATM7" s="21" t="s">
        <v>206</v>
      </c>
      <c r="ATN7" s="21" t="s">
        <v>206</v>
      </c>
      <c r="ATO7" s="21" t="s">
        <v>206</v>
      </c>
      <c r="ATP7" s="21" t="s">
        <v>206</v>
      </c>
      <c r="ATQ7" s="21" t="s">
        <v>206</v>
      </c>
      <c r="ATR7" s="21" t="s">
        <v>206</v>
      </c>
      <c r="ATS7" s="21" t="s">
        <v>206</v>
      </c>
      <c r="ATT7" s="21" t="s">
        <v>206</v>
      </c>
      <c r="ATU7" s="21" t="s">
        <v>206</v>
      </c>
      <c r="ATV7" s="21" t="s">
        <v>206</v>
      </c>
      <c r="ATW7" s="21">
        <v>21298</v>
      </c>
      <c r="ATX7" s="21">
        <v>3496</v>
      </c>
      <c r="ATY7" s="21">
        <v>554</v>
      </c>
      <c r="ATZ7" s="21" t="s">
        <v>206</v>
      </c>
      <c r="AUA7" s="21" t="s">
        <v>206</v>
      </c>
      <c r="AUB7" s="21" t="s">
        <v>206</v>
      </c>
      <c r="AUC7" s="21">
        <v>78</v>
      </c>
      <c r="AUD7" s="21" t="s">
        <v>206</v>
      </c>
      <c r="AUE7" s="21" t="s">
        <v>206</v>
      </c>
      <c r="AUF7" s="21" t="s">
        <v>206</v>
      </c>
      <c r="AUG7" s="21" t="s">
        <v>206</v>
      </c>
      <c r="AUH7" s="21" t="s">
        <v>206</v>
      </c>
      <c r="AUI7" s="21">
        <v>381</v>
      </c>
      <c r="AUJ7" s="21" t="s">
        <v>206</v>
      </c>
      <c r="AUK7" s="21" t="s">
        <v>206</v>
      </c>
      <c r="AUL7" s="21" t="s">
        <v>206</v>
      </c>
      <c r="AUM7" s="21" t="s">
        <v>206</v>
      </c>
      <c r="AUN7" s="21" t="s">
        <v>206</v>
      </c>
      <c r="AUO7" s="21" t="s">
        <v>206</v>
      </c>
      <c r="AUP7" s="21" t="s">
        <v>206</v>
      </c>
      <c r="AUQ7" s="21" t="s">
        <v>206</v>
      </c>
      <c r="AUR7" s="21" t="s">
        <v>206</v>
      </c>
      <c r="AUS7" s="21">
        <v>1142</v>
      </c>
      <c r="AUT7" s="21" t="s">
        <v>206</v>
      </c>
      <c r="AUU7" s="21" t="s">
        <v>206</v>
      </c>
      <c r="AUV7" s="21" t="s">
        <v>206</v>
      </c>
      <c r="AUW7" s="21">
        <v>1836</v>
      </c>
      <c r="AUX7" s="21">
        <v>122266</v>
      </c>
      <c r="AUY7" s="21">
        <v>1517</v>
      </c>
      <c r="AUZ7" s="21">
        <v>6115</v>
      </c>
      <c r="AVA7" s="21" t="s">
        <v>206</v>
      </c>
      <c r="AVB7" s="21">
        <v>866</v>
      </c>
      <c r="AVC7" s="21" t="s">
        <v>206</v>
      </c>
      <c r="AVD7" s="21">
        <v>213</v>
      </c>
      <c r="AVE7" s="21" t="s">
        <v>206</v>
      </c>
      <c r="AVF7" s="21" t="s">
        <v>206</v>
      </c>
      <c r="AVG7" s="21">
        <v>5150</v>
      </c>
      <c r="AVH7" s="21" t="s">
        <v>206</v>
      </c>
      <c r="AVI7" s="21" t="s">
        <v>206</v>
      </c>
      <c r="AVJ7" s="21" t="s">
        <v>206</v>
      </c>
      <c r="AVK7" s="21" t="s">
        <v>206</v>
      </c>
      <c r="AVL7" s="21" t="s">
        <v>206</v>
      </c>
      <c r="AVM7" s="21">
        <v>1481120</v>
      </c>
      <c r="AVN7" s="21">
        <v>85344</v>
      </c>
      <c r="AVO7" s="21">
        <v>47091</v>
      </c>
      <c r="AVP7" s="21" t="s">
        <v>206</v>
      </c>
      <c r="AVQ7" s="21" t="s">
        <v>206</v>
      </c>
      <c r="AVR7" s="21" t="s">
        <v>206</v>
      </c>
      <c r="AVS7" s="21">
        <v>32910</v>
      </c>
      <c r="AVT7" s="21" t="s">
        <v>206</v>
      </c>
      <c r="AVU7" s="21" t="s">
        <v>206</v>
      </c>
      <c r="AVV7" s="21">
        <v>3083</v>
      </c>
      <c r="AVW7" s="21">
        <v>284</v>
      </c>
      <c r="AVX7" s="21">
        <v>1214414</v>
      </c>
      <c r="AVY7" s="21" t="s">
        <v>206</v>
      </c>
      <c r="AVZ7" s="21">
        <v>2</v>
      </c>
      <c r="AWA7" s="21" t="s">
        <v>206</v>
      </c>
      <c r="AWB7" s="21">
        <v>870</v>
      </c>
      <c r="AWC7" s="21" t="s">
        <v>206</v>
      </c>
      <c r="AWD7" s="21" t="s">
        <v>206</v>
      </c>
      <c r="AWE7" s="21" t="s">
        <v>206</v>
      </c>
      <c r="AWF7" s="21" t="s">
        <v>206</v>
      </c>
      <c r="AWG7" s="21">
        <v>260085</v>
      </c>
      <c r="AWH7" s="21">
        <v>59078</v>
      </c>
      <c r="AWI7" s="21" t="s">
        <v>206</v>
      </c>
      <c r="AWJ7" s="21">
        <v>952457</v>
      </c>
      <c r="AWK7" s="21" t="s">
        <v>206</v>
      </c>
      <c r="AWL7" s="21" t="s">
        <v>206</v>
      </c>
      <c r="AWM7" s="21">
        <v>1282</v>
      </c>
      <c r="AWN7" s="21" t="s">
        <v>206</v>
      </c>
      <c r="AWO7" s="21" t="s">
        <v>206</v>
      </c>
      <c r="AWP7" s="21" t="s">
        <v>206</v>
      </c>
      <c r="AWQ7" s="21" t="s">
        <v>206</v>
      </c>
      <c r="AWR7" s="21">
        <v>456895</v>
      </c>
      <c r="AWS7" s="21">
        <v>218355</v>
      </c>
      <c r="AWT7" s="21" t="s">
        <v>206</v>
      </c>
      <c r="AWU7" s="21">
        <v>20615</v>
      </c>
      <c r="AWV7" s="21">
        <v>509368</v>
      </c>
      <c r="AWW7" s="21">
        <v>7732997</v>
      </c>
      <c r="AWX7" s="21" t="s">
        <v>206</v>
      </c>
      <c r="AWY7" s="21" t="s">
        <v>206</v>
      </c>
      <c r="AWZ7" s="21">
        <v>281186</v>
      </c>
      <c r="AXA7" s="21" t="s">
        <v>206</v>
      </c>
      <c r="AXB7" s="21">
        <v>3</v>
      </c>
      <c r="AXC7" s="21">
        <v>9567</v>
      </c>
      <c r="AXD7" s="21">
        <v>3736</v>
      </c>
      <c r="AXE7" s="21" t="s">
        <v>206</v>
      </c>
      <c r="AXF7" s="21">
        <v>538036</v>
      </c>
      <c r="AXG7" s="21">
        <v>48620</v>
      </c>
      <c r="AXH7" s="21">
        <v>124368</v>
      </c>
      <c r="AXI7" s="21">
        <v>578237</v>
      </c>
      <c r="AXJ7" s="21" t="s">
        <v>206</v>
      </c>
      <c r="AXK7" s="21">
        <v>160278</v>
      </c>
      <c r="AXL7" s="21">
        <v>4223</v>
      </c>
      <c r="AXM7" s="21">
        <v>340286</v>
      </c>
      <c r="AXN7" s="21" t="s">
        <v>206</v>
      </c>
      <c r="AXO7" s="21" t="s">
        <v>206</v>
      </c>
      <c r="AXP7" s="21">
        <v>30023</v>
      </c>
      <c r="AXQ7" s="21">
        <v>3821364</v>
      </c>
      <c r="AXR7" s="21">
        <v>73059</v>
      </c>
      <c r="AXS7" s="21">
        <v>16261</v>
      </c>
      <c r="AXT7" s="21">
        <v>8543</v>
      </c>
      <c r="AXU7" s="21" t="s">
        <v>206</v>
      </c>
      <c r="AXV7" s="21">
        <v>297914</v>
      </c>
      <c r="AXW7" s="21">
        <v>155698</v>
      </c>
      <c r="AXX7" s="21" t="s">
        <v>206</v>
      </c>
      <c r="AXY7" s="21" t="s">
        <v>206</v>
      </c>
      <c r="AXZ7" s="21" t="s">
        <v>206</v>
      </c>
      <c r="AYA7" s="21">
        <v>35912</v>
      </c>
      <c r="AYB7" s="21" t="s">
        <v>206</v>
      </c>
      <c r="AYC7" s="21">
        <v>3369</v>
      </c>
      <c r="AYD7" s="21">
        <v>653382</v>
      </c>
      <c r="AYE7" s="21" t="s">
        <v>206</v>
      </c>
      <c r="AYF7" s="21" t="s">
        <v>206</v>
      </c>
      <c r="AYG7" s="21">
        <v>56842</v>
      </c>
      <c r="AYH7" s="21" t="s">
        <v>206</v>
      </c>
      <c r="AYI7" s="21" t="s">
        <v>206</v>
      </c>
      <c r="AYJ7" s="21">
        <v>56001</v>
      </c>
      <c r="AYK7" s="21" t="s">
        <v>206</v>
      </c>
      <c r="AYL7" s="21" t="s">
        <v>206</v>
      </c>
      <c r="AYM7" s="21" t="s">
        <v>206</v>
      </c>
      <c r="AYN7" s="21">
        <v>115907</v>
      </c>
      <c r="AYO7" s="21" t="s">
        <v>206</v>
      </c>
      <c r="AYP7" s="21" t="s">
        <v>206</v>
      </c>
      <c r="AYQ7" s="21">
        <v>115978</v>
      </c>
      <c r="AYR7" s="21">
        <v>44517</v>
      </c>
      <c r="AYS7" s="21">
        <v>8415</v>
      </c>
      <c r="AYT7" s="21">
        <v>115587</v>
      </c>
      <c r="AYU7" s="21" t="s">
        <v>206</v>
      </c>
      <c r="AYV7" s="21">
        <v>173683</v>
      </c>
      <c r="AYW7" s="21">
        <v>270178</v>
      </c>
      <c r="AYX7" s="21">
        <v>1579341</v>
      </c>
      <c r="AYY7" s="21">
        <v>1242579</v>
      </c>
      <c r="AYZ7" s="21">
        <v>1541579</v>
      </c>
      <c r="AZA7" s="21">
        <v>16032</v>
      </c>
      <c r="AZB7" s="21">
        <v>195</v>
      </c>
      <c r="AZC7" s="21" t="s">
        <v>206</v>
      </c>
      <c r="AZD7" s="21" t="s">
        <v>206</v>
      </c>
      <c r="AZE7" s="21" t="s">
        <v>206</v>
      </c>
      <c r="AZF7" s="21" t="s">
        <v>206</v>
      </c>
      <c r="AZG7" s="21">
        <v>9009157</v>
      </c>
      <c r="AZH7" s="21">
        <v>9435778</v>
      </c>
      <c r="AZI7" s="21">
        <v>89059</v>
      </c>
      <c r="AZJ7" s="21" t="s">
        <v>206</v>
      </c>
      <c r="AZK7" s="21">
        <v>88080</v>
      </c>
      <c r="AZL7" s="21" t="s">
        <v>206</v>
      </c>
      <c r="AZM7" s="21">
        <v>221500</v>
      </c>
      <c r="AZN7" s="21">
        <v>1108</v>
      </c>
      <c r="AZO7" s="21" t="s">
        <v>206</v>
      </c>
      <c r="AZP7" s="21">
        <v>77732</v>
      </c>
      <c r="AZQ7" s="21">
        <v>5733</v>
      </c>
      <c r="AZR7" s="21">
        <v>269209</v>
      </c>
      <c r="AZS7" s="21">
        <v>18639</v>
      </c>
      <c r="AZT7" s="21">
        <v>7</v>
      </c>
      <c r="AZU7" s="21">
        <v>48</v>
      </c>
      <c r="AZV7" s="21">
        <v>3</v>
      </c>
      <c r="AZW7" s="21" t="s">
        <v>206</v>
      </c>
      <c r="AZX7" s="21" t="s">
        <v>206</v>
      </c>
      <c r="AZY7" s="21" t="s">
        <v>206</v>
      </c>
      <c r="AZZ7" s="21" t="s">
        <v>206</v>
      </c>
      <c r="BAA7" s="21">
        <v>7</v>
      </c>
      <c r="BAB7" s="21">
        <v>1600</v>
      </c>
      <c r="BAC7" s="21" t="s">
        <v>206</v>
      </c>
      <c r="BAD7" s="21">
        <v>169201</v>
      </c>
      <c r="BAE7" s="21">
        <v>148</v>
      </c>
      <c r="BAF7" s="21">
        <v>10625</v>
      </c>
      <c r="BAG7" s="21">
        <v>0</v>
      </c>
      <c r="BAH7" s="21">
        <v>882788</v>
      </c>
      <c r="BAI7" s="21" t="s">
        <v>206</v>
      </c>
      <c r="BAJ7" s="21">
        <v>1219960</v>
      </c>
      <c r="BAK7" s="21" t="s">
        <v>206</v>
      </c>
      <c r="BAL7" s="21">
        <v>24</v>
      </c>
      <c r="BAM7" s="21">
        <v>19</v>
      </c>
      <c r="BAN7" s="21" t="s">
        <v>206</v>
      </c>
      <c r="BAO7" s="21" t="s">
        <v>206</v>
      </c>
      <c r="BAP7" s="21">
        <v>48162</v>
      </c>
      <c r="BAQ7" s="21">
        <v>2571183</v>
      </c>
      <c r="BAR7" s="21" t="s">
        <v>206</v>
      </c>
      <c r="BAS7" s="21" t="s">
        <v>206</v>
      </c>
      <c r="BAT7" s="21">
        <v>4460</v>
      </c>
      <c r="BAU7" s="21" t="s">
        <v>206</v>
      </c>
      <c r="BAV7" s="21">
        <v>42</v>
      </c>
      <c r="BAW7" s="21">
        <v>846597</v>
      </c>
      <c r="BAX7" s="21" t="s">
        <v>206</v>
      </c>
      <c r="BAY7" s="21" t="s">
        <v>206</v>
      </c>
      <c r="BAZ7" s="21">
        <v>60</v>
      </c>
      <c r="BBA7" s="21" t="s">
        <v>206</v>
      </c>
      <c r="BBB7" s="21">
        <v>17</v>
      </c>
      <c r="BBC7" s="21">
        <v>1628886</v>
      </c>
      <c r="BBD7" s="21">
        <v>69</v>
      </c>
      <c r="BBE7" s="21">
        <v>171261</v>
      </c>
      <c r="BBF7" s="21">
        <v>7684</v>
      </c>
      <c r="BBG7" s="21">
        <v>118351</v>
      </c>
      <c r="BBH7" s="21" t="s">
        <v>206</v>
      </c>
      <c r="BBI7" s="21">
        <v>348392</v>
      </c>
      <c r="BBJ7" s="21">
        <v>1983977</v>
      </c>
      <c r="BBK7" s="21">
        <v>1366277</v>
      </c>
      <c r="BBL7" s="21">
        <v>2976</v>
      </c>
      <c r="BBM7" s="21">
        <v>1268</v>
      </c>
      <c r="BBN7" s="21">
        <v>30124</v>
      </c>
      <c r="BBO7" s="21" t="s">
        <v>206</v>
      </c>
      <c r="BBP7" s="21">
        <v>346771</v>
      </c>
      <c r="BBQ7" s="21">
        <v>5582</v>
      </c>
      <c r="BBR7" s="21" t="s">
        <v>206</v>
      </c>
      <c r="BBS7" s="21" t="s">
        <v>206</v>
      </c>
      <c r="BBT7" s="21" t="s">
        <v>206</v>
      </c>
      <c r="BBU7" s="21">
        <v>18368</v>
      </c>
      <c r="BBV7" s="21">
        <v>33</v>
      </c>
      <c r="BBW7" s="21" t="s">
        <v>206</v>
      </c>
      <c r="BBX7" s="21">
        <v>136494</v>
      </c>
      <c r="BBY7" s="21" t="s">
        <v>206</v>
      </c>
      <c r="BBZ7" s="21" t="s">
        <v>206</v>
      </c>
      <c r="BCA7" s="21" t="s">
        <v>206</v>
      </c>
      <c r="BCB7" s="21" t="s">
        <v>206</v>
      </c>
      <c r="BCC7" s="21">
        <v>996</v>
      </c>
      <c r="BCD7" s="21">
        <v>384597</v>
      </c>
      <c r="BCE7" s="21" t="s">
        <v>206</v>
      </c>
      <c r="BCF7" s="21" t="s">
        <v>206</v>
      </c>
      <c r="BCG7" s="21">
        <v>3</v>
      </c>
      <c r="BCH7" s="21" t="s">
        <v>206</v>
      </c>
      <c r="BCI7" s="21" t="s">
        <v>206</v>
      </c>
      <c r="BCJ7" s="21" t="s">
        <v>206</v>
      </c>
      <c r="BCK7" s="21">
        <v>950892</v>
      </c>
      <c r="BCL7" s="21">
        <v>433388</v>
      </c>
      <c r="BCM7" s="21">
        <v>4898</v>
      </c>
      <c r="BCN7" s="21">
        <v>19090</v>
      </c>
      <c r="BCO7" s="21" t="s">
        <v>206</v>
      </c>
      <c r="BCP7" s="21">
        <v>60568</v>
      </c>
      <c r="BCQ7" s="21">
        <v>418</v>
      </c>
      <c r="BCR7" s="21">
        <v>4976</v>
      </c>
      <c r="BCS7" s="21">
        <v>9296997</v>
      </c>
      <c r="BCT7" s="21">
        <v>166275</v>
      </c>
      <c r="BCU7" s="21">
        <v>775</v>
      </c>
      <c r="BCV7" s="21" t="s">
        <v>206</v>
      </c>
      <c r="BCW7" s="21" t="s">
        <v>206</v>
      </c>
      <c r="BCX7" s="21" t="s">
        <v>206</v>
      </c>
      <c r="BCY7" s="21" t="s">
        <v>206</v>
      </c>
      <c r="BCZ7" s="21" t="s">
        <v>206</v>
      </c>
      <c r="BDA7" s="21">
        <v>19372403</v>
      </c>
      <c r="BDB7" s="21">
        <v>9208968</v>
      </c>
      <c r="BDC7" s="21">
        <v>17</v>
      </c>
      <c r="BDD7" s="21" t="s">
        <v>206</v>
      </c>
      <c r="BDE7" s="21">
        <v>637785</v>
      </c>
      <c r="BDF7" s="21" t="s">
        <v>206</v>
      </c>
      <c r="BDG7" s="21">
        <v>570820</v>
      </c>
      <c r="BDH7" s="21">
        <v>36</v>
      </c>
      <c r="BDI7" s="21" t="s">
        <v>206</v>
      </c>
      <c r="BDJ7" s="21">
        <v>5476</v>
      </c>
      <c r="BDK7" s="21">
        <v>5</v>
      </c>
      <c r="BDL7" s="21">
        <v>17</v>
      </c>
      <c r="BDM7" s="21">
        <v>82</v>
      </c>
      <c r="BDN7" s="21">
        <v>63289</v>
      </c>
      <c r="BDO7" s="21" t="s">
        <v>206</v>
      </c>
      <c r="BDP7" s="21" t="s">
        <v>206</v>
      </c>
      <c r="BDQ7" s="21" t="s">
        <v>206</v>
      </c>
      <c r="BDR7" s="21">
        <v>7022</v>
      </c>
      <c r="BDS7" s="21" t="s">
        <v>206</v>
      </c>
      <c r="BDT7" s="21" t="s">
        <v>206</v>
      </c>
      <c r="BDU7" s="21" t="s">
        <v>206</v>
      </c>
      <c r="BDV7" s="21">
        <v>551</v>
      </c>
      <c r="BDW7" s="21" t="s">
        <v>206</v>
      </c>
      <c r="BDX7" s="21">
        <v>15</v>
      </c>
      <c r="BDY7" s="21" t="s">
        <v>206</v>
      </c>
      <c r="BDZ7" s="21">
        <v>434623</v>
      </c>
      <c r="BEA7" s="21">
        <v>15971</v>
      </c>
      <c r="BEB7" s="21">
        <v>26613</v>
      </c>
      <c r="BEC7" s="21">
        <v>353750</v>
      </c>
      <c r="BED7" s="21">
        <v>14</v>
      </c>
      <c r="BEE7" s="21">
        <v>30243</v>
      </c>
      <c r="BEF7" s="21">
        <v>113136</v>
      </c>
      <c r="BEG7" s="21">
        <v>3</v>
      </c>
      <c r="BEH7" s="21" t="s">
        <v>206</v>
      </c>
      <c r="BEI7" s="21" t="s">
        <v>206</v>
      </c>
      <c r="BEJ7" s="21">
        <v>3818165</v>
      </c>
      <c r="BEK7" s="21">
        <v>508189</v>
      </c>
      <c r="BEL7" s="21">
        <v>2</v>
      </c>
      <c r="BEM7" s="21" t="s">
        <v>206</v>
      </c>
      <c r="BEN7" s="21">
        <v>126</v>
      </c>
      <c r="BEO7" s="21" t="s">
        <v>206</v>
      </c>
      <c r="BEP7" s="21" t="s">
        <v>206</v>
      </c>
      <c r="BEQ7" s="21">
        <v>81146</v>
      </c>
      <c r="BER7" s="21" t="s">
        <v>206</v>
      </c>
      <c r="BES7" s="21" t="s">
        <v>206</v>
      </c>
      <c r="BET7" s="21">
        <v>443974</v>
      </c>
      <c r="BEU7" s="21" t="s">
        <v>206</v>
      </c>
      <c r="BEV7" s="21">
        <v>37222</v>
      </c>
      <c r="BEW7" s="21">
        <v>1047621</v>
      </c>
      <c r="BEX7" s="21" t="s">
        <v>206</v>
      </c>
      <c r="BEY7" s="21" t="s">
        <v>206</v>
      </c>
      <c r="BEZ7" s="21">
        <v>1162085</v>
      </c>
      <c r="BFA7" s="21">
        <v>11881114</v>
      </c>
      <c r="BFB7" s="21" t="s">
        <v>206</v>
      </c>
      <c r="BFC7" s="21">
        <v>87062</v>
      </c>
      <c r="BFD7" s="21">
        <v>619046</v>
      </c>
      <c r="BFE7" s="21">
        <v>2008740</v>
      </c>
      <c r="BFF7" s="21">
        <v>10816</v>
      </c>
      <c r="BFG7" s="21">
        <v>221</v>
      </c>
      <c r="BFH7" s="21" t="s">
        <v>206</v>
      </c>
      <c r="BFI7" s="21" t="s">
        <v>206</v>
      </c>
      <c r="BFJ7" s="21">
        <v>40767</v>
      </c>
      <c r="BFK7" s="21">
        <v>501189</v>
      </c>
      <c r="BFL7" s="21" t="s">
        <v>206</v>
      </c>
      <c r="BFM7" s="21">
        <v>429</v>
      </c>
      <c r="BFN7" s="21">
        <v>175</v>
      </c>
      <c r="BFO7" s="21">
        <v>146</v>
      </c>
      <c r="BFP7" s="21" t="s">
        <v>206</v>
      </c>
      <c r="BFQ7" s="21" t="s">
        <v>206</v>
      </c>
      <c r="BFR7" s="21" t="s">
        <v>206</v>
      </c>
      <c r="BFS7" s="21" t="s">
        <v>206</v>
      </c>
      <c r="BFT7" s="21" t="s">
        <v>206</v>
      </c>
      <c r="BFU7" s="21" t="s">
        <v>206</v>
      </c>
      <c r="BFV7" s="21" t="s">
        <v>206</v>
      </c>
      <c r="BFW7" s="21" t="s">
        <v>206</v>
      </c>
      <c r="BFX7" s="21">
        <v>435806</v>
      </c>
      <c r="BFY7" s="21" t="s">
        <v>206</v>
      </c>
      <c r="BFZ7" s="21" t="s">
        <v>206</v>
      </c>
      <c r="BGA7" s="21" t="s">
        <v>206</v>
      </c>
      <c r="BGB7" s="21" t="s">
        <v>206</v>
      </c>
      <c r="BGC7" s="21" t="s">
        <v>206</v>
      </c>
      <c r="BGD7" s="21" t="s">
        <v>206</v>
      </c>
      <c r="BGE7" s="21">
        <v>16184</v>
      </c>
      <c r="BGF7" s="21">
        <v>1320</v>
      </c>
      <c r="BGG7" s="21">
        <v>3506</v>
      </c>
      <c r="BGH7" s="21">
        <v>893</v>
      </c>
      <c r="BGI7" s="21" t="s">
        <v>206</v>
      </c>
      <c r="BGJ7" s="21">
        <v>51856</v>
      </c>
      <c r="BGK7" s="21">
        <v>91525</v>
      </c>
      <c r="BGL7" s="21">
        <v>500</v>
      </c>
      <c r="BGM7" s="21">
        <v>248206</v>
      </c>
      <c r="BGN7" s="21">
        <v>75554</v>
      </c>
      <c r="BGO7" s="21" t="s">
        <v>206</v>
      </c>
      <c r="BGP7" s="21" t="s">
        <v>206</v>
      </c>
      <c r="BGQ7" s="21" t="s">
        <v>206</v>
      </c>
      <c r="BGR7" s="21" t="s">
        <v>206</v>
      </c>
      <c r="BGS7" s="21" t="s">
        <v>206</v>
      </c>
      <c r="BGT7" s="21" t="s">
        <v>206</v>
      </c>
      <c r="BGU7" s="21">
        <v>35886473</v>
      </c>
      <c r="BGV7" s="21">
        <v>50616312</v>
      </c>
      <c r="BGW7" s="21">
        <v>2293</v>
      </c>
      <c r="BGX7" s="21">
        <v>30050</v>
      </c>
      <c r="BGY7" s="21">
        <v>752500</v>
      </c>
      <c r="BGZ7" s="21" t="s">
        <v>206</v>
      </c>
      <c r="BHA7" s="21">
        <v>1513839</v>
      </c>
      <c r="BHB7" s="21" t="s">
        <v>206</v>
      </c>
      <c r="BHC7" s="21" t="s">
        <v>206</v>
      </c>
      <c r="BHD7" s="21">
        <v>1752436</v>
      </c>
      <c r="BHE7" s="21" t="s">
        <v>206</v>
      </c>
      <c r="BHF7" s="21">
        <v>3461746</v>
      </c>
      <c r="BHG7" s="21" t="s">
        <v>206</v>
      </c>
      <c r="BHH7" s="21">
        <v>540</v>
      </c>
      <c r="BHI7" s="21">
        <v>1224</v>
      </c>
      <c r="BHJ7" s="21" t="s">
        <v>206</v>
      </c>
      <c r="BHK7" s="21" t="s">
        <v>206</v>
      </c>
      <c r="BHL7" s="21" t="s">
        <v>206</v>
      </c>
      <c r="BHM7" s="21" t="s">
        <v>206</v>
      </c>
      <c r="BHN7" s="21" t="s">
        <v>206</v>
      </c>
      <c r="BHO7" s="21" t="s">
        <v>206</v>
      </c>
      <c r="BHP7" s="21" t="s">
        <v>206</v>
      </c>
      <c r="BHQ7" s="21" t="s">
        <v>206</v>
      </c>
      <c r="BHR7" s="21" t="s">
        <v>206</v>
      </c>
      <c r="BHS7" s="21" t="s">
        <v>206</v>
      </c>
      <c r="BHT7" s="21" t="s">
        <v>206</v>
      </c>
      <c r="BHU7" s="21" t="s">
        <v>206</v>
      </c>
      <c r="BHV7" s="21" t="s">
        <v>206</v>
      </c>
      <c r="BHW7" s="21" t="s">
        <v>206</v>
      </c>
      <c r="BHX7" s="21" t="s">
        <v>206</v>
      </c>
      <c r="BHY7" s="21" t="s">
        <v>206</v>
      </c>
      <c r="BHZ7" s="21" t="s">
        <v>206</v>
      </c>
      <c r="BIA7" s="21" t="s">
        <v>206</v>
      </c>
      <c r="BIB7" s="21" t="s">
        <v>206</v>
      </c>
      <c r="BIC7" s="21" t="s">
        <v>206</v>
      </c>
      <c r="BID7" s="21" t="s">
        <v>206</v>
      </c>
      <c r="BIE7" s="21">
        <v>180306</v>
      </c>
      <c r="BIF7" s="21" t="s">
        <v>206</v>
      </c>
      <c r="BIG7" s="21" t="s">
        <v>206</v>
      </c>
      <c r="BIH7" s="21" t="s">
        <v>206</v>
      </c>
      <c r="BII7" s="21">
        <v>60</v>
      </c>
      <c r="BIJ7" s="21" t="s">
        <v>206</v>
      </c>
      <c r="BIK7" s="21" t="s">
        <v>206</v>
      </c>
      <c r="BIL7" s="21" t="s">
        <v>206</v>
      </c>
      <c r="BIM7" s="21" t="s">
        <v>206</v>
      </c>
      <c r="BIN7" s="21" t="s">
        <v>206</v>
      </c>
      <c r="BIO7" s="21" t="s">
        <v>206</v>
      </c>
      <c r="BIP7" s="21">
        <v>702</v>
      </c>
      <c r="BIQ7" s="21" t="s">
        <v>206</v>
      </c>
      <c r="BIR7" s="21" t="s">
        <v>206</v>
      </c>
      <c r="BIS7" s="21" t="s">
        <v>206</v>
      </c>
      <c r="BIT7" s="21" t="s">
        <v>206</v>
      </c>
      <c r="BIU7" s="21" t="s">
        <v>206</v>
      </c>
      <c r="BIV7" s="21" t="s">
        <v>206</v>
      </c>
      <c r="BIW7" s="21" t="s">
        <v>206</v>
      </c>
      <c r="BIX7" s="21" t="s">
        <v>206</v>
      </c>
      <c r="BIY7" s="21">
        <v>58501</v>
      </c>
      <c r="BIZ7" s="21">
        <v>8047</v>
      </c>
      <c r="BJA7" s="21" t="s">
        <v>206</v>
      </c>
      <c r="BJB7" s="21" t="s">
        <v>206</v>
      </c>
      <c r="BJC7" s="21" t="s">
        <v>206</v>
      </c>
      <c r="BJD7" s="21">
        <v>94</v>
      </c>
      <c r="BJE7" s="21">
        <v>73323</v>
      </c>
      <c r="BJF7" s="21" t="s">
        <v>206</v>
      </c>
      <c r="BJG7" s="21" t="s">
        <v>206</v>
      </c>
      <c r="BJH7" s="21" t="s">
        <v>206</v>
      </c>
      <c r="BJI7" s="21" t="s">
        <v>206</v>
      </c>
      <c r="BJJ7" s="21" t="s">
        <v>206</v>
      </c>
      <c r="BJK7" s="21" t="s">
        <v>206</v>
      </c>
      <c r="BJL7" s="21" t="s">
        <v>206</v>
      </c>
      <c r="BJM7" s="21" t="s">
        <v>206</v>
      </c>
      <c r="BJN7" s="21" t="s">
        <v>206</v>
      </c>
      <c r="BJO7" s="21" t="s">
        <v>206</v>
      </c>
      <c r="BJP7" s="21" t="s">
        <v>206</v>
      </c>
      <c r="BJQ7" s="21" t="s">
        <v>206</v>
      </c>
      <c r="BJR7" s="21" t="s">
        <v>206</v>
      </c>
      <c r="BJS7" s="21" t="s">
        <v>206</v>
      </c>
      <c r="BJT7" s="21" t="s">
        <v>206</v>
      </c>
      <c r="BJU7" s="21" t="s">
        <v>206</v>
      </c>
      <c r="BJV7" s="21" t="s">
        <v>206</v>
      </c>
      <c r="BJW7" s="21" t="s">
        <v>206</v>
      </c>
      <c r="BJX7" s="21" t="s">
        <v>206</v>
      </c>
      <c r="BJY7" s="21">
        <v>35</v>
      </c>
      <c r="BJZ7" s="21">
        <v>84</v>
      </c>
      <c r="BKA7" s="21" t="s">
        <v>206</v>
      </c>
      <c r="BKB7" s="21" t="s">
        <v>206</v>
      </c>
      <c r="BKC7" s="21" t="s">
        <v>206</v>
      </c>
      <c r="BKD7" s="21">
        <v>153739</v>
      </c>
      <c r="BKE7" s="21" t="s">
        <v>206</v>
      </c>
      <c r="BKF7" s="21">
        <v>6211</v>
      </c>
      <c r="BKG7" s="21" t="s">
        <v>206</v>
      </c>
      <c r="BKH7" s="21">
        <v>210734</v>
      </c>
      <c r="BKI7" s="21">
        <v>79</v>
      </c>
      <c r="BKJ7" s="21" t="s">
        <v>206</v>
      </c>
      <c r="BKK7" s="21" t="s">
        <v>206</v>
      </c>
      <c r="BKL7" s="21" t="s">
        <v>206</v>
      </c>
      <c r="BKM7" s="21" t="s">
        <v>206</v>
      </c>
      <c r="BKN7" s="21" t="s">
        <v>206</v>
      </c>
      <c r="BKO7" s="21">
        <v>8563003</v>
      </c>
      <c r="BKP7" s="21">
        <v>14782526</v>
      </c>
      <c r="BKQ7" s="21">
        <v>20122</v>
      </c>
      <c r="BKR7" s="21">
        <v>4730</v>
      </c>
      <c r="BKS7" s="21" t="s">
        <v>206</v>
      </c>
      <c r="BKT7" s="21" t="s">
        <v>206</v>
      </c>
      <c r="BKU7" s="21">
        <v>17904</v>
      </c>
      <c r="BKV7" s="21" t="s">
        <v>206</v>
      </c>
      <c r="BKW7" s="21" t="s">
        <v>206</v>
      </c>
      <c r="BKX7" s="21">
        <v>5352</v>
      </c>
      <c r="BKY7" s="21" t="s">
        <v>206</v>
      </c>
      <c r="BKZ7" s="21">
        <v>241373</v>
      </c>
      <c r="BLA7" s="21" t="s">
        <v>206</v>
      </c>
      <c r="BLB7" s="21" t="s">
        <v>206</v>
      </c>
      <c r="BLC7" s="21" t="s">
        <v>206</v>
      </c>
      <c r="BLD7" s="21" t="s">
        <v>206</v>
      </c>
      <c r="BLE7" s="21" t="s">
        <v>206</v>
      </c>
      <c r="BLF7" s="21">
        <v>2258400</v>
      </c>
      <c r="BLG7" s="21" t="s">
        <v>206</v>
      </c>
      <c r="BLH7" s="21" t="s">
        <v>206</v>
      </c>
      <c r="BLI7" s="21">
        <v>44</v>
      </c>
      <c r="BLJ7" s="21" t="s">
        <v>206</v>
      </c>
      <c r="BLK7" s="21" t="s">
        <v>206</v>
      </c>
      <c r="BLL7" s="21">
        <v>38220</v>
      </c>
      <c r="BLM7" s="21">
        <v>34</v>
      </c>
      <c r="BLN7" s="21">
        <v>5536</v>
      </c>
      <c r="BLO7" s="21" t="s">
        <v>206</v>
      </c>
      <c r="BLP7" s="21">
        <v>177343</v>
      </c>
      <c r="BLQ7" s="21" t="s">
        <v>206</v>
      </c>
      <c r="BLR7" s="21">
        <v>194220</v>
      </c>
      <c r="BLS7" s="21">
        <v>592282</v>
      </c>
      <c r="BLT7" s="21" t="s">
        <v>206</v>
      </c>
      <c r="BLU7" s="21">
        <v>30</v>
      </c>
      <c r="BLV7" s="21" t="s">
        <v>206</v>
      </c>
      <c r="BLW7" s="21">
        <v>18</v>
      </c>
      <c r="BLX7" s="21">
        <v>222946</v>
      </c>
      <c r="BLY7" s="21">
        <v>1058880</v>
      </c>
      <c r="BLZ7" s="21" t="s">
        <v>206</v>
      </c>
      <c r="BMA7" s="21" t="s">
        <v>206</v>
      </c>
      <c r="BMB7" s="21">
        <v>32399</v>
      </c>
      <c r="BMC7" s="21" t="s">
        <v>206</v>
      </c>
      <c r="BMD7" s="21">
        <v>215</v>
      </c>
      <c r="BME7" s="21">
        <v>64136</v>
      </c>
      <c r="BMF7" s="21">
        <v>23947</v>
      </c>
      <c r="BMG7" s="21" t="s">
        <v>206</v>
      </c>
      <c r="BMH7" s="21">
        <v>54190</v>
      </c>
      <c r="BMI7" s="21">
        <v>149042</v>
      </c>
      <c r="BMJ7" s="21">
        <v>62100</v>
      </c>
      <c r="BMK7" s="21">
        <v>1</v>
      </c>
      <c r="BML7" s="21">
        <v>27103</v>
      </c>
      <c r="BMM7" s="21">
        <v>78622</v>
      </c>
      <c r="BMN7" s="21">
        <v>518</v>
      </c>
      <c r="BMO7" s="21">
        <v>142699</v>
      </c>
      <c r="BMP7" s="21" t="s">
        <v>206</v>
      </c>
      <c r="BMQ7" s="21">
        <v>1</v>
      </c>
      <c r="BMR7" s="21">
        <v>36242</v>
      </c>
      <c r="BMS7" s="21">
        <v>1361651</v>
      </c>
      <c r="BMT7" s="21">
        <v>43393</v>
      </c>
      <c r="BMU7" s="21">
        <v>8479</v>
      </c>
      <c r="BMV7" s="21" t="s">
        <v>206</v>
      </c>
      <c r="BMW7" s="21">
        <v>1316</v>
      </c>
      <c r="BMX7" s="21">
        <v>15710</v>
      </c>
      <c r="BMY7" s="21">
        <v>1591</v>
      </c>
      <c r="BMZ7" s="21" t="s">
        <v>206</v>
      </c>
      <c r="BNA7" s="21" t="s">
        <v>206</v>
      </c>
      <c r="BNB7" s="21">
        <v>1647</v>
      </c>
      <c r="BNC7" s="21">
        <v>12130</v>
      </c>
      <c r="BND7" s="21" t="s">
        <v>206</v>
      </c>
      <c r="BNE7" s="21">
        <v>53480</v>
      </c>
      <c r="BNF7" s="21">
        <v>21763</v>
      </c>
      <c r="BNG7" s="21" t="s">
        <v>206</v>
      </c>
      <c r="BNH7" s="21">
        <v>6</v>
      </c>
      <c r="BNI7" s="21" t="s">
        <v>206</v>
      </c>
      <c r="BNJ7" s="21" t="s">
        <v>206</v>
      </c>
      <c r="BNK7" s="21" t="s">
        <v>206</v>
      </c>
      <c r="BNL7" s="21" t="s">
        <v>206</v>
      </c>
      <c r="BNM7" s="21" t="s">
        <v>206</v>
      </c>
      <c r="BNN7" s="21" t="s">
        <v>206</v>
      </c>
      <c r="BNO7" s="21">
        <v>107</v>
      </c>
      <c r="BNP7" s="21">
        <v>15433</v>
      </c>
      <c r="BNQ7" s="21" t="s">
        <v>206</v>
      </c>
      <c r="BNR7" s="21">
        <v>736</v>
      </c>
      <c r="BNS7" s="21">
        <v>388640</v>
      </c>
      <c r="BNT7" s="21" t="s">
        <v>206</v>
      </c>
      <c r="BNU7" s="21">
        <v>44302</v>
      </c>
      <c r="BNV7" s="21">
        <v>28346</v>
      </c>
      <c r="BNW7" s="21" t="s">
        <v>206</v>
      </c>
      <c r="BNX7" s="21">
        <v>3293</v>
      </c>
      <c r="BNY7" s="21">
        <v>225230</v>
      </c>
      <c r="BNZ7" s="21">
        <v>605062</v>
      </c>
      <c r="BOA7" s="21" t="s">
        <v>206</v>
      </c>
      <c r="BOB7" s="21">
        <v>14410</v>
      </c>
      <c r="BOC7" s="21" t="s">
        <v>206</v>
      </c>
      <c r="BOD7" s="21" t="s">
        <v>206</v>
      </c>
      <c r="BOE7" s="21" t="s">
        <v>206</v>
      </c>
      <c r="BOF7" s="21" t="s">
        <v>206</v>
      </c>
      <c r="BOG7" s="21" t="s">
        <v>206</v>
      </c>
      <c r="BOH7" s="21" t="s">
        <v>206</v>
      </c>
      <c r="BOI7" s="21">
        <v>13924637</v>
      </c>
      <c r="BOJ7" s="21">
        <v>13572641</v>
      </c>
      <c r="BOK7" s="21">
        <v>160</v>
      </c>
      <c r="BOL7" s="21" t="s">
        <v>206</v>
      </c>
      <c r="BOM7" s="21" t="s">
        <v>206</v>
      </c>
      <c r="BON7" s="21" t="s">
        <v>206</v>
      </c>
      <c r="BOO7" s="21">
        <v>103866</v>
      </c>
      <c r="BOP7" s="21">
        <v>51</v>
      </c>
      <c r="BOQ7" s="21" t="s">
        <v>206</v>
      </c>
      <c r="BOR7" s="21">
        <v>18362</v>
      </c>
      <c r="BOS7" s="21">
        <v>2</v>
      </c>
      <c r="BOT7" s="21">
        <v>291641</v>
      </c>
      <c r="BOU7" s="21" t="s">
        <v>206</v>
      </c>
      <c r="BOV7" s="21">
        <v>9030</v>
      </c>
      <c r="BOW7" s="21">
        <v>15</v>
      </c>
      <c r="BOX7" s="21">
        <v>134970</v>
      </c>
      <c r="BOY7" s="21" t="s">
        <v>206</v>
      </c>
      <c r="BOZ7" s="21" t="s">
        <v>206</v>
      </c>
      <c r="BPA7" s="21" t="s">
        <v>206</v>
      </c>
      <c r="BPB7" s="21" t="s">
        <v>206</v>
      </c>
      <c r="BPC7" s="21" t="s">
        <v>206</v>
      </c>
      <c r="BPD7" s="21" t="s">
        <v>206</v>
      </c>
      <c r="BPE7" s="21" t="s">
        <v>206</v>
      </c>
      <c r="BPF7" s="21" t="s">
        <v>206</v>
      </c>
      <c r="BPG7" s="21" t="s">
        <v>206</v>
      </c>
      <c r="BPH7" s="21">
        <v>325153</v>
      </c>
      <c r="BPI7" s="21">
        <v>840</v>
      </c>
      <c r="BPJ7" s="21" t="s">
        <v>206</v>
      </c>
      <c r="BPK7" s="21" t="s">
        <v>206</v>
      </c>
      <c r="BPL7" s="21">
        <v>3083325</v>
      </c>
      <c r="BPM7" s="21">
        <v>160331</v>
      </c>
      <c r="BPN7" s="21">
        <v>1360</v>
      </c>
      <c r="BPO7" s="21">
        <v>367748</v>
      </c>
      <c r="BPP7" s="21" t="s">
        <v>206</v>
      </c>
      <c r="BPQ7" s="21">
        <v>42451</v>
      </c>
      <c r="BPR7" s="21">
        <v>416979</v>
      </c>
      <c r="BPS7" s="21">
        <v>9535243</v>
      </c>
      <c r="BPT7" s="21" t="s">
        <v>206</v>
      </c>
      <c r="BPU7" s="21" t="s">
        <v>206</v>
      </c>
      <c r="BPV7" s="21">
        <v>1763</v>
      </c>
      <c r="BPW7" s="21" t="s">
        <v>206</v>
      </c>
      <c r="BPX7" s="21">
        <v>50</v>
      </c>
      <c r="BPY7" s="21">
        <v>2560</v>
      </c>
      <c r="BPZ7" s="21">
        <v>125049</v>
      </c>
      <c r="BQA7" s="21" t="s">
        <v>206</v>
      </c>
      <c r="BQB7" s="21">
        <v>526210</v>
      </c>
      <c r="BQC7" s="21" t="s">
        <v>206</v>
      </c>
      <c r="BQD7" s="21">
        <v>41545</v>
      </c>
      <c r="BQE7" s="21">
        <v>509066</v>
      </c>
      <c r="BQF7" s="21">
        <v>38234</v>
      </c>
      <c r="BQG7" s="21">
        <v>559113</v>
      </c>
      <c r="BQH7" s="21" t="s">
        <v>206</v>
      </c>
      <c r="BQI7" s="21">
        <v>10121</v>
      </c>
      <c r="BQJ7" s="21" t="s">
        <v>206</v>
      </c>
      <c r="BQK7" s="21" t="s">
        <v>206</v>
      </c>
      <c r="BQL7" s="21">
        <v>8945</v>
      </c>
      <c r="BQM7" s="21">
        <v>505401</v>
      </c>
      <c r="BQN7" s="21">
        <v>10169</v>
      </c>
      <c r="BQO7" s="21">
        <v>11174</v>
      </c>
      <c r="BQP7" s="21" t="s">
        <v>206</v>
      </c>
      <c r="BQQ7" s="21" t="s">
        <v>206</v>
      </c>
      <c r="BQR7" s="21">
        <v>5785</v>
      </c>
      <c r="BQS7" s="21">
        <v>2340</v>
      </c>
      <c r="BQT7" s="21" t="s">
        <v>206</v>
      </c>
      <c r="BQU7" s="21" t="s">
        <v>206</v>
      </c>
      <c r="BQV7" s="21" t="s">
        <v>206</v>
      </c>
      <c r="BQW7" s="21">
        <v>5592</v>
      </c>
      <c r="BQX7" s="21" t="s">
        <v>206</v>
      </c>
      <c r="BQY7" s="21">
        <v>6</v>
      </c>
      <c r="BQZ7" s="21" t="s">
        <v>206</v>
      </c>
      <c r="BRA7" s="21" t="s">
        <v>206</v>
      </c>
      <c r="BRB7" s="21" t="s">
        <v>206</v>
      </c>
      <c r="BRC7" s="21" t="s">
        <v>206</v>
      </c>
      <c r="BRD7" s="21" t="s">
        <v>206</v>
      </c>
      <c r="BRE7" s="21" t="s">
        <v>206</v>
      </c>
      <c r="BRF7" s="21">
        <v>5284074</v>
      </c>
      <c r="BRG7" s="21" t="s">
        <v>206</v>
      </c>
      <c r="BRH7" s="21" t="s">
        <v>206</v>
      </c>
      <c r="BRI7" s="21">
        <v>63</v>
      </c>
      <c r="BRJ7" s="21" t="s">
        <v>206</v>
      </c>
      <c r="BRK7" s="21" t="s">
        <v>206</v>
      </c>
      <c r="BRL7" s="21" t="s">
        <v>206</v>
      </c>
      <c r="BRM7" s="21">
        <v>2046766</v>
      </c>
      <c r="BRN7" s="21">
        <v>45693</v>
      </c>
      <c r="BRO7" s="21">
        <v>23312</v>
      </c>
      <c r="BRP7" s="21">
        <v>35999</v>
      </c>
      <c r="BRQ7" s="21" t="s">
        <v>206</v>
      </c>
      <c r="BRR7" s="21">
        <v>13070</v>
      </c>
      <c r="BRS7" s="21">
        <v>334441</v>
      </c>
      <c r="BRT7" s="21">
        <v>26257</v>
      </c>
      <c r="BRU7" s="21">
        <v>3332310</v>
      </c>
      <c r="BRV7" s="21">
        <v>1087232</v>
      </c>
      <c r="BRW7" s="21">
        <v>1680</v>
      </c>
      <c r="BRX7" s="21" t="s">
        <v>206</v>
      </c>
      <c r="BRY7" s="21">
        <v>643</v>
      </c>
      <c r="BRZ7" s="21">
        <v>423563</v>
      </c>
      <c r="BSA7" s="21" t="s">
        <v>206</v>
      </c>
      <c r="BSB7" s="21" t="s">
        <v>206</v>
      </c>
      <c r="BSC7" s="21">
        <v>47240742</v>
      </c>
      <c r="BSD7" s="21">
        <v>207866632</v>
      </c>
      <c r="BSE7" s="21">
        <v>64029</v>
      </c>
      <c r="BSF7" s="21">
        <v>10130</v>
      </c>
      <c r="BSG7" s="21">
        <v>314310</v>
      </c>
      <c r="BSH7" s="21" t="s">
        <v>206</v>
      </c>
      <c r="BSI7" s="21">
        <v>2305792</v>
      </c>
      <c r="BSJ7" s="21">
        <v>16425</v>
      </c>
      <c r="BSK7" s="21" t="s">
        <v>206</v>
      </c>
      <c r="BSL7" s="21">
        <v>94627</v>
      </c>
      <c r="BSM7" s="21">
        <v>786</v>
      </c>
      <c r="BSN7" s="21">
        <v>1228618</v>
      </c>
      <c r="BSO7" s="21" t="s">
        <v>206</v>
      </c>
      <c r="BSP7" s="21">
        <v>10000</v>
      </c>
      <c r="BSQ7" s="21" t="s">
        <v>206</v>
      </c>
      <c r="BSR7" s="21" t="s">
        <v>206</v>
      </c>
      <c r="BSS7" s="21" t="s">
        <v>206</v>
      </c>
      <c r="BST7" s="21" t="s">
        <v>206</v>
      </c>
      <c r="BSU7" s="21" t="s">
        <v>206</v>
      </c>
      <c r="BSV7" s="21" t="s">
        <v>206</v>
      </c>
      <c r="BSW7" s="21" t="s">
        <v>206</v>
      </c>
      <c r="BSX7" s="21" t="s">
        <v>206</v>
      </c>
      <c r="BSY7" s="21" t="s">
        <v>206</v>
      </c>
      <c r="BSZ7" s="21" t="s">
        <v>206</v>
      </c>
      <c r="BTA7" s="21" t="s">
        <v>206</v>
      </c>
      <c r="BTB7" s="21" t="s">
        <v>206</v>
      </c>
      <c r="BTC7" s="21" t="s">
        <v>206</v>
      </c>
      <c r="BTD7" s="21" t="s">
        <v>206</v>
      </c>
      <c r="BTE7" s="21" t="s">
        <v>206</v>
      </c>
      <c r="BTF7" s="21" t="s">
        <v>206</v>
      </c>
      <c r="BTG7" s="21" t="s">
        <v>206</v>
      </c>
      <c r="BTH7" s="21" t="s">
        <v>206</v>
      </c>
      <c r="BTI7" s="21" t="s">
        <v>206</v>
      </c>
      <c r="BTJ7" s="21" t="s">
        <v>206</v>
      </c>
      <c r="BTK7" s="21" t="s">
        <v>206</v>
      </c>
      <c r="BTL7" s="21" t="s">
        <v>206</v>
      </c>
      <c r="BTM7" s="21" t="s">
        <v>206</v>
      </c>
      <c r="BTN7" s="21" t="s">
        <v>206</v>
      </c>
      <c r="BTO7" s="21" t="s">
        <v>206</v>
      </c>
      <c r="BTP7" s="21" t="s">
        <v>206</v>
      </c>
      <c r="BTQ7" s="21" t="s">
        <v>206</v>
      </c>
      <c r="BTR7" s="21" t="s">
        <v>206</v>
      </c>
      <c r="BTS7" s="21" t="s">
        <v>206</v>
      </c>
      <c r="BTT7" s="21" t="s">
        <v>206</v>
      </c>
      <c r="BTU7" s="21" t="s">
        <v>206</v>
      </c>
      <c r="BTV7" s="21" t="s">
        <v>206</v>
      </c>
      <c r="BTW7" s="21" t="s">
        <v>206</v>
      </c>
      <c r="BTX7" s="21" t="s">
        <v>206</v>
      </c>
      <c r="BTY7" s="21" t="s">
        <v>206</v>
      </c>
      <c r="BTZ7" s="21" t="s">
        <v>206</v>
      </c>
      <c r="BUA7" s="21" t="s">
        <v>206</v>
      </c>
      <c r="BUB7" s="21" t="s">
        <v>206</v>
      </c>
      <c r="BUC7" s="21" t="s">
        <v>206</v>
      </c>
      <c r="BUD7" s="21" t="s">
        <v>206</v>
      </c>
      <c r="BUE7" s="21" t="s">
        <v>206</v>
      </c>
      <c r="BUF7" s="21" t="s">
        <v>206</v>
      </c>
      <c r="BUG7" s="21" t="s">
        <v>206</v>
      </c>
      <c r="BUH7" s="21" t="s">
        <v>206</v>
      </c>
      <c r="BUI7" s="21" t="s">
        <v>206</v>
      </c>
      <c r="BUJ7" s="21" t="s">
        <v>206</v>
      </c>
      <c r="BUK7" s="21" t="s">
        <v>206</v>
      </c>
      <c r="BUL7" s="21" t="s">
        <v>206</v>
      </c>
      <c r="BUM7" s="21" t="s">
        <v>206</v>
      </c>
      <c r="BUN7" s="21" t="s">
        <v>206</v>
      </c>
      <c r="BUO7" s="21" t="s">
        <v>206</v>
      </c>
      <c r="BUP7" s="21" t="s">
        <v>206</v>
      </c>
      <c r="BUQ7" s="21" t="s">
        <v>206</v>
      </c>
      <c r="BUR7" s="21" t="s">
        <v>206</v>
      </c>
      <c r="BUS7" s="21" t="s">
        <v>206</v>
      </c>
      <c r="BUT7" s="21" t="s">
        <v>206</v>
      </c>
      <c r="BUU7" s="21" t="s">
        <v>206</v>
      </c>
      <c r="BUV7" s="21" t="s">
        <v>206</v>
      </c>
      <c r="BUW7" s="21" t="s">
        <v>206</v>
      </c>
      <c r="BUX7" s="21" t="s">
        <v>206</v>
      </c>
      <c r="BUY7" s="21" t="s">
        <v>206</v>
      </c>
      <c r="BUZ7" s="21" t="s">
        <v>206</v>
      </c>
      <c r="BVA7" s="21" t="s">
        <v>206</v>
      </c>
      <c r="BVB7" s="21" t="s">
        <v>206</v>
      </c>
      <c r="BVC7" s="21" t="s">
        <v>206</v>
      </c>
      <c r="BVD7" s="21" t="s">
        <v>206</v>
      </c>
      <c r="BVE7" s="21" t="s">
        <v>206</v>
      </c>
      <c r="BVF7" s="21" t="s">
        <v>206</v>
      </c>
      <c r="BVG7" s="21" t="s">
        <v>206</v>
      </c>
      <c r="BVH7" s="21" t="s">
        <v>206</v>
      </c>
      <c r="BVI7" s="21" t="s">
        <v>206</v>
      </c>
      <c r="BVJ7" s="21" t="s">
        <v>206</v>
      </c>
      <c r="BVK7" s="21" t="s">
        <v>206</v>
      </c>
      <c r="BVL7" s="21" t="s">
        <v>206</v>
      </c>
      <c r="BVM7" s="21" t="s">
        <v>206</v>
      </c>
      <c r="BVN7" s="21" t="s">
        <v>206</v>
      </c>
      <c r="BVO7" s="21" t="s">
        <v>206</v>
      </c>
      <c r="BVP7" s="21" t="s">
        <v>206</v>
      </c>
      <c r="BVQ7" s="21" t="s">
        <v>206</v>
      </c>
      <c r="BVR7" s="21" t="s">
        <v>206</v>
      </c>
      <c r="BVS7" s="21" t="s">
        <v>206</v>
      </c>
      <c r="BVT7" s="21" t="s">
        <v>206</v>
      </c>
      <c r="BVU7" s="21" t="s">
        <v>206</v>
      </c>
      <c r="BVV7" s="21" t="s">
        <v>206</v>
      </c>
      <c r="BVW7" s="21" t="s">
        <v>206</v>
      </c>
      <c r="BVX7" s="21" t="s">
        <v>206</v>
      </c>
      <c r="BVY7" s="21" t="s">
        <v>206</v>
      </c>
      <c r="BVZ7" s="21" t="s">
        <v>206</v>
      </c>
      <c r="BWA7" s="21" t="s">
        <v>206</v>
      </c>
      <c r="BWB7" s="21" t="s">
        <v>206</v>
      </c>
      <c r="BWC7" s="21" t="s">
        <v>206</v>
      </c>
      <c r="BWD7" s="21" t="s">
        <v>206</v>
      </c>
      <c r="BWE7" s="21" t="s">
        <v>206</v>
      </c>
      <c r="BWF7" s="21" t="s">
        <v>206</v>
      </c>
      <c r="BWG7" s="21" t="s">
        <v>206</v>
      </c>
      <c r="BWH7" s="21" t="s">
        <v>206</v>
      </c>
      <c r="BWI7" s="21">
        <v>150</v>
      </c>
      <c r="BWJ7" s="21" t="s">
        <v>206</v>
      </c>
      <c r="BWK7" s="21" t="s">
        <v>206</v>
      </c>
      <c r="BWL7" s="21" t="s">
        <v>206</v>
      </c>
      <c r="BWM7" s="21" t="s">
        <v>206</v>
      </c>
      <c r="BWN7" s="21" t="s">
        <v>206</v>
      </c>
      <c r="BWO7" s="21" t="s">
        <v>206</v>
      </c>
      <c r="BWP7" s="21" t="s">
        <v>206</v>
      </c>
      <c r="BWQ7" s="21" t="s">
        <v>206</v>
      </c>
      <c r="BWR7" s="21" t="s">
        <v>206</v>
      </c>
      <c r="BWS7" s="21" t="s">
        <v>206</v>
      </c>
      <c r="BWT7" s="21" t="s">
        <v>206</v>
      </c>
      <c r="BWU7" s="21" t="s">
        <v>206</v>
      </c>
      <c r="BWV7" s="21" t="s">
        <v>206</v>
      </c>
      <c r="BWW7" s="21" t="s">
        <v>206</v>
      </c>
      <c r="BWX7" s="21">
        <v>635939</v>
      </c>
      <c r="BWY7" s="21" t="s">
        <v>206</v>
      </c>
      <c r="BWZ7" s="21">
        <v>60416</v>
      </c>
      <c r="BXA7" s="21">
        <v>166393</v>
      </c>
      <c r="BXB7" s="21" t="s">
        <v>206</v>
      </c>
      <c r="BXC7" s="21" t="s">
        <v>206</v>
      </c>
      <c r="BXD7" s="21" t="s">
        <v>206</v>
      </c>
      <c r="BXE7" s="21" t="s">
        <v>206</v>
      </c>
      <c r="BXF7" s="21">
        <v>82693</v>
      </c>
      <c r="BXG7" s="21">
        <v>1342862</v>
      </c>
      <c r="BXH7" s="21" t="s">
        <v>206</v>
      </c>
      <c r="BXI7" s="21" t="s">
        <v>206</v>
      </c>
      <c r="BXJ7" s="21" t="s">
        <v>206</v>
      </c>
      <c r="BXK7" s="21" t="s">
        <v>206</v>
      </c>
      <c r="BXL7" s="21" t="s">
        <v>206</v>
      </c>
      <c r="BXM7" s="21" t="s">
        <v>206</v>
      </c>
      <c r="BXN7" s="21" t="s">
        <v>206</v>
      </c>
      <c r="BXO7" s="21" t="s">
        <v>206</v>
      </c>
      <c r="BXP7" s="21" t="s">
        <v>206</v>
      </c>
      <c r="BXQ7" s="21" t="s">
        <v>206</v>
      </c>
      <c r="BXR7" s="21" t="s">
        <v>206</v>
      </c>
      <c r="BXS7" s="21" t="s">
        <v>206</v>
      </c>
      <c r="BXT7" s="21" t="s">
        <v>206</v>
      </c>
      <c r="BXU7" s="21" t="s">
        <v>206</v>
      </c>
      <c r="BXV7" s="21" t="s">
        <v>206</v>
      </c>
      <c r="BXW7" s="21">
        <v>105121</v>
      </c>
      <c r="BXX7" s="21" t="s">
        <v>206</v>
      </c>
      <c r="BXY7" s="21" t="s">
        <v>206</v>
      </c>
      <c r="BXZ7" s="21" t="s">
        <v>206</v>
      </c>
      <c r="BYA7" s="21">
        <v>3795</v>
      </c>
      <c r="BYB7" s="21" t="s">
        <v>206</v>
      </c>
      <c r="BYC7" s="21" t="s">
        <v>206</v>
      </c>
      <c r="BYD7" s="21" t="s">
        <v>206</v>
      </c>
      <c r="BYE7" s="21" t="s">
        <v>206</v>
      </c>
      <c r="BYF7" s="21">
        <v>148741</v>
      </c>
      <c r="BYG7" s="21">
        <v>86561</v>
      </c>
      <c r="BYH7" s="21" t="s">
        <v>206</v>
      </c>
      <c r="BYI7" s="21" t="s">
        <v>206</v>
      </c>
      <c r="BYJ7" s="21" t="s">
        <v>206</v>
      </c>
      <c r="BYK7" s="21" t="s">
        <v>206</v>
      </c>
      <c r="BYL7" s="21" t="s">
        <v>206</v>
      </c>
      <c r="BYM7" s="21" t="s">
        <v>206</v>
      </c>
      <c r="BYN7" s="21" t="s">
        <v>206</v>
      </c>
      <c r="BYO7" s="21" t="s">
        <v>206</v>
      </c>
      <c r="BYP7" s="21" t="s">
        <v>206</v>
      </c>
      <c r="BYQ7" s="21" t="s">
        <v>206</v>
      </c>
      <c r="BYR7" s="21" t="s">
        <v>206</v>
      </c>
      <c r="BYS7" s="21" t="s">
        <v>206</v>
      </c>
      <c r="BYT7" s="21" t="s">
        <v>206</v>
      </c>
      <c r="BYU7" s="21" t="s">
        <v>206</v>
      </c>
      <c r="BYV7" s="21" t="s">
        <v>206</v>
      </c>
      <c r="BYW7" s="21" t="s">
        <v>206</v>
      </c>
      <c r="BYX7" s="21" t="s">
        <v>206</v>
      </c>
      <c r="BYY7" s="21" t="s">
        <v>206</v>
      </c>
      <c r="BYZ7" s="21" t="s">
        <v>206</v>
      </c>
      <c r="BZA7" s="21" t="s">
        <v>206</v>
      </c>
      <c r="BZB7" s="21">
        <v>631</v>
      </c>
      <c r="BZC7" s="21" t="s">
        <v>206</v>
      </c>
      <c r="BZD7" s="21" t="s">
        <v>206</v>
      </c>
      <c r="BZE7" s="21" t="s">
        <v>206</v>
      </c>
      <c r="BZF7" s="21">
        <v>17716</v>
      </c>
      <c r="BZG7" s="21" t="s">
        <v>206</v>
      </c>
      <c r="BZH7" s="21">
        <v>27876</v>
      </c>
      <c r="BZI7" s="21" t="s">
        <v>206</v>
      </c>
      <c r="BZJ7" s="21" t="s">
        <v>206</v>
      </c>
      <c r="BZK7" s="21" t="s">
        <v>206</v>
      </c>
      <c r="BZL7" s="21" t="s">
        <v>206</v>
      </c>
      <c r="BZM7" s="21" t="s">
        <v>206</v>
      </c>
      <c r="BZN7" s="21" t="s">
        <v>206</v>
      </c>
      <c r="BZO7" s="21" t="s">
        <v>206</v>
      </c>
      <c r="BZP7" s="21" t="s">
        <v>206</v>
      </c>
      <c r="BZQ7" s="21">
        <v>2866137</v>
      </c>
      <c r="BZR7" s="21">
        <v>2102506</v>
      </c>
      <c r="BZS7" s="21" t="s">
        <v>206</v>
      </c>
      <c r="BZT7" s="21" t="s">
        <v>206</v>
      </c>
      <c r="BZU7" s="21" t="s">
        <v>206</v>
      </c>
      <c r="BZV7" s="21" t="s">
        <v>206</v>
      </c>
      <c r="BZW7" s="21">
        <v>1</v>
      </c>
      <c r="BZX7" s="21" t="s">
        <v>206</v>
      </c>
      <c r="BZY7" s="21" t="s">
        <v>206</v>
      </c>
      <c r="BZZ7" s="21" t="s">
        <v>206</v>
      </c>
      <c r="CAA7" s="21" t="s">
        <v>206</v>
      </c>
      <c r="CAB7" s="21" t="s">
        <v>206</v>
      </c>
      <c r="CAC7" s="21" t="s">
        <v>206</v>
      </c>
      <c r="CAD7" s="21" t="s">
        <v>206</v>
      </c>
      <c r="CAE7" s="21" t="s">
        <v>206</v>
      </c>
      <c r="CAF7" s="21" t="s">
        <v>206</v>
      </c>
      <c r="CAG7" s="21" t="s">
        <v>206</v>
      </c>
      <c r="CAH7" s="21">
        <v>1326183</v>
      </c>
      <c r="CAI7" s="21" t="s">
        <v>206</v>
      </c>
      <c r="CAJ7" s="21" t="s">
        <v>206</v>
      </c>
      <c r="CAK7" s="21">
        <v>6388</v>
      </c>
      <c r="CAL7" s="21">
        <v>18547</v>
      </c>
      <c r="CAM7" s="21" t="s">
        <v>206</v>
      </c>
      <c r="CAN7" s="21">
        <v>1113918</v>
      </c>
      <c r="CAO7" s="21" t="s">
        <v>206</v>
      </c>
      <c r="CAP7" s="21">
        <v>1107961</v>
      </c>
      <c r="CAQ7" s="21">
        <v>149</v>
      </c>
      <c r="CAR7" s="21" t="s">
        <v>206</v>
      </c>
      <c r="CAS7" s="21">
        <v>20</v>
      </c>
      <c r="CAT7" s="21">
        <v>118236</v>
      </c>
      <c r="CAU7" s="21">
        <v>5563537</v>
      </c>
      <c r="CAV7" s="21">
        <v>4568149</v>
      </c>
      <c r="CAW7" s="21">
        <v>1119263</v>
      </c>
      <c r="CAX7" s="21" t="s">
        <v>206</v>
      </c>
      <c r="CAY7" s="21">
        <v>128147</v>
      </c>
      <c r="CAZ7" s="21">
        <v>540757</v>
      </c>
      <c r="CBA7" s="21">
        <v>4862356</v>
      </c>
      <c r="CBB7" s="21" t="s">
        <v>206</v>
      </c>
      <c r="CBC7" s="21" t="s">
        <v>206</v>
      </c>
      <c r="CBD7" s="21">
        <v>7264</v>
      </c>
      <c r="CBE7" s="21" t="s">
        <v>206</v>
      </c>
      <c r="CBF7" s="21">
        <v>202</v>
      </c>
      <c r="CBG7" s="21">
        <v>741951</v>
      </c>
      <c r="CBH7" s="21">
        <v>196</v>
      </c>
      <c r="CBI7" s="21" t="s">
        <v>206</v>
      </c>
      <c r="CBJ7" s="21">
        <v>268590</v>
      </c>
      <c r="CBK7" s="21" t="s">
        <v>206</v>
      </c>
      <c r="CBL7" s="21">
        <v>503430</v>
      </c>
      <c r="CBM7" s="21">
        <v>3114536</v>
      </c>
      <c r="CBN7" s="21">
        <v>118559</v>
      </c>
      <c r="CBO7" s="21">
        <v>664892</v>
      </c>
      <c r="CBP7" s="21">
        <v>2712381</v>
      </c>
      <c r="CBQ7" s="21">
        <v>1407754</v>
      </c>
      <c r="CBR7" s="21" t="s">
        <v>206</v>
      </c>
      <c r="CBS7" s="21" t="s">
        <v>206</v>
      </c>
      <c r="CBT7" s="21">
        <v>136142</v>
      </c>
      <c r="CBU7" s="21">
        <v>6168649</v>
      </c>
      <c r="CBV7" s="21">
        <v>15417</v>
      </c>
      <c r="CBW7" s="21">
        <v>28912</v>
      </c>
      <c r="CBX7" s="21">
        <v>39523</v>
      </c>
      <c r="CBY7" s="21" t="s">
        <v>206</v>
      </c>
      <c r="CBZ7" s="21">
        <v>2687377</v>
      </c>
      <c r="CCA7" s="21">
        <v>12617</v>
      </c>
      <c r="CCB7" s="21" t="s">
        <v>206</v>
      </c>
      <c r="CCC7" s="21">
        <v>203</v>
      </c>
      <c r="CCD7" s="21">
        <v>791273</v>
      </c>
      <c r="CCE7" s="21">
        <v>10808</v>
      </c>
      <c r="CCF7" s="21" t="s">
        <v>206</v>
      </c>
      <c r="CCG7" s="21">
        <v>98152</v>
      </c>
      <c r="CCH7" s="21">
        <v>204622</v>
      </c>
      <c r="CCI7" s="21" t="s">
        <v>206</v>
      </c>
      <c r="CCJ7" s="21" t="s">
        <v>206</v>
      </c>
      <c r="CCK7" s="21">
        <v>32698</v>
      </c>
      <c r="CCL7" s="21" t="s">
        <v>206</v>
      </c>
      <c r="CCM7" s="21">
        <v>7</v>
      </c>
      <c r="CCN7" s="21">
        <v>15152926</v>
      </c>
      <c r="CCO7" s="21" t="s">
        <v>206</v>
      </c>
      <c r="CCP7" s="21" t="s">
        <v>206</v>
      </c>
      <c r="CCQ7" s="21">
        <v>3497</v>
      </c>
      <c r="CCR7" s="21">
        <v>413642</v>
      </c>
      <c r="CCS7" s="21" t="s">
        <v>206</v>
      </c>
      <c r="CCT7" s="21" t="s">
        <v>206</v>
      </c>
      <c r="CCU7" s="21">
        <v>61620</v>
      </c>
      <c r="CCV7" s="21">
        <v>626502</v>
      </c>
      <c r="CCW7" s="21">
        <v>35701</v>
      </c>
      <c r="CCX7" s="21">
        <v>572866</v>
      </c>
      <c r="CCY7" s="21" t="s">
        <v>206</v>
      </c>
      <c r="CCZ7" s="21">
        <v>244679</v>
      </c>
      <c r="CDA7" s="21">
        <v>37138</v>
      </c>
      <c r="CDB7" s="21">
        <v>616052</v>
      </c>
      <c r="CDC7" s="21">
        <v>1571178</v>
      </c>
      <c r="CDD7" s="21">
        <v>467411</v>
      </c>
      <c r="CDE7" s="21">
        <v>28293</v>
      </c>
      <c r="CDF7" s="21" t="s">
        <v>206</v>
      </c>
      <c r="CDG7" s="21" t="s">
        <v>206</v>
      </c>
      <c r="CDH7" s="21" t="s">
        <v>206</v>
      </c>
      <c r="CDI7" s="21" t="s">
        <v>206</v>
      </c>
      <c r="CDJ7" s="21">
        <v>1272</v>
      </c>
      <c r="CDK7" s="21">
        <v>33375916</v>
      </c>
      <c r="CDL7" s="21">
        <v>1934445546</v>
      </c>
      <c r="CDM7" s="21">
        <v>6357219</v>
      </c>
      <c r="CDN7" s="21">
        <v>541</v>
      </c>
      <c r="CDO7" s="21">
        <v>63100</v>
      </c>
      <c r="CDP7" s="21" t="s">
        <v>206</v>
      </c>
      <c r="CDQ7" s="21">
        <v>6841339</v>
      </c>
      <c r="CDR7" s="21">
        <v>37307</v>
      </c>
      <c r="CDS7" s="21" t="s">
        <v>206</v>
      </c>
      <c r="CDT7" s="21">
        <v>7581654</v>
      </c>
      <c r="CDU7" s="21">
        <v>5924</v>
      </c>
      <c r="CDV7" s="21">
        <v>14712582</v>
      </c>
      <c r="CDW7" s="21">
        <v>348</v>
      </c>
      <c r="CDX7" s="21">
        <v>582</v>
      </c>
      <c r="CDY7" s="21" t="s">
        <v>206</v>
      </c>
      <c r="CDZ7">
        <v>50868401</v>
      </c>
      <c r="CEA7">
        <v>472390</v>
      </c>
      <c r="CEB7">
        <v>62757730</v>
      </c>
      <c r="CEC7">
        <v>237628</v>
      </c>
      <c r="CED7" t="s">
        <v>206</v>
      </c>
      <c r="CEE7">
        <v>8290275</v>
      </c>
      <c r="CEF7">
        <v>3831617</v>
      </c>
      <c r="CEG7">
        <v>4206</v>
      </c>
      <c r="CEH7">
        <v>174100943</v>
      </c>
      <c r="CEI7">
        <v>2472748</v>
      </c>
      <c r="CEJ7">
        <v>297390564</v>
      </c>
      <c r="CEK7">
        <v>1386948</v>
      </c>
      <c r="CEL7">
        <v>15363064</v>
      </c>
      <c r="CEM7">
        <v>525516</v>
      </c>
      <c r="CEN7">
        <v>32500100</v>
      </c>
      <c r="CEO7">
        <v>39339587</v>
      </c>
      <c r="CEP7">
        <v>97429795</v>
      </c>
      <c r="CEQ7">
        <v>94303656</v>
      </c>
      <c r="CER7">
        <v>92663</v>
      </c>
      <c r="CES7">
        <v>198083081</v>
      </c>
      <c r="CET7">
        <v>108732518</v>
      </c>
      <c r="CEU7">
        <v>410418483</v>
      </c>
      <c r="CEV7">
        <v>5942766</v>
      </c>
      <c r="CEW7" t="s">
        <v>206</v>
      </c>
      <c r="CEX7">
        <v>3102081</v>
      </c>
      <c r="CEY7">
        <v>123681</v>
      </c>
      <c r="CEZ7">
        <v>3344</v>
      </c>
      <c r="CFA7">
        <v>23044901</v>
      </c>
      <c r="CFB7">
        <v>47507</v>
      </c>
      <c r="CFC7">
        <v>839</v>
      </c>
      <c r="CFD7">
        <v>119357038</v>
      </c>
      <c r="CFE7">
        <v>7414156</v>
      </c>
      <c r="CFF7">
        <v>23961421</v>
      </c>
      <c r="CFG7">
        <v>48458541</v>
      </c>
      <c r="CFH7">
        <v>12146488</v>
      </c>
      <c r="CFI7">
        <v>29491772</v>
      </c>
      <c r="CFJ7">
        <v>6770268</v>
      </c>
      <c r="CFK7">
        <v>54129575</v>
      </c>
      <c r="CFL7" t="s">
        <v>206</v>
      </c>
      <c r="CFM7">
        <v>98592278</v>
      </c>
      <c r="CFN7">
        <v>106531435</v>
      </c>
      <c r="CFO7">
        <v>215088521</v>
      </c>
      <c r="CFP7">
        <v>74193873</v>
      </c>
      <c r="CFQ7">
        <v>9895274</v>
      </c>
      <c r="CFR7">
        <v>2033114</v>
      </c>
      <c r="CFS7">
        <v>110503</v>
      </c>
      <c r="CFT7">
        <v>30363634</v>
      </c>
      <c r="CFU7">
        <v>7123240</v>
      </c>
      <c r="CFV7">
        <v>214490</v>
      </c>
      <c r="CFW7">
        <v>897697</v>
      </c>
      <c r="CFX7">
        <v>13915747</v>
      </c>
      <c r="CFY7">
        <v>20448505</v>
      </c>
      <c r="CFZ7">
        <v>961501</v>
      </c>
      <c r="CGA7">
        <v>68494921</v>
      </c>
      <c r="CGB7">
        <v>37472280</v>
      </c>
      <c r="CGC7">
        <v>25658</v>
      </c>
      <c r="CGD7">
        <v>333659</v>
      </c>
      <c r="CGE7">
        <v>1818909</v>
      </c>
      <c r="CGF7">
        <v>174789</v>
      </c>
      <c r="CGG7">
        <v>69362</v>
      </c>
      <c r="CGH7">
        <v>11643</v>
      </c>
      <c r="CGI7">
        <v>3076</v>
      </c>
      <c r="CGJ7" t="s">
        <v>206</v>
      </c>
      <c r="CGK7">
        <v>860018</v>
      </c>
      <c r="CGL7">
        <v>37022017</v>
      </c>
      <c r="CGM7">
        <v>388</v>
      </c>
      <c r="CGN7">
        <v>49104</v>
      </c>
      <c r="CGO7">
        <v>102506290</v>
      </c>
      <c r="CGP7">
        <v>10785226</v>
      </c>
      <c r="CGQ7">
        <v>3096313</v>
      </c>
      <c r="CGR7">
        <v>333415671</v>
      </c>
      <c r="CGS7" t="s">
        <v>206</v>
      </c>
      <c r="CGT7">
        <v>6407514</v>
      </c>
      <c r="CGU7">
        <v>53962293</v>
      </c>
      <c r="CGV7">
        <v>20140232</v>
      </c>
      <c r="CGW7">
        <v>262977674</v>
      </c>
      <c r="CGX7">
        <v>209388947</v>
      </c>
      <c r="CGY7">
        <v>27776778</v>
      </c>
      <c r="CGZ7">
        <v>16316</v>
      </c>
      <c r="CHA7">
        <v>3404962</v>
      </c>
      <c r="CHB7">
        <v>1796049</v>
      </c>
      <c r="CHC7">
        <v>549200</v>
      </c>
      <c r="CHD7">
        <v>161788</v>
      </c>
      <c r="CHE7">
        <v>2110230314</v>
      </c>
      <c r="CHF7">
        <v>9086267551</v>
      </c>
      <c r="CHG7">
        <v>2329492776</v>
      </c>
      <c r="CHH7">
        <v>35324982</v>
      </c>
      <c r="CHI7">
        <v>50182473</v>
      </c>
      <c r="CHJ7">
        <v>19761577</v>
      </c>
      <c r="CHK7">
        <v>523508174</v>
      </c>
      <c r="CHL7">
        <v>207154</v>
      </c>
      <c r="CHM7">
        <v>622</v>
      </c>
      <c r="CHN7">
        <v>138836076</v>
      </c>
      <c r="CHO7">
        <v>5176516</v>
      </c>
      <c r="CHP7">
        <v>117380428</v>
      </c>
      <c r="CHQ7">
        <v>137284</v>
      </c>
      <c r="CHR7">
        <v>2353289</v>
      </c>
      <c r="CHS7">
        <v>38595</v>
      </c>
    </row>
    <row r="8" spans="1:2255" x14ac:dyDescent="0.25">
      <c r="A8" s="21">
        <v>2010</v>
      </c>
      <c r="B8" s="21">
        <v>478</v>
      </c>
      <c r="C8" s="21" t="s">
        <v>206</v>
      </c>
      <c r="D8" s="21">
        <v>96480</v>
      </c>
      <c r="E8" s="21" t="s">
        <v>206</v>
      </c>
      <c r="F8" s="21" t="s">
        <v>206</v>
      </c>
      <c r="G8" s="21">
        <v>841</v>
      </c>
      <c r="H8" s="21">
        <v>13</v>
      </c>
      <c r="I8" s="21" t="s">
        <v>206</v>
      </c>
      <c r="J8" s="21" t="s">
        <v>206</v>
      </c>
      <c r="K8" s="21">
        <v>14499</v>
      </c>
      <c r="L8" s="21" t="s">
        <v>206</v>
      </c>
      <c r="M8" s="21">
        <v>1223</v>
      </c>
      <c r="N8" s="21">
        <v>1177420</v>
      </c>
      <c r="O8" s="21" t="s">
        <v>206</v>
      </c>
      <c r="P8" s="21">
        <v>1377</v>
      </c>
      <c r="Q8" s="21">
        <v>1972921</v>
      </c>
      <c r="R8" s="21">
        <v>1367691</v>
      </c>
      <c r="S8" s="21">
        <v>2248662</v>
      </c>
      <c r="T8" s="21" t="s">
        <v>206</v>
      </c>
      <c r="U8" s="21">
        <v>1291852</v>
      </c>
      <c r="V8" s="21">
        <v>756</v>
      </c>
      <c r="W8" s="21">
        <v>802968</v>
      </c>
      <c r="X8" s="21">
        <v>37200</v>
      </c>
      <c r="Y8" s="21" t="s">
        <v>206</v>
      </c>
      <c r="Z8" s="21">
        <v>388</v>
      </c>
      <c r="AA8" s="21" t="s">
        <v>206</v>
      </c>
      <c r="AB8" s="21" t="s">
        <v>206</v>
      </c>
      <c r="AC8" s="21">
        <v>5031</v>
      </c>
      <c r="AD8" s="21">
        <v>1127754</v>
      </c>
      <c r="AE8" s="21" t="s">
        <v>206</v>
      </c>
      <c r="AF8" s="21">
        <v>1885566</v>
      </c>
      <c r="AG8" s="21">
        <v>586129</v>
      </c>
      <c r="AH8" s="21">
        <v>1805296</v>
      </c>
      <c r="AI8" s="21">
        <v>1903008</v>
      </c>
      <c r="AJ8" s="21">
        <v>12340</v>
      </c>
      <c r="AK8" s="21">
        <v>4733786</v>
      </c>
      <c r="AL8" s="21">
        <v>271653</v>
      </c>
      <c r="AM8" s="21">
        <v>4370897</v>
      </c>
      <c r="AN8" s="21" t="s">
        <v>206</v>
      </c>
      <c r="AO8" s="21">
        <v>4678340</v>
      </c>
      <c r="AP8" s="21">
        <v>366107</v>
      </c>
      <c r="AQ8" s="21">
        <v>3625553</v>
      </c>
      <c r="AR8" s="21">
        <v>311164</v>
      </c>
      <c r="AS8" s="21" t="s">
        <v>206</v>
      </c>
      <c r="AT8" s="21" t="s">
        <v>206</v>
      </c>
      <c r="AU8" s="21" t="s">
        <v>206</v>
      </c>
      <c r="AV8" s="21">
        <v>229636</v>
      </c>
      <c r="AW8" s="21">
        <v>282310</v>
      </c>
      <c r="AX8" s="21" t="s">
        <v>206</v>
      </c>
      <c r="AY8" s="21">
        <v>1057</v>
      </c>
      <c r="AZ8" s="21">
        <v>95223</v>
      </c>
      <c r="BA8" s="21">
        <v>11529</v>
      </c>
      <c r="BB8" s="21">
        <v>17393068</v>
      </c>
      <c r="BC8" s="21" t="s">
        <v>206</v>
      </c>
      <c r="BD8" s="21">
        <v>240</v>
      </c>
      <c r="BE8" s="21" t="s">
        <v>206</v>
      </c>
      <c r="BF8" s="21" t="s">
        <v>206</v>
      </c>
      <c r="BG8" s="21" t="s">
        <v>206</v>
      </c>
      <c r="BH8" s="21" t="s">
        <v>206</v>
      </c>
      <c r="BI8" s="21" t="s">
        <v>206</v>
      </c>
      <c r="BJ8" s="21">
        <v>1063</v>
      </c>
      <c r="BK8" s="21" t="s">
        <v>206</v>
      </c>
      <c r="BL8" s="21" t="s">
        <v>206</v>
      </c>
      <c r="BM8" s="21">
        <v>3275</v>
      </c>
      <c r="BN8" s="21">
        <v>1140</v>
      </c>
      <c r="BO8" s="21" t="s">
        <v>206</v>
      </c>
      <c r="BP8" s="21" t="s">
        <v>206</v>
      </c>
      <c r="BQ8" s="21">
        <v>4251162</v>
      </c>
      <c r="BR8" s="21">
        <v>41801</v>
      </c>
      <c r="BS8" s="21">
        <v>9524</v>
      </c>
      <c r="BT8" s="21">
        <v>255</v>
      </c>
      <c r="BU8" s="21" t="s">
        <v>206</v>
      </c>
      <c r="BV8" s="21">
        <v>70387</v>
      </c>
      <c r="BW8" s="21">
        <v>117672</v>
      </c>
      <c r="BX8" s="21">
        <v>418089</v>
      </c>
      <c r="BY8" s="21">
        <v>22598</v>
      </c>
      <c r="BZ8" s="21">
        <v>92836</v>
      </c>
      <c r="CA8" s="21">
        <v>1336</v>
      </c>
      <c r="CB8" s="21" t="s">
        <v>206</v>
      </c>
      <c r="CC8" s="21" t="s">
        <v>206</v>
      </c>
      <c r="CD8" s="21" t="s">
        <v>206</v>
      </c>
      <c r="CE8" s="21" t="s">
        <v>206</v>
      </c>
      <c r="CF8" s="21">
        <v>60</v>
      </c>
      <c r="CG8" s="21">
        <v>37446762</v>
      </c>
      <c r="CH8" s="21">
        <v>826329</v>
      </c>
      <c r="CI8" s="21">
        <v>88474190</v>
      </c>
      <c r="CJ8" s="21" t="s">
        <v>206</v>
      </c>
      <c r="CK8" s="21">
        <v>115501</v>
      </c>
      <c r="CL8" s="21">
        <v>25997</v>
      </c>
      <c r="CM8" s="21">
        <v>86310</v>
      </c>
      <c r="CN8" s="21">
        <v>74</v>
      </c>
      <c r="CO8" s="21" t="s">
        <v>206</v>
      </c>
      <c r="CP8" s="21">
        <v>25251</v>
      </c>
      <c r="CQ8" s="21">
        <v>134</v>
      </c>
      <c r="CR8" s="21">
        <v>156694</v>
      </c>
      <c r="CS8" s="21">
        <v>186</v>
      </c>
      <c r="CT8" s="21">
        <v>3670</v>
      </c>
      <c r="CU8" s="21">
        <v>50</v>
      </c>
      <c r="CV8" s="21" t="s">
        <v>206</v>
      </c>
      <c r="CW8" s="21" t="s">
        <v>206</v>
      </c>
      <c r="CX8" s="21" t="s">
        <v>206</v>
      </c>
      <c r="CY8" s="21" t="s">
        <v>206</v>
      </c>
      <c r="CZ8" s="21" t="s">
        <v>206</v>
      </c>
      <c r="DA8" s="21">
        <v>12433</v>
      </c>
      <c r="DB8" s="21">
        <v>331864</v>
      </c>
      <c r="DC8" s="21" t="s">
        <v>206</v>
      </c>
      <c r="DD8" s="21">
        <v>1767337</v>
      </c>
      <c r="DE8" s="21">
        <v>61</v>
      </c>
      <c r="DF8" s="21">
        <v>162816</v>
      </c>
      <c r="DG8" s="21">
        <v>513</v>
      </c>
      <c r="DH8" s="21">
        <v>3670058</v>
      </c>
      <c r="DI8" s="21" t="s">
        <v>206</v>
      </c>
      <c r="DJ8" s="21">
        <v>102665</v>
      </c>
      <c r="DK8" s="21">
        <v>865781</v>
      </c>
      <c r="DL8" s="21">
        <v>134300</v>
      </c>
      <c r="DM8" s="21">
        <v>8701275</v>
      </c>
      <c r="DN8" s="21" t="s">
        <v>206</v>
      </c>
      <c r="DO8" s="21">
        <v>1305</v>
      </c>
      <c r="DP8" s="21">
        <v>210971</v>
      </c>
      <c r="DQ8" s="21">
        <v>4410257</v>
      </c>
      <c r="DR8" s="21">
        <v>59356</v>
      </c>
      <c r="DS8" s="21" t="s">
        <v>206</v>
      </c>
      <c r="DT8" s="21" t="s">
        <v>206</v>
      </c>
      <c r="DU8" s="21" t="s">
        <v>206</v>
      </c>
      <c r="DV8" s="21">
        <v>22</v>
      </c>
      <c r="DW8" s="21">
        <v>495906</v>
      </c>
      <c r="DX8" s="21">
        <v>7777420</v>
      </c>
      <c r="DY8" s="21" t="s">
        <v>206</v>
      </c>
      <c r="DZ8" s="21">
        <v>2625769</v>
      </c>
      <c r="EA8" s="21">
        <v>549186</v>
      </c>
      <c r="EB8" s="21">
        <v>4520161</v>
      </c>
      <c r="EC8" s="21">
        <v>1819777</v>
      </c>
      <c r="ED8" s="21">
        <v>1440226</v>
      </c>
      <c r="EE8" s="21">
        <v>631108</v>
      </c>
      <c r="EF8" s="21">
        <v>1027959</v>
      </c>
      <c r="EG8" s="21">
        <v>11840797</v>
      </c>
      <c r="EH8" s="21" t="s">
        <v>206</v>
      </c>
      <c r="EI8" s="21">
        <v>8715966</v>
      </c>
      <c r="EJ8" s="21">
        <v>4051116</v>
      </c>
      <c r="EK8" s="21">
        <v>16405841</v>
      </c>
      <c r="EL8" s="21">
        <v>110586</v>
      </c>
      <c r="EM8" s="21">
        <v>12276</v>
      </c>
      <c r="EN8" s="21">
        <v>16</v>
      </c>
      <c r="EO8" s="21" t="s">
        <v>206</v>
      </c>
      <c r="EP8" s="21">
        <v>119401</v>
      </c>
      <c r="EQ8" s="21">
        <v>10754</v>
      </c>
      <c r="ER8" s="21" t="s">
        <v>206</v>
      </c>
      <c r="ES8" s="21">
        <v>1884</v>
      </c>
      <c r="ET8" s="21">
        <v>181870</v>
      </c>
      <c r="EU8" s="21">
        <v>20786</v>
      </c>
      <c r="EV8" s="21">
        <v>27822</v>
      </c>
      <c r="EW8" s="21">
        <v>13907</v>
      </c>
      <c r="EX8" s="21">
        <v>63050</v>
      </c>
      <c r="EY8" s="21" t="s">
        <v>206</v>
      </c>
      <c r="EZ8" s="21" t="s">
        <v>206</v>
      </c>
      <c r="FA8" s="21">
        <v>40117</v>
      </c>
      <c r="FB8" s="21" t="s">
        <v>206</v>
      </c>
      <c r="FC8" s="21" t="s">
        <v>206</v>
      </c>
      <c r="FD8" s="21" t="s">
        <v>206</v>
      </c>
      <c r="FE8" s="21" t="s">
        <v>206</v>
      </c>
      <c r="FF8" s="21" t="s">
        <v>206</v>
      </c>
      <c r="FG8" s="21">
        <v>82105</v>
      </c>
      <c r="FH8" s="21">
        <v>7345</v>
      </c>
      <c r="FI8" s="21" t="s">
        <v>206</v>
      </c>
      <c r="FJ8" s="21" t="s">
        <v>206</v>
      </c>
      <c r="FK8" s="21">
        <v>11496170</v>
      </c>
      <c r="FL8" s="21">
        <v>89391</v>
      </c>
      <c r="FM8" s="21">
        <v>11203</v>
      </c>
      <c r="FN8" s="21">
        <v>1418</v>
      </c>
      <c r="FO8" s="21" t="s">
        <v>206</v>
      </c>
      <c r="FP8" s="21">
        <v>69816</v>
      </c>
      <c r="FQ8" s="21">
        <v>22429660</v>
      </c>
      <c r="FR8" s="21">
        <v>1047603</v>
      </c>
      <c r="FS8" s="21">
        <v>266747</v>
      </c>
      <c r="FT8" s="21">
        <v>3499036</v>
      </c>
      <c r="FU8" s="21">
        <v>25018</v>
      </c>
      <c r="FV8" s="21" t="s">
        <v>206</v>
      </c>
      <c r="FW8" s="21" t="s">
        <v>206</v>
      </c>
      <c r="FX8" s="21">
        <v>4168455</v>
      </c>
      <c r="FY8" s="21" t="s">
        <v>206</v>
      </c>
      <c r="FZ8" s="21" t="s">
        <v>206</v>
      </c>
      <c r="GA8" s="21">
        <v>45056254</v>
      </c>
      <c r="GB8" s="21">
        <v>10942488</v>
      </c>
      <c r="GC8" s="21">
        <v>488373044</v>
      </c>
      <c r="GD8" s="21">
        <v>578612</v>
      </c>
      <c r="GE8" s="21">
        <v>38083</v>
      </c>
      <c r="GF8" s="21" t="s">
        <v>206</v>
      </c>
      <c r="GG8" s="21">
        <v>1420523</v>
      </c>
      <c r="GH8" s="21">
        <v>3111</v>
      </c>
      <c r="GI8" s="21" t="s">
        <v>206</v>
      </c>
      <c r="GJ8" s="21">
        <v>37544</v>
      </c>
      <c r="GK8" s="21">
        <v>20765</v>
      </c>
      <c r="GL8" s="21">
        <v>572800</v>
      </c>
      <c r="GM8" s="21">
        <v>120</v>
      </c>
      <c r="GN8" s="21">
        <v>3944</v>
      </c>
      <c r="GO8" s="21" t="s">
        <v>206</v>
      </c>
      <c r="GP8" s="21" t="s">
        <v>206</v>
      </c>
      <c r="GQ8" s="21" t="s">
        <v>206</v>
      </c>
      <c r="GR8" s="21" t="s">
        <v>206</v>
      </c>
      <c r="GS8" s="21" t="s">
        <v>206</v>
      </c>
      <c r="GT8" s="21" t="s">
        <v>206</v>
      </c>
      <c r="GU8" s="21">
        <v>102859</v>
      </c>
      <c r="GV8" s="21">
        <v>2707865</v>
      </c>
      <c r="GW8" s="21" t="s">
        <v>206</v>
      </c>
      <c r="GX8" s="21">
        <v>869006</v>
      </c>
      <c r="GY8" s="21">
        <v>2700</v>
      </c>
      <c r="GZ8" s="21" t="s">
        <v>206</v>
      </c>
      <c r="HA8" s="21" t="s">
        <v>206</v>
      </c>
      <c r="HB8" s="21">
        <v>1011023</v>
      </c>
      <c r="HC8" s="21" t="s">
        <v>206</v>
      </c>
      <c r="HD8" s="21" t="s">
        <v>206</v>
      </c>
      <c r="HE8" s="21">
        <v>177687</v>
      </c>
      <c r="HF8" s="21">
        <v>3393456</v>
      </c>
      <c r="HG8" s="21">
        <v>2676916</v>
      </c>
      <c r="HH8" s="21">
        <v>400</v>
      </c>
      <c r="HI8" s="21">
        <v>3820754</v>
      </c>
      <c r="HJ8" s="21">
        <v>1021330</v>
      </c>
      <c r="HK8" s="21">
        <v>3127960</v>
      </c>
      <c r="HL8" s="21">
        <v>696449</v>
      </c>
      <c r="HM8" s="21" t="s">
        <v>206</v>
      </c>
      <c r="HN8" s="21">
        <v>605</v>
      </c>
      <c r="HO8" s="21" t="s">
        <v>206</v>
      </c>
      <c r="HP8" s="21">
        <v>209</v>
      </c>
      <c r="HQ8" s="21">
        <v>635471</v>
      </c>
      <c r="HR8" s="21">
        <v>440675</v>
      </c>
      <c r="HS8" s="21" t="s">
        <v>206</v>
      </c>
      <c r="HT8" s="21">
        <v>458591</v>
      </c>
      <c r="HU8" s="21">
        <v>237535</v>
      </c>
      <c r="HV8" s="21">
        <v>1139472</v>
      </c>
      <c r="HW8" s="21">
        <v>2114467</v>
      </c>
      <c r="HX8" s="21">
        <v>736441</v>
      </c>
      <c r="HY8" s="21">
        <v>5034995</v>
      </c>
      <c r="HZ8" s="21">
        <v>7098</v>
      </c>
      <c r="IA8" s="21">
        <v>5216110</v>
      </c>
      <c r="IB8" s="21" t="s">
        <v>206</v>
      </c>
      <c r="IC8" s="21">
        <v>69370</v>
      </c>
      <c r="ID8" s="21">
        <v>2067454</v>
      </c>
      <c r="IE8" s="21">
        <v>6067429</v>
      </c>
      <c r="IF8" s="21">
        <v>81111</v>
      </c>
      <c r="IG8" s="21">
        <v>150762</v>
      </c>
      <c r="IH8" s="21" t="s">
        <v>206</v>
      </c>
      <c r="II8" s="21" t="s">
        <v>206</v>
      </c>
      <c r="IJ8" s="21">
        <v>717014</v>
      </c>
      <c r="IK8" s="21">
        <v>151827</v>
      </c>
      <c r="IL8" s="21" t="s">
        <v>206</v>
      </c>
      <c r="IM8" s="21">
        <v>166</v>
      </c>
      <c r="IN8" s="21">
        <v>1294118</v>
      </c>
      <c r="IO8" s="21">
        <v>8045</v>
      </c>
      <c r="IP8" s="21">
        <v>488215</v>
      </c>
      <c r="IQ8" s="21">
        <v>13036</v>
      </c>
      <c r="IR8" s="21">
        <v>16523</v>
      </c>
      <c r="IS8" s="21" t="s">
        <v>206</v>
      </c>
      <c r="IT8" s="21" t="s">
        <v>206</v>
      </c>
      <c r="IU8" s="21" t="s">
        <v>206</v>
      </c>
      <c r="IV8" s="21" t="s">
        <v>206</v>
      </c>
      <c r="IW8" s="21" t="s">
        <v>206</v>
      </c>
      <c r="IX8" s="21">
        <v>184373</v>
      </c>
      <c r="IY8" s="21" t="s">
        <v>206</v>
      </c>
      <c r="IZ8" s="21" t="s">
        <v>206</v>
      </c>
      <c r="JA8" s="21">
        <v>49295</v>
      </c>
      <c r="JB8" s="21">
        <v>6740</v>
      </c>
      <c r="JC8" s="21" t="s">
        <v>206</v>
      </c>
      <c r="JD8" s="21" t="s">
        <v>206</v>
      </c>
      <c r="JE8" s="21">
        <v>476151</v>
      </c>
      <c r="JF8" s="21">
        <v>59302</v>
      </c>
      <c r="JG8" s="21">
        <v>18614</v>
      </c>
      <c r="JH8" s="21" t="s">
        <v>206</v>
      </c>
      <c r="JI8" s="21">
        <v>63670</v>
      </c>
      <c r="JJ8" s="21">
        <v>238363</v>
      </c>
      <c r="JK8" s="21">
        <v>2449940</v>
      </c>
      <c r="JL8" s="21">
        <v>1811794</v>
      </c>
      <c r="JM8" s="21">
        <v>92806752</v>
      </c>
      <c r="JN8" s="21">
        <v>3470300</v>
      </c>
      <c r="JO8" s="21">
        <v>936660</v>
      </c>
      <c r="JP8" s="21" t="s">
        <v>206</v>
      </c>
      <c r="JQ8" s="21" t="s">
        <v>206</v>
      </c>
      <c r="JR8" s="21">
        <v>139993</v>
      </c>
      <c r="JS8" s="21" t="s">
        <v>206</v>
      </c>
      <c r="JT8" s="21" t="s">
        <v>206</v>
      </c>
      <c r="JU8" s="21">
        <v>6005673</v>
      </c>
      <c r="JV8" s="21">
        <v>14000076</v>
      </c>
      <c r="JW8" s="21">
        <v>240242</v>
      </c>
      <c r="JX8" s="21">
        <v>318</v>
      </c>
      <c r="JY8" s="21">
        <v>19960</v>
      </c>
      <c r="JZ8" s="21" t="s">
        <v>206</v>
      </c>
      <c r="KA8" s="21">
        <v>143669</v>
      </c>
      <c r="KB8" s="21">
        <v>3177</v>
      </c>
      <c r="KC8" s="21">
        <v>4</v>
      </c>
      <c r="KD8" s="21">
        <v>18532</v>
      </c>
      <c r="KE8" s="21">
        <v>16941</v>
      </c>
      <c r="KF8" s="21">
        <v>1036624</v>
      </c>
      <c r="KG8" s="21" t="s">
        <v>206</v>
      </c>
      <c r="KH8" s="21">
        <v>12388</v>
      </c>
      <c r="KI8" s="21" t="s">
        <v>206</v>
      </c>
      <c r="KJ8" s="21">
        <v>17420</v>
      </c>
      <c r="KK8" s="21" t="s">
        <v>206</v>
      </c>
      <c r="KL8" s="21" t="s">
        <v>206</v>
      </c>
      <c r="KM8" s="21" t="s">
        <v>206</v>
      </c>
      <c r="KN8" s="21" t="s">
        <v>206</v>
      </c>
      <c r="KO8" s="21" t="s">
        <v>206</v>
      </c>
      <c r="KP8" s="21">
        <v>114656</v>
      </c>
      <c r="KQ8" s="21" t="s">
        <v>206</v>
      </c>
      <c r="KR8" s="21" t="s">
        <v>206</v>
      </c>
      <c r="KS8" s="21" t="s">
        <v>206</v>
      </c>
      <c r="KT8" s="21">
        <v>130047</v>
      </c>
      <c r="KU8" s="21">
        <v>76083</v>
      </c>
      <c r="KV8" s="21" t="s">
        <v>206</v>
      </c>
      <c r="KW8" s="21" t="s">
        <v>206</v>
      </c>
      <c r="KX8" s="21">
        <v>5032</v>
      </c>
      <c r="KY8" s="21">
        <v>545467</v>
      </c>
      <c r="KZ8" s="21">
        <v>121341</v>
      </c>
      <c r="LA8" s="21">
        <v>5101905</v>
      </c>
      <c r="LB8" s="21" t="s">
        <v>206</v>
      </c>
      <c r="LC8" s="21">
        <v>7565</v>
      </c>
      <c r="LD8" s="21">
        <v>2998492</v>
      </c>
      <c r="LE8" s="21">
        <v>6775696</v>
      </c>
      <c r="LF8" s="21" t="s">
        <v>206</v>
      </c>
      <c r="LG8" s="21" t="s">
        <v>206</v>
      </c>
      <c r="LH8" s="21">
        <v>4214</v>
      </c>
      <c r="LI8" s="21" t="s">
        <v>206</v>
      </c>
      <c r="LJ8" s="21" t="s">
        <v>206</v>
      </c>
      <c r="LK8" s="21" t="s">
        <v>206</v>
      </c>
      <c r="LL8" s="21">
        <v>4898</v>
      </c>
      <c r="LM8" s="21" t="s">
        <v>206</v>
      </c>
      <c r="LN8" s="21">
        <v>1498426</v>
      </c>
      <c r="LO8" s="21">
        <v>21889</v>
      </c>
      <c r="LP8" s="21">
        <v>14037</v>
      </c>
      <c r="LQ8" s="21" t="s">
        <v>206</v>
      </c>
      <c r="LR8" s="21" t="s">
        <v>206</v>
      </c>
      <c r="LS8" s="21">
        <v>1750331</v>
      </c>
      <c r="LT8" s="21">
        <v>57951</v>
      </c>
      <c r="LU8" s="21">
        <v>370104</v>
      </c>
      <c r="LV8" s="21" t="s">
        <v>206</v>
      </c>
      <c r="LW8" s="21" t="s">
        <v>206</v>
      </c>
      <c r="LX8" s="21">
        <v>7597</v>
      </c>
      <c r="LY8" s="21">
        <v>638275</v>
      </c>
      <c r="LZ8" s="21">
        <v>1</v>
      </c>
      <c r="MA8" s="21">
        <v>342010</v>
      </c>
      <c r="MB8" s="21" t="s">
        <v>206</v>
      </c>
      <c r="MC8" s="21" t="s">
        <v>206</v>
      </c>
      <c r="MD8" s="21">
        <v>773993</v>
      </c>
      <c r="ME8" s="21">
        <v>40758</v>
      </c>
      <c r="MF8" s="21">
        <v>342</v>
      </c>
      <c r="MG8" s="21" t="s">
        <v>206</v>
      </c>
      <c r="MH8" s="21" t="s">
        <v>206</v>
      </c>
      <c r="MI8" s="21" t="s">
        <v>206</v>
      </c>
      <c r="MJ8" s="21" t="s">
        <v>206</v>
      </c>
      <c r="MK8" s="21">
        <v>35210</v>
      </c>
      <c r="ML8" s="21">
        <v>5725</v>
      </c>
      <c r="MM8" s="21" t="s">
        <v>206</v>
      </c>
      <c r="MN8" s="21">
        <v>8465</v>
      </c>
      <c r="MO8" s="21" t="s">
        <v>206</v>
      </c>
      <c r="MP8" s="21" t="s">
        <v>206</v>
      </c>
      <c r="MQ8" s="21" t="s">
        <v>206</v>
      </c>
      <c r="MR8" s="21" t="s">
        <v>206</v>
      </c>
      <c r="MS8" s="21" t="s">
        <v>206</v>
      </c>
      <c r="MT8" s="21" t="s">
        <v>206</v>
      </c>
      <c r="MU8" s="21">
        <v>6656</v>
      </c>
      <c r="MV8" s="21">
        <v>70143</v>
      </c>
      <c r="MW8" s="21" t="s">
        <v>206</v>
      </c>
      <c r="MX8" s="21" t="s">
        <v>206</v>
      </c>
      <c r="MY8" s="21">
        <v>201831621</v>
      </c>
      <c r="MZ8" s="21">
        <v>13869</v>
      </c>
      <c r="NA8" s="21">
        <v>11750</v>
      </c>
      <c r="NB8" s="21" t="s">
        <v>206</v>
      </c>
      <c r="NC8" s="21" t="s">
        <v>206</v>
      </c>
      <c r="ND8" s="21" t="s">
        <v>206</v>
      </c>
      <c r="NE8" s="21">
        <v>20935</v>
      </c>
      <c r="NF8" s="21">
        <v>42946</v>
      </c>
      <c r="NG8" s="21">
        <v>52</v>
      </c>
      <c r="NH8" s="21">
        <v>766868</v>
      </c>
      <c r="NI8" s="21">
        <v>34382</v>
      </c>
      <c r="NJ8" s="21" t="s">
        <v>206</v>
      </c>
      <c r="NK8" s="21" t="s">
        <v>206</v>
      </c>
      <c r="NL8" s="21" t="s">
        <v>206</v>
      </c>
      <c r="NM8" s="21" t="s">
        <v>206</v>
      </c>
      <c r="NN8" s="21" t="s">
        <v>206</v>
      </c>
      <c r="NO8" s="21">
        <v>16565084</v>
      </c>
      <c r="NP8" s="21">
        <v>10332216</v>
      </c>
      <c r="NQ8" s="21">
        <v>35761</v>
      </c>
      <c r="NR8" s="21" t="s">
        <v>206</v>
      </c>
      <c r="NS8" s="21" t="s">
        <v>206</v>
      </c>
      <c r="NT8" s="21" t="s">
        <v>206</v>
      </c>
      <c r="NU8" s="21">
        <v>3856853</v>
      </c>
      <c r="NV8" s="21">
        <v>20428</v>
      </c>
      <c r="NW8" s="21" t="s">
        <v>206</v>
      </c>
      <c r="NX8" s="21">
        <v>215909</v>
      </c>
      <c r="NY8" s="21">
        <v>20</v>
      </c>
      <c r="NZ8" s="21">
        <v>27045</v>
      </c>
      <c r="OA8" s="21" t="s">
        <v>206</v>
      </c>
      <c r="OB8" s="21">
        <v>1500</v>
      </c>
      <c r="OC8" s="21">
        <v>1101</v>
      </c>
      <c r="OD8" s="21" t="s">
        <v>206</v>
      </c>
      <c r="OE8" s="21" t="s">
        <v>206</v>
      </c>
      <c r="OF8" s="21">
        <v>13004336</v>
      </c>
      <c r="OG8" s="21" t="s">
        <v>206</v>
      </c>
      <c r="OH8" s="21" t="s">
        <v>206</v>
      </c>
      <c r="OI8" s="21" t="s">
        <v>206</v>
      </c>
      <c r="OJ8" s="21">
        <v>29710</v>
      </c>
      <c r="OK8" s="21" t="s">
        <v>206</v>
      </c>
      <c r="OL8" s="21" t="s">
        <v>206</v>
      </c>
      <c r="OM8" s="21" t="s">
        <v>206</v>
      </c>
      <c r="ON8" s="21" t="s">
        <v>206</v>
      </c>
      <c r="OO8" s="21" t="s">
        <v>206</v>
      </c>
      <c r="OP8" s="21">
        <v>24475</v>
      </c>
      <c r="OQ8" s="21" t="s">
        <v>206</v>
      </c>
      <c r="OR8" s="21">
        <v>6600</v>
      </c>
      <c r="OS8" s="21" t="s">
        <v>206</v>
      </c>
      <c r="OT8" s="21" t="s">
        <v>206</v>
      </c>
      <c r="OU8" s="21">
        <v>268575</v>
      </c>
      <c r="OV8" s="21" t="s">
        <v>206</v>
      </c>
      <c r="OW8" s="21" t="s">
        <v>206</v>
      </c>
      <c r="OX8" s="21">
        <v>1731956</v>
      </c>
      <c r="OY8" s="21">
        <v>3604115</v>
      </c>
      <c r="OZ8" s="21" t="s">
        <v>206</v>
      </c>
      <c r="PA8" s="21" t="s">
        <v>206</v>
      </c>
      <c r="PB8" s="21" t="s">
        <v>206</v>
      </c>
      <c r="PC8" s="21" t="s">
        <v>206</v>
      </c>
      <c r="PD8" s="21" t="s">
        <v>206</v>
      </c>
      <c r="PE8" s="21">
        <v>34800</v>
      </c>
      <c r="PF8" s="21">
        <v>175931</v>
      </c>
      <c r="PG8" s="21" t="s">
        <v>206</v>
      </c>
      <c r="PH8" s="21" t="s">
        <v>206</v>
      </c>
      <c r="PI8" s="21" t="s">
        <v>206</v>
      </c>
      <c r="PJ8" s="21">
        <v>2700</v>
      </c>
      <c r="PK8" s="21" t="s">
        <v>206</v>
      </c>
      <c r="PL8" s="21">
        <v>260991</v>
      </c>
      <c r="PM8" s="21">
        <v>1199030</v>
      </c>
      <c r="PN8" s="21" t="s">
        <v>206</v>
      </c>
      <c r="PO8" s="21">
        <v>155968</v>
      </c>
      <c r="PP8" s="21" t="s">
        <v>206</v>
      </c>
      <c r="PQ8" s="21" t="s">
        <v>206</v>
      </c>
      <c r="PR8" s="21" t="s">
        <v>206</v>
      </c>
      <c r="PS8" s="21">
        <v>1387345</v>
      </c>
      <c r="PT8" s="21">
        <v>14589</v>
      </c>
      <c r="PU8" s="21">
        <v>8435</v>
      </c>
      <c r="PV8" s="21" t="s">
        <v>206</v>
      </c>
      <c r="PW8" s="21" t="s">
        <v>206</v>
      </c>
      <c r="PX8" s="21">
        <v>2290</v>
      </c>
      <c r="PY8" s="21">
        <v>5</v>
      </c>
      <c r="PZ8" s="21" t="s">
        <v>206</v>
      </c>
      <c r="QA8" s="21" t="s">
        <v>206</v>
      </c>
      <c r="QB8" s="21">
        <v>500218</v>
      </c>
      <c r="QC8" s="21" t="s">
        <v>206</v>
      </c>
      <c r="QD8" s="21">
        <v>885229</v>
      </c>
      <c r="QE8" s="21" t="s">
        <v>206</v>
      </c>
      <c r="QF8" s="21" t="s">
        <v>206</v>
      </c>
      <c r="QG8" s="21" t="s">
        <v>206</v>
      </c>
      <c r="QH8" s="21" t="s">
        <v>206</v>
      </c>
      <c r="QI8" s="21" t="s">
        <v>206</v>
      </c>
      <c r="QJ8" s="21" t="s">
        <v>206</v>
      </c>
      <c r="QK8" s="21" t="s">
        <v>206</v>
      </c>
      <c r="QL8" s="21" t="s">
        <v>206</v>
      </c>
      <c r="QM8" s="21" t="s">
        <v>206</v>
      </c>
      <c r="QN8" s="21" t="s">
        <v>206</v>
      </c>
      <c r="QO8" s="21" t="s">
        <v>206</v>
      </c>
      <c r="QP8" s="21" t="s">
        <v>206</v>
      </c>
      <c r="QQ8" s="21" t="s">
        <v>206</v>
      </c>
      <c r="QR8" s="21" t="s">
        <v>206</v>
      </c>
      <c r="QS8" s="21">
        <v>100408</v>
      </c>
      <c r="QT8" s="21">
        <v>504356</v>
      </c>
      <c r="QU8" s="21" t="s">
        <v>206</v>
      </c>
      <c r="QV8" s="21" t="s">
        <v>206</v>
      </c>
      <c r="QW8" s="21" t="s">
        <v>206</v>
      </c>
      <c r="QX8" s="21">
        <v>15</v>
      </c>
      <c r="QY8" s="21">
        <v>562</v>
      </c>
      <c r="QZ8" s="21">
        <v>32</v>
      </c>
      <c r="RA8" s="21">
        <v>102206</v>
      </c>
      <c r="RB8" s="21">
        <v>1759</v>
      </c>
      <c r="RC8" s="21" t="s">
        <v>206</v>
      </c>
      <c r="RD8" s="21" t="s">
        <v>206</v>
      </c>
      <c r="RE8" s="21" t="s">
        <v>206</v>
      </c>
      <c r="RF8" s="21" t="s">
        <v>206</v>
      </c>
      <c r="RG8" s="21" t="s">
        <v>206</v>
      </c>
      <c r="RH8" s="21">
        <v>182523</v>
      </c>
      <c r="RI8" s="21">
        <v>9572443</v>
      </c>
      <c r="RJ8" s="21">
        <v>230131721</v>
      </c>
      <c r="RK8" s="21">
        <v>2894877</v>
      </c>
      <c r="RL8" s="21" t="s">
        <v>206</v>
      </c>
      <c r="RM8" s="21" t="s">
        <v>206</v>
      </c>
      <c r="RN8" s="21" t="s">
        <v>206</v>
      </c>
      <c r="RO8" s="21">
        <v>4422410</v>
      </c>
      <c r="RP8" s="21" t="s">
        <v>206</v>
      </c>
      <c r="RQ8" s="21" t="s">
        <v>206</v>
      </c>
      <c r="RR8" s="21" t="s">
        <v>206</v>
      </c>
      <c r="RS8" s="21" t="s">
        <v>206</v>
      </c>
      <c r="RT8" s="21">
        <v>95647</v>
      </c>
      <c r="RU8" s="21" t="s">
        <v>206</v>
      </c>
      <c r="RV8" s="21">
        <v>45</v>
      </c>
      <c r="RW8" s="21" t="s">
        <v>206</v>
      </c>
      <c r="RX8" s="21" t="s">
        <v>206</v>
      </c>
      <c r="RY8" s="21" t="s">
        <v>206</v>
      </c>
      <c r="RZ8" s="21" t="s">
        <v>206</v>
      </c>
      <c r="SA8" s="21" t="s">
        <v>206</v>
      </c>
      <c r="SB8" s="21" t="s">
        <v>206</v>
      </c>
      <c r="SC8" s="21" t="s">
        <v>206</v>
      </c>
      <c r="SD8" s="21" t="s">
        <v>206</v>
      </c>
      <c r="SE8" s="21" t="s">
        <v>206</v>
      </c>
      <c r="SF8" s="21">
        <v>124125</v>
      </c>
      <c r="SG8" s="21">
        <v>98</v>
      </c>
      <c r="SH8" s="21" t="s">
        <v>206</v>
      </c>
      <c r="SI8" s="21">
        <v>40671</v>
      </c>
      <c r="SJ8" s="21" t="s">
        <v>206</v>
      </c>
      <c r="SK8" s="21" t="s">
        <v>206</v>
      </c>
      <c r="SL8" s="21" t="s">
        <v>206</v>
      </c>
      <c r="SM8" s="21" t="s">
        <v>206</v>
      </c>
      <c r="SN8" s="21" t="s">
        <v>206</v>
      </c>
      <c r="SO8" s="21">
        <v>4111</v>
      </c>
      <c r="SP8" s="21" t="s">
        <v>206</v>
      </c>
      <c r="SQ8" s="21" t="s">
        <v>206</v>
      </c>
      <c r="SR8" s="21">
        <v>5</v>
      </c>
      <c r="SS8" s="21">
        <v>328625</v>
      </c>
      <c r="ST8" s="21" t="s">
        <v>206</v>
      </c>
      <c r="SU8" s="21" t="s">
        <v>206</v>
      </c>
      <c r="SV8" s="21" t="s">
        <v>206</v>
      </c>
      <c r="SW8" s="21" t="s">
        <v>206</v>
      </c>
      <c r="SX8" s="21" t="s">
        <v>206</v>
      </c>
      <c r="SY8" s="21" t="s">
        <v>206</v>
      </c>
      <c r="SZ8" s="21" t="s">
        <v>206</v>
      </c>
      <c r="TA8" s="21" t="s">
        <v>206</v>
      </c>
      <c r="TB8" s="21">
        <v>6838</v>
      </c>
      <c r="TC8" s="21" t="s">
        <v>206</v>
      </c>
      <c r="TD8" s="21">
        <v>702301</v>
      </c>
      <c r="TE8" s="21" t="s">
        <v>206</v>
      </c>
      <c r="TF8" s="21" t="s">
        <v>206</v>
      </c>
      <c r="TG8" s="21">
        <v>354699</v>
      </c>
      <c r="TH8" s="21" t="s">
        <v>206</v>
      </c>
      <c r="TI8" s="21">
        <v>98731</v>
      </c>
      <c r="TJ8" s="21" t="s">
        <v>206</v>
      </c>
      <c r="TK8" s="21">
        <v>7274389</v>
      </c>
      <c r="TL8" s="21">
        <v>181579</v>
      </c>
      <c r="TM8" s="21">
        <v>8075529</v>
      </c>
      <c r="TN8" s="21">
        <v>13221</v>
      </c>
      <c r="TO8" s="21">
        <v>3</v>
      </c>
      <c r="TP8" s="21" t="s">
        <v>206</v>
      </c>
      <c r="TQ8" s="21" t="s">
        <v>206</v>
      </c>
      <c r="TR8" s="21">
        <v>5655</v>
      </c>
      <c r="TS8" s="21">
        <v>2722</v>
      </c>
      <c r="TT8" s="21" t="s">
        <v>206</v>
      </c>
      <c r="TU8" s="21" t="s">
        <v>206</v>
      </c>
      <c r="TV8" s="21">
        <v>2213</v>
      </c>
      <c r="TW8" s="21">
        <v>4</v>
      </c>
      <c r="TX8" s="21">
        <v>95472</v>
      </c>
      <c r="TY8" s="21" t="s">
        <v>206</v>
      </c>
      <c r="TZ8" s="21" t="s">
        <v>206</v>
      </c>
      <c r="UA8" s="21" t="s">
        <v>206</v>
      </c>
      <c r="UB8" s="21" t="s">
        <v>206</v>
      </c>
      <c r="UC8" s="21" t="s">
        <v>206</v>
      </c>
      <c r="UD8" s="21" t="s">
        <v>206</v>
      </c>
      <c r="UE8" s="21" t="s">
        <v>206</v>
      </c>
      <c r="UF8" s="21" t="s">
        <v>206</v>
      </c>
      <c r="UG8" s="21" t="s">
        <v>206</v>
      </c>
      <c r="UH8" s="21" t="s">
        <v>206</v>
      </c>
      <c r="UI8" s="21">
        <v>2</v>
      </c>
      <c r="UJ8" s="21" t="s">
        <v>206</v>
      </c>
      <c r="UK8" s="21" t="s">
        <v>206</v>
      </c>
      <c r="UL8" s="21">
        <v>26</v>
      </c>
      <c r="UM8" s="21">
        <v>14919</v>
      </c>
      <c r="UN8" s="21">
        <v>1529234</v>
      </c>
      <c r="UO8" s="21">
        <v>4</v>
      </c>
      <c r="UP8" s="21">
        <v>300</v>
      </c>
      <c r="UQ8" s="21" t="s">
        <v>206</v>
      </c>
      <c r="UR8" s="21" t="s">
        <v>206</v>
      </c>
      <c r="US8" s="21">
        <v>260708</v>
      </c>
      <c r="UT8" s="21">
        <v>435791</v>
      </c>
      <c r="UU8" s="21" t="s">
        <v>206</v>
      </c>
      <c r="UV8" s="21" t="s">
        <v>206</v>
      </c>
      <c r="UW8" s="21" t="s">
        <v>206</v>
      </c>
      <c r="UX8" s="21" t="s">
        <v>206</v>
      </c>
      <c r="UY8" s="21" t="s">
        <v>206</v>
      </c>
      <c r="UZ8" s="21" t="s">
        <v>206</v>
      </c>
      <c r="VA8" s="21" t="s">
        <v>206</v>
      </c>
      <c r="VB8" s="21" t="s">
        <v>206</v>
      </c>
      <c r="VC8" s="21">
        <v>8764518</v>
      </c>
      <c r="VD8" s="21">
        <v>24831480</v>
      </c>
      <c r="VE8" s="21">
        <v>1665186</v>
      </c>
      <c r="VF8" s="21" t="s">
        <v>206</v>
      </c>
      <c r="VG8" s="21" t="s">
        <v>206</v>
      </c>
      <c r="VH8" s="21" t="s">
        <v>206</v>
      </c>
      <c r="VI8" s="21">
        <v>124195</v>
      </c>
      <c r="VJ8" s="21" t="s">
        <v>206</v>
      </c>
      <c r="VK8" s="21" t="s">
        <v>206</v>
      </c>
      <c r="VL8" s="21">
        <v>812</v>
      </c>
      <c r="VM8" s="21" t="s">
        <v>206</v>
      </c>
      <c r="VN8" s="21" t="s">
        <v>206</v>
      </c>
      <c r="VO8" s="21" t="s">
        <v>206</v>
      </c>
      <c r="VP8" s="21" t="s">
        <v>206</v>
      </c>
      <c r="VQ8" s="21" t="s">
        <v>206</v>
      </c>
      <c r="VR8" s="21">
        <v>6</v>
      </c>
      <c r="VS8" s="21" t="s">
        <v>206</v>
      </c>
      <c r="VT8" s="21">
        <v>70272690</v>
      </c>
      <c r="VU8" s="21" t="s">
        <v>206</v>
      </c>
      <c r="VV8" s="21" t="s">
        <v>206</v>
      </c>
      <c r="VW8" s="21">
        <v>5</v>
      </c>
      <c r="VX8" s="21">
        <v>362</v>
      </c>
      <c r="VY8" s="21" t="s">
        <v>206</v>
      </c>
      <c r="VZ8" s="21">
        <v>11</v>
      </c>
      <c r="WA8" s="21" t="s">
        <v>206</v>
      </c>
      <c r="WB8" s="21">
        <v>17334</v>
      </c>
      <c r="WC8" s="21">
        <v>100384</v>
      </c>
      <c r="WD8" s="21">
        <v>29643030</v>
      </c>
      <c r="WE8" s="21" t="s">
        <v>206</v>
      </c>
      <c r="WF8" s="21">
        <v>24</v>
      </c>
      <c r="WG8" s="21">
        <v>220278</v>
      </c>
      <c r="WH8" s="21">
        <v>581837</v>
      </c>
      <c r="WI8" s="21">
        <v>18418771</v>
      </c>
      <c r="WJ8" s="21">
        <v>283959</v>
      </c>
      <c r="WK8" s="21" t="s">
        <v>206</v>
      </c>
      <c r="WL8" s="21">
        <v>45385</v>
      </c>
      <c r="WM8" s="21">
        <v>10899631</v>
      </c>
      <c r="WN8" s="21">
        <v>580384</v>
      </c>
      <c r="WO8" s="21" t="s">
        <v>206</v>
      </c>
      <c r="WP8" s="21">
        <v>2763</v>
      </c>
      <c r="WQ8" s="21" t="s">
        <v>206</v>
      </c>
      <c r="WR8" s="21" t="s">
        <v>206</v>
      </c>
      <c r="WS8" s="21" t="s">
        <v>206</v>
      </c>
      <c r="WT8" s="21">
        <v>201516</v>
      </c>
      <c r="WU8" s="21" t="s">
        <v>206</v>
      </c>
      <c r="WV8" s="21">
        <v>4510</v>
      </c>
      <c r="WW8" s="21" t="s">
        <v>206</v>
      </c>
      <c r="WX8" s="21">
        <v>33697</v>
      </c>
      <c r="WY8" s="21">
        <v>0</v>
      </c>
      <c r="WZ8" s="21">
        <v>257523</v>
      </c>
      <c r="XA8" s="21">
        <v>58260</v>
      </c>
      <c r="XB8" s="21">
        <v>2490</v>
      </c>
      <c r="XC8" s="21">
        <v>3072868</v>
      </c>
      <c r="XD8" s="21" t="s">
        <v>206</v>
      </c>
      <c r="XE8" s="21">
        <v>52404614</v>
      </c>
      <c r="XF8" s="21">
        <v>51329</v>
      </c>
      <c r="XG8" s="21">
        <v>72250961</v>
      </c>
      <c r="XH8" s="21">
        <v>5</v>
      </c>
      <c r="XI8" s="21">
        <v>107469</v>
      </c>
      <c r="XJ8" s="21" t="s">
        <v>206</v>
      </c>
      <c r="XK8" s="21" t="s">
        <v>206</v>
      </c>
      <c r="XL8" s="21">
        <v>8861</v>
      </c>
      <c r="XM8" s="21">
        <v>6211</v>
      </c>
      <c r="XN8" s="21" t="s">
        <v>206</v>
      </c>
      <c r="XO8" s="21">
        <v>134</v>
      </c>
      <c r="XP8" s="21">
        <v>28365</v>
      </c>
      <c r="XQ8" s="21">
        <v>2804</v>
      </c>
      <c r="XR8" s="21" t="s">
        <v>206</v>
      </c>
      <c r="XS8" s="21">
        <v>221</v>
      </c>
      <c r="XT8" s="21" t="s">
        <v>206</v>
      </c>
      <c r="XU8" s="21" t="s">
        <v>206</v>
      </c>
      <c r="XV8" s="21">
        <v>5</v>
      </c>
      <c r="XW8" s="21">
        <v>40</v>
      </c>
      <c r="XX8" s="21" t="s">
        <v>206</v>
      </c>
      <c r="XY8" s="21" t="s">
        <v>206</v>
      </c>
      <c r="XZ8" s="21" t="s">
        <v>206</v>
      </c>
      <c r="YA8" s="21" t="s">
        <v>206</v>
      </c>
      <c r="YB8" s="21" t="s">
        <v>206</v>
      </c>
      <c r="YC8" s="21">
        <v>24</v>
      </c>
      <c r="YD8" s="21">
        <v>32047</v>
      </c>
      <c r="YE8" s="21" t="s">
        <v>206</v>
      </c>
      <c r="YF8" s="21" t="s">
        <v>206</v>
      </c>
      <c r="YG8" s="21">
        <v>18339</v>
      </c>
      <c r="YH8" s="21">
        <v>271481</v>
      </c>
      <c r="YI8" s="21">
        <v>52475</v>
      </c>
      <c r="YJ8" s="21">
        <v>57752</v>
      </c>
      <c r="YK8" s="21" t="s">
        <v>206</v>
      </c>
      <c r="YL8" s="21">
        <v>2381</v>
      </c>
      <c r="YM8" s="21">
        <v>6101</v>
      </c>
      <c r="YN8" s="21">
        <v>31317</v>
      </c>
      <c r="YO8" s="21">
        <v>978</v>
      </c>
      <c r="YP8" s="21">
        <v>113089</v>
      </c>
      <c r="YQ8" s="21" t="s">
        <v>206</v>
      </c>
      <c r="YR8" s="21" t="s">
        <v>206</v>
      </c>
      <c r="YS8" s="21" t="s">
        <v>206</v>
      </c>
      <c r="YT8" s="21" t="s">
        <v>206</v>
      </c>
      <c r="YU8" s="21" t="s">
        <v>206</v>
      </c>
      <c r="YV8" s="21" t="s">
        <v>206</v>
      </c>
      <c r="YW8" s="21">
        <v>57081738</v>
      </c>
      <c r="YX8" s="21">
        <v>27604725</v>
      </c>
      <c r="YY8" s="21">
        <v>45203078</v>
      </c>
      <c r="YZ8" s="21" t="s">
        <v>206</v>
      </c>
      <c r="ZA8" s="21">
        <v>77972</v>
      </c>
      <c r="ZB8" s="21" t="s">
        <v>206</v>
      </c>
      <c r="ZC8" s="21">
        <v>5772164</v>
      </c>
      <c r="ZD8" s="21" t="s">
        <v>206</v>
      </c>
      <c r="ZE8" s="21" t="s">
        <v>206</v>
      </c>
      <c r="ZF8" s="21">
        <v>116479</v>
      </c>
      <c r="ZG8" s="21">
        <v>5</v>
      </c>
      <c r="ZH8" s="21">
        <v>2695952</v>
      </c>
      <c r="ZI8" s="21" t="s">
        <v>206</v>
      </c>
      <c r="ZJ8" s="21">
        <v>16</v>
      </c>
      <c r="ZK8" s="21" t="s">
        <v>206</v>
      </c>
      <c r="ZL8" s="21" t="s">
        <v>206</v>
      </c>
      <c r="ZM8" s="21" t="s">
        <v>206</v>
      </c>
      <c r="ZN8" s="21" t="s">
        <v>206</v>
      </c>
      <c r="ZO8" s="21" t="s">
        <v>206</v>
      </c>
      <c r="ZP8" s="21" t="s">
        <v>206</v>
      </c>
      <c r="ZQ8" s="21" t="s">
        <v>206</v>
      </c>
      <c r="ZR8" s="21" t="s">
        <v>206</v>
      </c>
      <c r="ZS8" s="21" t="s">
        <v>206</v>
      </c>
      <c r="ZT8" s="21" t="s">
        <v>206</v>
      </c>
      <c r="ZU8" s="21">
        <v>240</v>
      </c>
      <c r="ZV8" s="21" t="s">
        <v>206</v>
      </c>
      <c r="ZW8" s="21" t="s">
        <v>206</v>
      </c>
      <c r="ZX8" s="21" t="s">
        <v>206</v>
      </c>
      <c r="ZY8" s="21" t="s">
        <v>206</v>
      </c>
      <c r="ZZ8" s="21" t="s">
        <v>206</v>
      </c>
      <c r="AAA8" s="21" t="s">
        <v>206</v>
      </c>
      <c r="AAB8" s="21" t="s">
        <v>206</v>
      </c>
      <c r="AAC8" s="21" t="s">
        <v>206</v>
      </c>
      <c r="AAD8" s="21" t="s">
        <v>206</v>
      </c>
      <c r="AAE8" s="21" t="s">
        <v>206</v>
      </c>
      <c r="AAF8" s="21" t="s">
        <v>206</v>
      </c>
      <c r="AAG8" s="21" t="s">
        <v>206</v>
      </c>
      <c r="AAH8" s="21" t="s">
        <v>206</v>
      </c>
      <c r="AAI8" s="21" t="s">
        <v>206</v>
      </c>
      <c r="AAJ8" s="21" t="s">
        <v>206</v>
      </c>
      <c r="AAK8" s="21" t="s">
        <v>206</v>
      </c>
      <c r="AAL8" s="21" t="s">
        <v>206</v>
      </c>
      <c r="AAM8" s="21" t="s">
        <v>206</v>
      </c>
      <c r="AAN8" s="21" t="s">
        <v>206</v>
      </c>
      <c r="AAO8" s="21" t="s">
        <v>206</v>
      </c>
      <c r="AAP8" s="21" t="s">
        <v>206</v>
      </c>
      <c r="AAQ8" s="21" t="s">
        <v>206</v>
      </c>
      <c r="AAR8" s="21" t="s">
        <v>206</v>
      </c>
      <c r="AAS8" s="21">
        <v>152680</v>
      </c>
      <c r="AAT8" s="21">
        <v>17</v>
      </c>
      <c r="AAU8" s="21" t="s">
        <v>206</v>
      </c>
      <c r="AAV8" s="21" t="s">
        <v>206</v>
      </c>
      <c r="AAW8" s="21">
        <v>54479</v>
      </c>
      <c r="AAX8" s="21" t="s">
        <v>206</v>
      </c>
      <c r="AAY8" s="21" t="s">
        <v>206</v>
      </c>
      <c r="AAZ8" s="21">
        <v>15</v>
      </c>
      <c r="ABA8" s="21">
        <v>627</v>
      </c>
      <c r="ABB8" s="21" t="s">
        <v>206</v>
      </c>
      <c r="ABC8" s="21" t="s">
        <v>206</v>
      </c>
      <c r="ABD8" s="21" t="s">
        <v>206</v>
      </c>
      <c r="ABE8" s="21" t="s">
        <v>206</v>
      </c>
      <c r="ABF8" s="21" t="s">
        <v>206</v>
      </c>
      <c r="ABG8" s="21" t="s">
        <v>206</v>
      </c>
      <c r="ABH8" s="21" t="s">
        <v>206</v>
      </c>
      <c r="ABI8" s="21" t="s">
        <v>206</v>
      </c>
      <c r="ABJ8" s="21" t="s">
        <v>206</v>
      </c>
      <c r="ABK8" s="21" t="s">
        <v>206</v>
      </c>
      <c r="ABL8" s="21">
        <v>1141956</v>
      </c>
      <c r="ABM8" s="21" t="s">
        <v>206</v>
      </c>
      <c r="ABN8" s="21" t="s">
        <v>206</v>
      </c>
      <c r="ABO8" s="21" t="s">
        <v>206</v>
      </c>
      <c r="ABP8" s="21" t="s">
        <v>206</v>
      </c>
      <c r="ABQ8" s="21" t="s">
        <v>206</v>
      </c>
      <c r="ABR8" s="21" t="s">
        <v>206</v>
      </c>
      <c r="ABS8" s="21" t="s">
        <v>206</v>
      </c>
      <c r="ABT8" s="21" t="s">
        <v>206</v>
      </c>
      <c r="ABU8" s="21" t="s">
        <v>206</v>
      </c>
      <c r="ABV8" s="21" t="s">
        <v>206</v>
      </c>
      <c r="ABW8" s="21" t="s">
        <v>206</v>
      </c>
      <c r="ABX8" s="21">
        <v>9870</v>
      </c>
      <c r="ABY8" s="21" t="s">
        <v>206</v>
      </c>
      <c r="ABZ8" s="21" t="s">
        <v>206</v>
      </c>
      <c r="ACA8" s="21" t="s">
        <v>206</v>
      </c>
      <c r="ACB8" s="21" t="s">
        <v>206</v>
      </c>
      <c r="ACC8" s="21" t="s">
        <v>206</v>
      </c>
      <c r="ACD8" s="21" t="s">
        <v>206</v>
      </c>
      <c r="ACE8" s="21" t="s">
        <v>206</v>
      </c>
      <c r="ACF8" s="21" t="s">
        <v>206</v>
      </c>
      <c r="ACG8" s="21" t="s">
        <v>206</v>
      </c>
      <c r="ACH8" s="21" t="s">
        <v>206</v>
      </c>
      <c r="ACI8" s="21" t="s">
        <v>206</v>
      </c>
      <c r="ACJ8" s="21" t="s">
        <v>206</v>
      </c>
      <c r="ACK8" s="21" t="s">
        <v>206</v>
      </c>
      <c r="ACL8" s="21" t="s">
        <v>206</v>
      </c>
      <c r="ACM8" s="21" t="s">
        <v>206</v>
      </c>
      <c r="ACN8" s="21" t="s">
        <v>206</v>
      </c>
      <c r="ACO8" s="21" t="s">
        <v>206</v>
      </c>
      <c r="ACP8" s="21" t="s">
        <v>206</v>
      </c>
      <c r="ACQ8" s="21">
        <v>31345</v>
      </c>
      <c r="ACR8" s="21" t="s">
        <v>206</v>
      </c>
      <c r="ACS8" s="21" t="s">
        <v>206</v>
      </c>
      <c r="ACT8" s="21" t="s">
        <v>206</v>
      </c>
      <c r="ACU8" s="21" t="s">
        <v>206</v>
      </c>
      <c r="ACV8" s="21" t="s">
        <v>206</v>
      </c>
      <c r="ACW8" s="21" t="s">
        <v>206</v>
      </c>
      <c r="ACX8" s="21" t="s">
        <v>206</v>
      </c>
      <c r="ACY8" s="21" t="s">
        <v>206</v>
      </c>
      <c r="ACZ8" s="21" t="s">
        <v>206</v>
      </c>
      <c r="ADA8" s="21" t="s">
        <v>206</v>
      </c>
      <c r="ADB8" s="21" t="s">
        <v>206</v>
      </c>
      <c r="ADC8" s="21" t="s">
        <v>206</v>
      </c>
      <c r="ADD8" s="21" t="s">
        <v>206</v>
      </c>
      <c r="ADE8" s="21" t="s">
        <v>206</v>
      </c>
      <c r="ADF8" s="21" t="s">
        <v>206</v>
      </c>
      <c r="ADG8" s="21" t="s">
        <v>206</v>
      </c>
      <c r="ADH8" s="21">
        <v>30</v>
      </c>
      <c r="ADI8" s="21" t="s">
        <v>206</v>
      </c>
      <c r="ADJ8" s="21" t="s">
        <v>206</v>
      </c>
      <c r="ADK8" s="21" t="s">
        <v>206</v>
      </c>
      <c r="ADL8" s="21" t="s">
        <v>206</v>
      </c>
      <c r="ADM8" s="21" t="s">
        <v>206</v>
      </c>
      <c r="ADN8" s="21">
        <v>62426</v>
      </c>
      <c r="ADO8" s="21" t="s">
        <v>206</v>
      </c>
      <c r="ADP8" s="21" t="s">
        <v>206</v>
      </c>
      <c r="ADQ8" s="21" t="s">
        <v>206</v>
      </c>
      <c r="ADR8" s="21">
        <v>126723</v>
      </c>
      <c r="ADS8" s="21" t="s">
        <v>206</v>
      </c>
      <c r="ADT8" s="21" t="s">
        <v>206</v>
      </c>
      <c r="ADU8" s="21" t="s">
        <v>206</v>
      </c>
      <c r="ADV8" s="21" t="s">
        <v>206</v>
      </c>
      <c r="ADW8" s="21" t="s">
        <v>206</v>
      </c>
      <c r="ADX8" s="21" t="s">
        <v>206</v>
      </c>
      <c r="ADY8" s="21" t="s">
        <v>206</v>
      </c>
      <c r="ADZ8" s="21" t="s">
        <v>206</v>
      </c>
      <c r="AEA8" s="21">
        <v>1244084</v>
      </c>
      <c r="AEB8" s="21" t="s">
        <v>206</v>
      </c>
      <c r="AEC8" s="21" t="s">
        <v>206</v>
      </c>
      <c r="AED8" s="21">
        <v>3014</v>
      </c>
      <c r="AEE8" s="21" t="s">
        <v>206</v>
      </c>
      <c r="AEF8" s="21">
        <v>17</v>
      </c>
      <c r="AEG8" s="21" t="s">
        <v>206</v>
      </c>
      <c r="AEH8" s="21" t="s">
        <v>206</v>
      </c>
      <c r="AEI8" s="21" t="s">
        <v>206</v>
      </c>
      <c r="AEJ8" s="21">
        <v>51261</v>
      </c>
      <c r="AEK8" s="21" t="s">
        <v>206</v>
      </c>
      <c r="AEL8" s="21">
        <v>767216</v>
      </c>
      <c r="AEM8" s="21">
        <v>223800</v>
      </c>
      <c r="AEN8" s="21" t="s">
        <v>206</v>
      </c>
      <c r="AEO8" s="21">
        <v>6266</v>
      </c>
      <c r="AEP8" s="21" t="s">
        <v>206</v>
      </c>
      <c r="AEQ8" s="21">
        <v>478264</v>
      </c>
      <c r="AER8" s="21" t="s">
        <v>206</v>
      </c>
      <c r="AES8" s="21">
        <v>8347</v>
      </c>
      <c r="AET8" s="21">
        <v>7949</v>
      </c>
      <c r="AEU8" s="21">
        <v>179566</v>
      </c>
      <c r="AEV8" s="21">
        <v>23047</v>
      </c>
      <c r="AEW8" s="21" t="s">
        <v>206</v>
      </c>
      <c r="AEX8" s="21" t="s">
        <v>206</v>
      </c>
      <c r="AEY8" s="21" t="s">
        <v>206</v>
      </c>
      <c r="AEZ8" s="21">
        <v>364</v>
      </c>
      <c r="AFA8" s="21">
        <v>57857</v>
      </c>
      <c r="AFB8" s="21" t="s">
        <v>206</v>
      </c>
      <c r="AFC8" s="21" t="s">
        <v>206</v>
      </c>
      <c r="AFD8" s="21" t="s">
        <v>206</v>
      </c>
      <c r="AFE8" s="21">
        <v>16</v>
      </c>
      <c r="AFF8" s="21" t="s">
        <v>206</v>
      </c>
      <c r="AFG8" s="21">
        <v>25</v>
      </c>
      <c r="AFH8" s="21">
        <v>301</v>
      </c>
      <c r="AFI8" s="21" t="s">
        <v>206</v>
      </c>
      <c r="AFJ8" s="21" t="s">
        <v>206</v>
      </c>
      <c r="AFK8" s="21" t="s">
        <v>206</v>
      </c>
      <c r="AFL8" s="21" t="s">
        <v>206</v>
      </c>
      <c r="AFM8" s="21" t="s">
        <v>206</v>
      </c>
      <c r="AFN8" s="21">
        <v>94262</v>
      </c>
      <c r="AFO8" s="21" t="s">
        <v>206</v>
      </c>
      <c r="AFP8" s="21" t="s">
        <v>206</v>
      </c>
      <c r="AFQ8" s="21">
        <v>32</v>
      </c>
      <c r="AFR8" s="21" t="s">
        <v>206</v>
      </c>
      <c r="AFS8" s="21" t="s">
        <v>206</v>
      </c>
      <c r="AFT8" s="21" t="s">
        <v>206</v>
      </c>
      <c r="AFU8" s="21">
        <v>23784</v>
      </c>
      <c r="AFV8" s="21">
        <v>1094</v>
      </c>
      <c r="AFW8" s="21">
        <v>98</v>
      </c>
      <c r="AFX8" s="21">
        <v>74249</v>
      </c>
      <c r="AFY8" s="21" t="s">
        <v>206</v>
      </c>
      <c r="AFZ8" s="21">
        <v>168909</v>
      </c>
      <c r="AGA8" s="21">
        <v>2177</v>
      </c>
      <c r="AGB8" s="21">
        <v>12593</v>
      </c>
      <c r="AGC8" s="21">
        <v>10171339</v>
      </c>
      <c r="AGD8" s="21">
        <v>63141</v>
      </c>
      <c r="AGE8" s="21">
        <v>280</v>
      </c>
      <c r="AGF8" s="21" t="s">
        <v>206</v>
      </c>
      <c r="AGG8" s="21">
        <v>23772</v>
      </c>
      <c r="AGH8" s="21" t="s">
        <v>206</v>
      </c>
      <c r="AGI8" s="21" t="s">
        <v>206</v>
      </c>
      <c r="AGJ8" s="21" t="s">
        <v>206</v>
      </c>
      <c r="AGK8" s="21">
        <v>51187536</v>
      </c>
      <c r="AGL8" s="21">
        <v>46184583</v>
      </c>
      <c r="AGM8" s="21">
        <v>14259</v>
      </c>
      <c r="AGN8" s="21" t="s">
        <v>206</v>
      </c>
      <c r="AGO8" s="21" t="s">
        <v>206</v>
      </c>
      <c r="AGP8" s="21" t="s">
        <v>206</v>
      </c>
      <c r="AGQ8" s="21">
        <v>8216718</v>
      </c>
      <c r="AGR8" s="21" t="s">
        <v>206</v>
      </c>
      <c r="AGS8" s="21">
        <v>20</v>
      </c>
      <c r="AGT8" s="21">
        <v>2536</v>
      </c>
      <c r="AGU8" s="21" t="s">
        <v>206</v>
      </c>
      <c r="AGV8" s="21">
        <v>60</v>
      </c>
      <c r="AGW8" s="21" t="s">
        <v>206</v>
      </c>
      <c r="AGX8" s="21" t="s">
        <v>206</v>
      </c>
      <c r="AGY8" s="21" t="s">
        <v>206</v>
      </c>
      <c r="AGZ8" s="21" t="s">
        <v>206</v>
      </c>
      <c r="AHA8" s="21" t="s">
        <v>206</v>
      </c>
      <c r="AHB8" s="21" t="s">
        <v>206</v>
      </c>
      <c r="AHC8" s="21" t="s">
        <v>206</v>
      </c>
      <c r="AHD8" s="21" t="s">
        <v>206</v>
      </c>
      <c r="AHE8" s="21" t="s">
        <v>206</v>
      </c>
      <c r="AHF8" s="21" t="s">
        <v>206</v>
      </c>
      <c r="AHG8" s="21" t="s">
        <v>206</v>
      </c>
      <c r="AHH8" s="21" t="s">
        <v>206</v>
      </c>
      <c r="AHI8" s="21">
        <v>137</v>
      </c>
      <c r="AHJ8" s="21" t="s">
        <v>206</v>
      </c>
      <c r="AHK8" s="21" t="s">
        <v>206</v>
      </c>
      <c r="AHL8" s="21" t="s">
        <v>206</v>
      </c>
      <c r="AHM8" s="21" t="s">
        <v>206</v>
      </c>
      <c r="AHN8" s="21">
        <v>41340</v>
      </c>
      <c r="AHO8" s="21" t="s">
        <v>206</v>
      </c>
      <c r="AHP8" s="21" t="s">
        <v>206</v>
      </c>
      <c r="AHQ8" s="21">
        <v>3331</v>
      </c>
      <c r="AHR8" s="21" t="s">
        <v>206</v>
      </c>
      <c r="AHS8" s="21" t="s">
        <v>206</v>
      </c>
      <c r="AHT8" s="21" t="s">
        <v>206</v>
      </c>
      <c r="AHU8" s="21">
        <v>144466</v>
      </c>
      <c r="AHV8" s="21" t="s">
        <v>206</v>
      </c>
      <c r="AHW8" s="21" t="s">
        <v>206</v>
      </c>
      <c r="AHX8" s="21" t="s">
        <v>206</v>
      </c>
      <c r="AHY8" s="21" t="s">
        <v>206</v>
      </c>
      <c r="AHZ8" s="21" t="s">
        <v>206</v>
      </c>
      <c r="AIA8" s="21">
        <v>4941</v>
      </c>
      <c r="AIB8" s="21">
        <v>16561</v>
      </c>
      <c r="AIC8" s="21" t="s">
        <v>206</v>
      </c>
      <c r="AID8" s="21">
        <v>104630</v>
      </c>
      <c r="AIE8" s="21">
        <v>17</v>
      </c>
      <c r="AIF8" s="21">
        <v>166216</v>
      </c>
      <c r="AIG8" s="21">
        <v>108670</v>
      </c>
      <c r="AIH8" s="21">
        <v>34941</v>
      </c>
      <c r="AII8" s="21">
        <v>105636</v>
      </c>
      <c r="AIJ8" s="21">
        <v>119</v>
      </c>
      <c r="AIK8" s="21">
        <v>478116</v>
      </c>
      <c r="AIL8" s="21" t="s">
        <v>206</v>
      </c>
      <c r="AIM8" s="21">
        <v>13855</v>
      </c>
      <c r="AIN8" s="21">
        <v>360524</v>
      </c>
      <c r="AIO8" s="21">
        <v>58300</v>
      </c>
      <c r="AIP8" s="21">
        <v>88</v>
      </c>
      <c r="AIQ8" s="21" t="s">
        <v>206</v>
      </c>
      <c r="AIR8" s="21" t="s">
        <v>206</v>
      </c>
      <c r="AIS8" s="21" t="s">
        <v>206</v>
      </c>
      <c r="AIT8" s="21">
        <v>93</v>
      </c>
      <c r="AIU8" s="21">
        <v>748</v>
      </c>
      <c r="AIV8" s="21" t="s">
        <v>206</v>
      </c>
      <c r="AIW8" s="21" t="s">
        <v>206</v>
      </c>
      <c r="AIX8" s="21" t="s">
        <v>206</v>
      </c>
      <c r="AIY8" s="21" t="s">
        <v>206</v>
      </c>
      <c r="AIZ8" s="21">
        <v>396854</v>
      </c>
      <c r="AJA8" s="21" t="s">
        <v>206</v>
      </c>
      <c r="AJB8" s="21">
        <v>50</v>
      </c>
      <c r="AJC8" s="21" t="s">
        <v>206</v>
      </c>
      <c r="AJD8" s="21" t="s">
        <v>206</v>
      </c>
      <c r="AJE8" s="21" t="s">
        <v>206</v>
      </c>
      <c r="AJF8" s="21" t="s">
        <v>206</v>
      </c>
      <c r="AJG8" s="21" t="s">
        <v>206</v>
      </c>
      <c r="AJH8" s="21" t="s">
        <v>206</v>
      </c>
      <c r="AJI8" s="21" t="s">
        <v>206</v>
      </c>
      <c r="AJJ8" s="21" t="s">
        <v>206</v>
      </c>
      <c r="AJK8" s="21">
        <v>50</v>
      </c>
      <c r="AJL8" s="21" t="s">
        <v>206</v>
      </c>
      <c r="AJM8" s="21" t="s">
        <v>206</v>
      </c>
      <c r="AJN8" s="21" t="s">
        <v>206</v>
      </c>
      <c r="AJO8" s="21" t="s">
        <v>206</v>
      </c>
      <c r="AJP8" s="21">
        <v>12851</v>
      </c>
      <c r="AJQ8" s="21" t="s">
        <v>206</v>
      </c>
      <c r="AJR8" s="21" t="s">
        <v>206</v>
      </c>
      <c r="AJS8" s="21" t="s">
        <v>206</v>
      </c>
      <c r="AJT8" s="21">
        <v>10</v>
      </c>
      <c r="AJU8" s="21" t="s">
        <v>206</v>
      </c>
      <c r="AJV8" s="21">
        <v>7630</v>
      </c>
      <c r="AJW8" s="21" t="s">
        <v>206</v>
      </c>
      <c r="AJX8" s="21">
        <v>17749</v>
      </c>
      <c r="AJY8" s="21" t="s">
        <v>206</v>
      </c>
      <c r="AJZ8" s="21" t="s">
        <v>206</v>
      </c>
      <c r="AKA8" s="21" t="s">
        <v>206</v>
      </c>
      <c r="AKB8" s="21" t="s">
        <v>206</v>
      </c>
      <c r="AKC8" s="21" t="s">
        <v>206</v>
      </c>
      <c r="AKD8" s="21" t="s">
        <v>206</v>
      </c>
      <c r="AKE8" s="21">
        <v>5597959</v>
      </c>
      <c r="AKF8" s="21">
        <v>1205588</v>
      </c>
      <c r="AKG8" s="21">
        <v>13571351</v>
      </c>
      <c r="AKH8" s="21" t="s">
        <v>206</v>
      </c>
      <c r="AKI8" s="21" t="s">
        <v>206</v>
      </c>
      <c r="AKJ8" s="21" t="s">
        <v>206</v>
      </c>
      <c r="AKK8" s="21">
        <v>25921</v>
      </c>
      <c r="AKL8" s="21" t="s">
        <v>206</v>
      </c>
      <c r="AKM8" s="21" t="s">
        <v>206</v>
      </c>
      <c r="AKN8" s="21">
        <v>1580</v>
      </c>
      <c r="AKO8" s="21">
        <v>576</v>
      </c>
      <c r="AKP8" s="21" t="s">
        <v>206</v>
      </c>
      <c r="AKQ8" s="21" t="s">
        <v>206</v>
      </c>
      <c r="AKR8" s="21">
        <v>245</v>
      </c>
      <c r="AKS8" s="21" t="s">
        <v>206</v>
      </c>
      <c r="AKT8" s="21" t="s">
        <v>206</v>
      </c>
      <c r="AKU8" s="21" t="s">
        <v>206</v>
      </c>
      <c r="AKV8" s="21" t="s">
        <v>206</v>
      </c>
      <c r="AKW8" s="21" t="s">
        <v>206</v>
      </c>
      <c r="AKX8" s="21" t="s">
        <v>206</v>
      </c>
      <c r="AKY8" s="21" t="s">
        <v>206</v>
      </c>
      <c r="AKZ8" s="21">
        <v>6</v>
      </c>
      <c r="ALA8" s="21" t="s">
        <v>206</v>
      </c>
      <c r="ALB8" s="21" t="s">
        <v>206</v>
      </c>
      <c r="ALC8" s="21" t="s">
        <v>206</v>
      </c>
      <c r="ALD8" s="21" t="s">
        <v>206</v>
      </c>
      <c r="ALE8" s="21" t="s">
        <v>206</v>
      </c>
      <c r="ALF8" s="21">
        <v>2614781</v>
      </c>
      <c r="ALG8" s="21" t="s">
        <v>206</v>
      </c>
      <c r="ALH8" s="21" t="s">
        <v>206</v>
      </c>
      <c r="ALI8" s="21">
        <v>53417</v>
      </c>
      <c r="ALJ8" s="21" t="s">
        <v>206</v>
      </c>
      <c r="ALK8" s="21">
        <v>6</v>
      </c>
      <c r="ALL8" s="21" t="s">
        <v>206</v>
      </c>
      <c r="ALM8" s="21" t="s">
        <v>206</v>
      </c>
      <c r="ALN8" s="21">
        <v>201</v>
      </c>
      <c r="ALO8" s="21">
        <v>1106327</v>
      </c>
      <c r="ALP8" s="21" t="s">
        <v>206</v>
      </c>
      <c r="ALQ8" s="21" t="s">
        <v>206</v>
      </c>
      <c r="ALR8" s="21">
        <v>43332</v>
      </c>
      <c r="ALS8" s="21">
        <v>2523</v>
      </c>
      <c r="ALT8" s="21">
        <v>21</v>
      </c>
      <c r="ALU8" s="21" t="s">
        <v>206</v>
      </c>
      <c r="ALV8" s="21">
        <v>1391738</v>
      </c>
      <c r="ALW8" s="21" t="s">
        <v>206</v>
      </c>
      <c r="ALX8" s="21">
        <v>264668</v>
      </c>
      <c r="ALY8" s="21" t="s">
        <v>206</v>
      </c>
      <c r="ALZ8" s="21">
        <v>591876</v>
      </c>
      <c r="AMA8" s="21">
        <v>25251</v>
      </c>
      <c r="AMB8" s="21">
        <v>33000</v>
      </c>
      <c r="AMC8" s="21" t="s">
        <v>206</v>
      </c>
      <c r="AMD8" s="21">
        <v>55710</v>
      </c>
      <c r="AME8" s="21">
        <v>387339</v>
      </c>
      <c r="AMF8" s="21">
        <v>43</v>
      </c>
      <c r="AMG8" s="21" t="s">
        <v>206</v>
      </c>
      <c r="AMH8" s="21">
        <v>190214</v>
      </c>
      <c r="AMI8" s="21">
        <v>11529378</v>
      </c>
      <c r="AMJ8" s="21">
        <v>2867</v>
      </c>
      <c r="AMK8" s="21">
        <v>2408087</v>
      </c>
      <c r="AML8" s="21">
        <v>342842</v>
      </c>
      <c r="AMM8" s="21" t="s">
        <v>206</v>
      </c>
      <c r="AMN8" s="21">
        <v>98909</v>
      </c>
      <c r="AMO8" s="21">
        <v>741679</v>
      </c>
      <c r="AMP8" s="21" t="s">
        <v>206</v>
      </c>
      <c r="AMQ8" s="21">
        <v>33124</v>
      </c>
      <c r="AMR8" s="21">
        <v>7435</v>
      </c>
      <c r="AMS8" s="21">
        <v>19568</v>
      </c>
      <c r="AMT8" s="21">
        <v>6</v>
      </c>
      <c r="AMU8" s="21">
        <v>38</v>
      </c>
      <c r="AMV8" s="21">
        <v>9060</v>
      </c>
      <c r="AMW8" s="21">
        <v>82</v>
      </c>
      <c r="AMX8" s="21">
        <v>8582</v>
      </c>
      <c r="AMY8" s="21" t="s">
        <v>206</v>
      </c>
      <c r="AMZ8" s="21" t="s">
        <v>206</v>
      </c>
      <c r="ANA8" s="21" t="s">
        <v>206</v>
      </c>
      <c r="ANB8" s="21">
        <v>16505</v>
      </c>
      <c r="ANC8" s="21" t="s">
        <v>206</v>
      </c>
      <c r="AND8" s="21" t="s">
        <v>206</v>
      </c>
      <c r="ANE8" s="21">
        <v>7803</v>
      </c>
      <c r="ANF8" s="21" t="s">
        <v>206</v>
      </c>
      <c r="ANG8" s="21" t="s">
        <v>206</v>
      </c>
      <c r="ANH8" s="21">
        <v>122</v>
      </c>
      <c r="ANI8" s="21">
        <v>79135</v>
      </c>
      <c r="ANJ8" s="21">
        <v>21852</v>
      </c>
      <c r="ANK8" s="21">
        <v>176087</v>
      </c>
      <c r="ANL8" s="21">
        <v>88217</v>
      </c>
      <c r="ANM8" s="21" t="s">
        <v>206</v>
      </c>
      <c r="ANN8" s="21">
        <v>23503</v>
      </c>
      <c r="ANO8" s="21">
        <v>402117</v>
      </c>
      <c r="ANP8" s="21">
        <v>80848</v>
      </c>
      <c r="ANQ8" s="21">
        <v>58428</v>
      </c>
      <c r="ANR8" s="21">
        <v>742207</v>
      </c>
      <c r="ANS8" s="21">
        <v>929361</v>
      </c>
      <c r="ANT8" s="21">
        <v>78</v>
      </c>
      <c r="ANU8" s="21" t="s">
        <v>206</v>
      </c>
      <c r="ANV8" s="21" t="s">
        <v>206</v>
      </c>
      <c r="ANW8" s="21" t="s">
        <v>206</v>
      </c>
      <c r="ANX8" s="21" t="s">
        <v>206</v>
      </c>
      <c r="ANY8" s="21">
        <v>30642770</v>
      </c>
      <c r="ANZ8" s="21">
        <v>52737869</v>
      </c>
      <c r="AOA8" s="21">
        <v>35846172</v>
      </c>
      <c r="AOB8" s="21" t="s">
        <v>206</v>
      </c>
      <c r="AOC8" s="21" t="s">
        <v>206</v>
      </c>
      <c r="AOD8" s="21" t="s">
        <v>206</v>
      </c>
      <c r="AOE8" s="21">
        <v>5610986</v>
      </c>
      <c r="AOF8" s="21">
        <v>5348</v>
      </c>
      <c r="AOG8" s="21">
        <v>46</v>
      </c>
      <c r="AOH8" s="21">
        <v>454152</v>
      </c>
      <c r="AOI8" s="21">
        <v>14243</v>
      </c>
      <c r="AOJ8" s="21">
        <v>633</v>
      </c>
      <c r="AOK8" s="21">
        <v>101825</v>
      </c>
      <c r="AOL8" s="21">
        <v>65</v>
      </c>
      <c r="AOM8" s="21" t="s">
        <v>206</v>
      </c>
      <c r="AON8" s="21">
        <v>257690</v>
      </c>
      <c r="AOO8" s="21" t="s">
        <v>206</v>
      </c>
      <c r="AOP8" s="21" t="s">
        <v>206</v>
      </c>
      <c r="AOQ8" s="21" t="s">
        <v>206</v>
      </c>
      <c r="AOR8" s="21" t="s">
        <v>206</v>
      </c>
      <c r="AOS8" s="21">
        <v>615127</v>
      </c>
      <c r="AOT8" s="21">
        <v>95510</v>
      </c>
      <c r="AOU8" s="21">
        <v>1080</v>
      </c>
      <c r="AOV8" s="21" t="s">
        <v>206</v>
      </c>
      <c r="AOW8" s="21">
        <v>24108</v>
      </c>
      <c r="AOX8" s="21">
        <v>132018</v>
      </c>
      <c r="AOY8" s="21">
        <v>21</v>
      </c>
      <c r="AOZ8" s="21" t="s">
        <v>206</v>
      </c>
      <c r="APA8" s="21" t="s">
        <v>206</v>
      </c>
      <c r="APB8" s="21">
        <v>3735928</v>
      </c>
      <c r="APC8" s="21">
        <v>1393</v>
      </c>
      <c r="APD8" s="21">
        <v>9119</v>
      </c>
      <c r="APE8" s="21">
        <v>64411</v>
      </c>
      <c r="APF8" s="21" t="s">
        <v>206</v>
      </c>
      <c r="APG8" s="21">
        <v>164398</v>
      </c>
      <c r="APH8" s="21">
        <v>3655805</v>
      </c>
      <c r="API8" s="21">
        <v>8166348</v>
      </c>
      <c r="APJ8" s="21">
        <v>47</v>
      </c>
      <c r="APK8" s="21" t="s">
        <v>206</v>
      </c>
      <c r="APL8" s="21">
        <v>63783</v>
      </c>
      <c r="APM8" s="21" t="s">
        <v>206</v>
      </c>
      <c r="APN8" s="21" t="s">
        <v>206</v>
      </c>
      <c r="APO8" s="21">
        <v>365975</v>
      </c>
      <c r="APP8" s="21">
        <v>3032038</v>
      </c>
      <c r="APQ8" s="21" t="s">
        <v>206</v>
      </c>
      <c r="APR8" s="21">
        <v>504</v>
      </c>
      <c r="APS8" s="21" t="s">
        <v>206</v>
      </c>
      <c r="APT8" s="21">
        <v>3551092</v>
      </c>
      <c r="APU8" s="21">
        <v>769389</v>
      </c>
      <c r="APV8" s="21">
        <v>12140057</v>
      </c>
      <c r="APW8" s="21">
        <v>2617076</v>
      </c>
      <c r="APX8" s="21">
        <v>6071730</v>
      </c>
      <c r="APY8" s="21">
        <v>918140</v>
      </c>
      <c r="APZ8" s="21" t="s">
        <v>206</v>
      </c>
      <c r="AQA8" s="21">
        <v>9566858</v>
      </c>
      <c r="AQB8" s="21">
        <v>146533903</v>
      </c>
      <c r="AQC8" s="21">
        <v>1648064</v>
      </c>
      <c r="AQD8" s="21">
        <v>14317</v>
      </c>
      <c r="AQE8" s="21">
        <v>90223</v>
      </c>
      <c r="AQF8" s="21">
        <v>661</v>
      </c>
      <c r="AQG8" s="21" t="s">
        <v>206</v>
      </c>
      <c r="AQH8" s="21">
        <v>28561</v>
      </c>
      <c r="AQI8" s="21">
        <v>1285</v>
      </c>
      <c r="AQJ8" s="21" t="s">
        <v>206</v>
      </c>
      <c r="AQK8" s="21">
        <v>2</v>
      </c>
      <c r="AQL8" s="21">
        <v>1407</v>
      </c>
      <c r="AQM8" s="21">
        <v>1</v>
      </c>
      <c r="AQN8" s="21" t="s">
        <v>206</v>
      </c>
      <c r="AQO8" s="21" t="s">
        <v>206</v>
      </c>
      <c r="AQP8" s="21">
        <v>89376</v>
      </c>
      <c r="AQQ8" s="21" t="s">
        <v>206</v>
      </c>
      <c r="AQR8" s="21">
        <v>22395</v>
      </c>
      <c r="AQS8" s="21">
        <v>4</v>
      </c>
      <c r="AQT8" s="21" t="s">
        <v>206</v>
      </c>
      <c r="AQU8" s="21" t="s">
        <v>206</v>
      </c>
      <c r="AQV8" s="21">
        <v>0</v>
      </c>
      <c r="AQW8" s="21" t="s">
        <v>206</v>
      </c>
      <c r="AQX8" s="21" t="s">
        <v>206</v>
      </c>
      <c r="AQY8" s="21">
        <v>2969</v>
      </c>
      <c r="AQZ8" s="21">
        <v>93621</v>
      </c>
      <c r="ARA8" s="21" t="s">
        <v>206</v>
      </c>
      <c r="ARB8" s="21" t="s">
        <v>206</v>
      </c>
      <c r="ARC8" s="21">
        <v>43200</v>
      </c>
      <c r="ARD8" s="21">
        <v>77409</v>
      </c>
      <c r="ARE8" s="21">
        <v>112802</v>
      </c>
      <c r="ARF8" s="21">
        <v>66663</v>
      </c>
      <c r="ARG8" s="21" t="s">
        <v>206</v>
      </c>
      <c r="ARH8" s="21">
        <v>184804</v>
      </c>
      <c r="ARI8" s="21">
        <v>19678</v>
      </c>
      <c r="ARJ8" s="21">
        <v>335852</v>
      </c>
      <c r="ARK8" s="21">
        <v>690</v>
      </c>
      <c r="ARL8" s="21">
        <v>277111</v>
      </c>
      <c r="ARM8" s="21">
        <v>9026</v>
      </c>
      <c r="ARN8" s="21" t="s">
        <v>206</v>
      </c>
      <c r="ARO8" s="21" t="s">
        <v>206</v>
      </c>
      <c r="ARP8" s="21" t="s">
        <v>206</v>
      </c>
      <c r="ARQ8" s="21" t="s">
        <v>206</v>
      </c>
      <c r="ARR8" s="21" t="s">
        <v>206</v>
      </c>
      <c r="ARS8" s="21">
        <v>84636255</v>
      </c>
      <c r="ART8" s="21">
        <v>154095027</v>
      </c>
      <c r="ARU8" s="21">
        <v>7039625</v>
      </c>
      <c r="ARV8" s="21" t="s">
        <v>206</v>
      </c>
      <c r="ARW8" s="21">
        <v>432697</v>
      </c>
      <c r="ARX8" s="21" t="s">
        <v>206</v>
      </c>
      <c r="ARY8" s="21">
        <v>17524256</v>
      </c>
      <c r="ARZ8" s="21" t="s">
        <v>206</v>
      </c>
      <c r="ASA8" s="21" t="s">
        <v>206</v>
      </c>
      <c r="ASB8" s="21">
        <v>132304</v>
      </c>
      <c r="ASC8" s="21">
        <v>6656</v>
      </c>
      <c r="ASD8" s="21">
        <v>1970243</v>
      </c>
      <c r="ASE8" s="21" t="s">
        <v>206</v>
      </c>
      <c r="ASF8" s="21" t="s">
        <v>206</v>
      </c>
      <c r="ASG8" s="21" t="s">
        <v>206</v>
      </c>
      <c r="ASH8" s="21" t="s">
        <v>206</v>
      </c>
      <c r="ASI8" s="21" t="s">
        <v>206</v>
      </c>
      <c r="ASJ8" s="21" t="s">
        <v>206</v>
      </c>
      <c r="ASK8" s="21" t="s">
        <v>206</v>
      </c>
      <c r="ASL8" s="21" t="s">
        <v>206</v>
      </c>
      <c r="ASM8" s="21" t="s">
        <v>206</v>
      </c>
      <c r="ASN8" s="21" t="s">
        <v>206</v>
      </c>
      <c r="ASO8" s="21" t="s">
        <v>206</v>
      </c>
      <c r="ASP8" s="21" t="s">
        <v>206</v>
      </c>
      <c r="ASQ8" s="21" t="s">
        <v>206</v>
      </c>
      <c r="ASR8" s="21">
        <v>599541</v>
      </c>
      <c r="ASS8" s="21" t="s">
        <v>206</v>
      </c>
      <c r="AST8" s="21">
        <v>13761679</v>
      </c>
      <c r="ASU8" s="21" t="s">
        <v>206</v>
      </c>
      <c r="ASV8" s="21" t="s">
        <v>206</v>
      </c>
      <c r="ASW8" s="21" t="s">
        <v>206</v>
      </c>
      <c r="ASX8" s="21">
        <v>744</v>
      </c>
      <c r="ASY8" s="21">
        <v>8705</v>
      </c>
      <c r="ASZ8" s="21" t="s">
        <v>206</v>
      </c>
      <c r="ATA8" s="21" t="s">
        <v>206</v>
      </c>
      <c r="ATB8" s="21">
        <v>44</v>
      </c>
      <c r="ATC8" s="21">
        <v>3482130</v>
      </c>
      <c r="ATD8" s="21" t="s">
        <v>206</v>
      </c>
      <c r="ATE8" s="21" t="s">
        <v>206</v>
      </c>
      <c r="ATF8" s="21">
        <v>507</v>
      </c>
      <c r="ATG8" s="21" t="s">
        <v>206</v>
      </c>
      <c r="ATH8" s="21" t="s">
        <v>206</v>
      </c>
      <c r="ATI8" s="21" t="s">
        <v>206</v>
      </c>
      <c r="ATJ8" s="21" t="s">
        <v>206</v>
      </c>
      <c r="ATK8" s="21" t="s">
        <v>206</v>
      </c>
      <c r="ATL8" s="21">
        <v>795</v>
      </c>
      <c r="ATM8" s="21" t="s">
        <v>206</v>
      </c>
      <c r="ATN8" s="21" t="s">
        <v>206</v>
      </c>
      <c r="ATO8" s="21" t="s">
        <v>206</v>
      </c>
      <c r="ATP8" s="21" t="s">
        <v>206</v>
      </c>
      <c r="ATQ8" s="21" t="s">
        <v>206</v>
      </c>
      <c r="ATR8" s="21" t="s">
        <v>206</v>
      </c>
      <c r="ATS8" s="21">
        <v>23100</v>
      </c>
      <c r="ATT8" s="21" t="s">
        <v>206</v>
      </c>
      <c r="ATU8" s="21" t="s">
        <v>206</v>
      </c>
      <c r="ATV8" s="21" t="s">
        <v>206</v>
      </c>
      <c r="ATW8" s="21">
        <v>19933</v>
      </c>
      <c r="ATX8" s="21">
        <v>7980</v>
      </c>
      <c r="ATY8" s="21" t="s">
        <v>206</v>
      </c>
      <c r="ATZ8" s="21" t="s">
        <v>206</v>
      </c>
      <c r="AUA8" s="21" t="s">
        <v>206</v>
      </c>
      <c r="AUB8" s="21" t="s">
        <v>206</v>
      </c>
      <c r="AUC8" s="21" t="s">
        <v>206</v>
      </c>
      <c r="AUD8" s="21" t="s">
        <v>206</v>
      </c>
      <c r="AUE8" s="21">
        <v>1565</v>
      </c>
      <c r="AUF8" s="21" t="s">
        <v>206</v>
      </c>
      <c r="AUG8" s="21" t="s">
        <v>206</v>
      </c>
      <c r="AUH8" s="21" t="s">
        <v>206</v>
      </c>
      <c r="AUI8" s="21" t="s">
        <v>206</v>
      </c>
      <c r="AUJ8" s="21" t="s">
        <v>206</v>
      </c>
      <c r="AUK8" s="21" t="s">
        <v>206</v>
      </c>
      <c r="AUL8" s="21" t="s">
        <v>206</v>
      </c>
      <c r="AUM8" s="21" t="s">
        <v>206</v>
      </c>
      <c r="AUN8" s="21" t="s">
        <v>206</v>
      </c>
      <c r="AUO8" s="21" t="s">
        <v>206</v>
      </c>
      <c r="AUP8" s="21">
        <v>39</v>
      </c>
      <c r="AUQ8" s="21" t="s">
        <v>206</v>
      </c>
      <c r="AUR8" s="21" t="s">
        <v>206</v>
      </c>
      <c r="AUS8" s="21">
        <v>661</v>
      </c>
      <c r="AUT8" s="21">
        <v>826</v>
      </c>
      <c r="AUU8" s="21" t="s">
        <v>206</v>
      </c>
      <c r="AUV8" s="21" t="s">
        <v>206</v>
      </c>
      <c r="AUW8" s="21">
        <v>52579</v>
      </c>
      <c r="AUX8" s="21">
        <v>1009960</v>
      </c>
      <c r="AUY8" s="21">
        <v>8936</v>
      </c>
      <c r="AUZ8" s="21" t="s">
        <v>206</v>
      </c>
      <c r="AVA8" s="21" t="s">
        <v>206</v>
      </c>
      <c r="AVB8" s="21">
        <v>1392</v>
      </c>
      <c r="AVC8" s="21" t="s">
        <v>206</v>
      </c>
      <c r="AVD8" s="21">
        <v>45</v>
      </c>
      <c r="AVE8" s="21" t="s">
        <v>206</v>
      </c>
      <c r="AVF8" s="21">
        <v>3655</v>
      </c>
      <c r="AVG8" s="21" t="s">
        <v>206</v>
      </c>
      <c r="AVH8" s="21" t="s">
        <v>206</v>
      </c>
      <c r="AVI8" s="21" t="s">
        <v>206</v>
      </c>
      <c r="AVJ8" s="21" t="s">
        <v>206</v>
      </c>
      <c r="AVK8" s="21" t="s">
        <v>206</v>
      </c>
      <c r="AVL8" s="21" t="s">
        <v>206</v>
      </c>
      <c r="AVM8" s="21">
        <v>7168348</v>
      </c>
      <c r="AVN8" s="21">
        <v>350664</v>
      </c>
      <c r="AVO8" s="21">
        <v>45033</v>
      </c>
      <c r="AVP8" s="21" t="s">
        <v>206</v>
      </c>
      <c r="AVQ8" s="21" t="s">
        <v>206</v>
      </c>
      <c r="AVR8" s="21" t="s">
        <v>206</v>
      </c>
      <c r="AVS8" s="21">
        <v>11427</v>
      </c>
      <c r="AVT8" s="21" t="s">
        <v>206</v>
      </c>
      <c r="AVU8" s="21" t="s">
        <v>206</v>
      </c>
      <c r="AVV8" s="21">
        <v>2559</v>
      </c>
      <c r="AVW8" s="21" t="s">
        <v>206</v>
      </c>
      <c r="AVX8" s="21">
        <v>151682</v>
      </c>
      <c r="AVY8" s="21" t="s">
        <v>206</v>
      </c>
      <c r="AVZ8" s="21">
        <v>77</v>
      </c>
      <c r="AWA8" s="21" t="s">
        <v>206</v>
      </c>
      <c r="AWB8" s="21">
        <v>190</v>
      </c>
      <c r="AWC8" s="21" t="s">
        <v>206</v>
      </c>
      <c r="AWD8" s="21" t="s">
        <v>206</v>
      </c>
      <c r="AWE8" s="21" t="s">
        <v>206</v>
      </c>
      <c r="AWF8" s="21" t="s">
        <v>206</v>
      </c>
      <c r="AWG8" s="21">
        <v>404060</v>
      </c>
      <c r="AWH8" s="21">
        <v>127315</v>
      </c>
      <c r="AWI8" s="21">
        <v>14</v>
      </c>
      <c r="AWJ8" s="21">
        <v>168380</v>
      </c>
      <c r="AWK8" s="21" t="s">
        <v>206</v>
      </c>
      <c r="AWL8" s="21">
        <v>46080</v>
      </c>
      <c r="AWM8" s="21">
        <v>443</v>
      </c>
      <c r="AWN8" s="21" t="s">
        <v>206</v>
      </c>
      <c r="AWO8" s="21" t="s">
        <v>206</v>
      </c>
      <c r="AWP8" s="21">
        <v>329722</v>
      </c>
      <c r="AWQ8" s="21">
        <v>2545</v>
      </c>
      <c r="AWR8" s="21">
        <v>5148</v>
      </c>
      <c r="AWS8" s="21">
        <v>823123</v>
      </c>
      <c r="AWT8" s="21" t="s">
        <v>206</v>
      </c>
      <c r="AWU8" s="21">
        <v>39009</v>
      </c>
      <c r="AWV8" s="21">
        <v>678858</v>
      </c>
      <c r="AWW8" s="21">
        <v>12719754</v>
      </c>
      <c r="AWX8" s="21" t="s">
        <v>206</v>
      </c>
      <c r="AWY8" s="21" t="s">
        <v>206</v>
      </c>
      <c r="AWZ8" s="21">
        <v>74140</v>
      </c>
      <c r="AXA8" s="21" t="s">
        <v>206</v>
      </c>
      <c r="AXB8" s="21" t="s">
        <v>206</v>
      </c>
      <c r="AXC8" s="21">
        <v>58171</v>
      </c>
      <c r="AXD8" s="21">
        <v>23530</v>
      </c>
      <c r="AXE8" s="21" t="s">
        <v>206</v>
      </c>
      <c r="AXF8" s="21">
        <v>1411664</v>
      </c>
      <c r="AXG8" s="21">
        <v>215959</v>
      </c>
      <c r="AXH8" s="21">
        <v>1311767</v>
      </c>
      <c r="AXI8" s="21">
        <v>198906</v>
      </c>
      <c r="AXJ8" s="21">
        <v>68</v>
      </c>
      <c r="AXK8" s="21">
        <v>251063</v>
      </c>
      <c r="AXL8" s="21">
        <v>6446</v>
      </c>
      <c r="AXM8" s="21">
        <v>292892</v>
      </c>
      <c r="AXN8" s="21" t="s">
        <v>206</v>
      </c>
      <c r="AXO8" s="21" t="s">
        <v>206</v>
      </c>
      <c r="AXP8" s="21">
        <v>4876172</v>
      </c>
      <c r="AXQ8" s="21">
        <v>2610106</v>
      </c>
      <c r="AXR8" s="21">
        <v>49278</v>
      </c>
      <c r="AXS8" s="21">
        <v>21106</v>
      </c>
      <c r="AXT8" s="21" t="s">
        <v>206</v>
      </c>
      <c r="AXU8" s="21" t="s">
        <v>206</v>
      </c>
      <c r="AXV8" s="21">
        <v>395527</v>
      </c>
      <c r="AXW8" s="21">
        <v>158165</v>
      </c>
      <c r="AXX8" s="21" t="s">
        <v>206</v>
      </c>
      <c r="AXY8" s="21">
        <v>30</v>
      </c>
      <c r="AXZ8" s="21" t="s">
        <v>206</v>
      </c>
      <c r="AYA8" s="21">
        <v>23530</v>
      </c>
      <c r="AYB8" s="21" t="s">
        <v>206</v>
      </c>
      <c r="AYC8" s="21">
        <v>73948</v>
      </c>
      <c r="AYD8" s="21">
        <v>380432</v>
      </c>
      <c r="AYE8" s="21" t="s">
        <v>206</v>
      </c>
      <c r="AYF8" s="21">
        <v>75</v>
      </c>
      <c r="AYG8" s="21">
        <v>96</v>
      </c>
      <c r="AYH8" s="21">
        <v>104</v>
      </c>
      <c r="AYI8" s="21" t="s">
        <v>206</v>
      </c>
      <c r="AYJ8" s="21">
        <v>73995</v>
      </c>
      <c r="AYK8" s="21" t="s">
        <v>206</v>
      </c>
      <c r="AYL8" s="21" t="s">
        <v>206</v>
      </c>
      <c r="AYM8" s="21">
        <v>2126</v>
      </c>
      <c r="AYN8" s="21">
        <v>176225</v>
      </c>
      <c r="AYO8" s="21" t="s">
        <v>206</v>
      </c>
      <c r="AYP8" s="21" t="s">
        <v>206</v>
      </c>
      <c r="AYQ8" s="21">
        <v>274211</v>
      </c>
      <c r="AYR8" s="21">
        <v>10731</v>
      </c>
      <c r="AYS8" s="21">
        <v>64378</v>
      </c>
      <c r="AYT8" s="21">
        <v>244991</v>
      </c>
      <c r="AYU8" s="21" t="s">
        <v>206</v>
      </c>
      <c r="AYV8" s="21">
        <v>133976</v>
      </c>
      <c r="AYW8" s="21">
        <v>249398</v>
      </c>
      <c r="AYX8" s="21">
        <v>2212692</v>
      </c>
      <c r="AYY8" s="21">
        <v>1237108</v>
      </c>
      <c r="AYZ8" s="21">
        <v>2002541</v>
      </c>
      <c r="AZA8" s="21">
        <v>70</v>
      </c>
      <c r="AZB8" s="21" t="s">
        <v>206</v>
      </c>
      <c r="AZC8" s="21" t="s">
        <v>206</v>
      </c>
      <c r="AZD8" s="21" t="s">
        <v>206</v>
      </c>
      <c r="AZE8" s="21" t="s">
        <v>206</v>
      </c>
      <c r="AZF8" s="21" t="s">
        <v>206</v>
      </c>
      <c r="AZG8" s="21">
        <v>14352433</v>
      </c>
      <c r="AZH8" s="21">
        <v>44691711</v>
      </c>
      <c r="AZI8" s="21">
        <v>104263</v>
      </c>
      <c r="AZJ8" s="21" t="s">
        <v>206</v>
      </c>
      <c r="AZK8" s="21">
        <v>82997</v>
      </c>
      <c r="AZL8" s="21" t="s">
        <v>206</v>
      </c>
      <c r="AZM8" s="21">
        <v>191509</v>
      </c>
      <c r="AZN8" s="21" t="s">
        <v>206</v>
      </c>
      <c r="AZO8" s="21" t="s">
        <v>206</v>
      </c>
      <c r="AZP8" s="21">
        <v>57942</v>
      </c>
      <c r="AZQ8" s="21">
        <v>5936</v>
      </c>
      <c r="AZR8" s="21">
        <v>554799</v>
      </c>
      <c r="AZS8" s="21">
        <v>3250</v>
      </c>
      <c r="AZT8" s="21">
        <v>118621</v>
      </c>
      <c r="AZU8" s="21" t="s">
        <v>206</v>
      </c>
      <c r="AZV8" s="21">
        <v>26</v>
      </c>
      <c r="AZW8" s="21" t="s">
        <v>206</v>
      </c>
      <c r="AZX8" s="21">
        <v>181630</v>
      </c>
      <c r="AZY8" s="21" t="s">
        <v>206</v>
      </c>
      <c r="AZZ8" s="21" t="s">
        <v>206</v>
      </c>
      <c r="BAA8" s="21">
        <v>2301</v>
      </c>
      <c r="BAB8" s="21">
        <v>15306</v>
      </c>
      <c r="BAC8" s="21" t="s">
        <v>206</v>
      </c>
      <c r="BAD8" s="21">
        <v>1</v>
      </c>
      <c r="BAE8" s="21">
        <v>130069</v>
      </c>
      <c r="BAF8" s="21">
        <v>305680</v>
      </c>
      <c r="BAG8" s="21" t="s">
        <v>206</v>
      </c>
      <c r="BAH8" s="21">
        <v>508905</v>
      </c>
      <c r="BAI8" s="21" t="s">
        <v>206</v>
      </c>
      <c r="BAJ8" s="21">
        <v>1088261</v>
      </c>
      <c r="BAK8" s="21" t="s">
        <v>206</v>
      </c>
      <c r="BAL8" s="21" t="s">
        <v>206</v>
      </c>
      <c r="BAM8" s="21">
        <v>30499</v>
      </c>
      <c r="BAN8" s="21" t="s">
        <v>206</v>
      </c>
      <c r="BAO8" s="21" t="s">
        <v>206</v>
      </c>
      <c r="BAP8" s="21">
        <v>807036</v>
      </c>
      <c r="BAQ8" s="21">
        <v>5379053</v>
      </c>
      <c r="BAR8" s="21">
        <v>290083</v>
      </c>
      <c r="BAS8" s="21" t="s">
        <v>206</v>
      </c>
      <c r="BAT8" s="21">
        <v>11076</v>
      </c>
      <c r="BAU8" s="21" t="s">
        <v>206</v>
      </c>
      <c r="BAV8" s="21">
        <v>258</v>
      </c>
      <c r="BAW8" s="21">
        <v>1327246</v>
      </c>
      <c r="BAX8" s="21" t="s">
        <v>206</v>
      </c>
      <c r="BAY8" s="21" t="s">
        <v>206</v>
      </c>
      <c r="BAZ8" s="21">
        <v>122</v>
      </c>
      <c r="BBA8" s="21" t="s">
        <v>206</v>
      </c>
      <c r="BBB8" s="21" t="s">
        <v>206</v>
      </c>
      <c r="BBC8" s="21">
        <v>1231900</v>
      </c>
      <c r="BBD8" s="21">
        <v>3015</v>
      </c>
      <c r="BBE8" s="21">
        <v>394114</v>
      </c>
      <c r="BBF8" s="21">
        <v>1197</v>
      </c>
      <c r="BBG8" s="21">
        <v>205985</v>
      </c>
      <c r="BBH8" s="21" t="s">
        <v>206</v>
      </c>
      <c r="BBI8" s="21">
        <v>1200</v>
      </c>
      <c r="BBJ8" s="21" t="s">
        <v>206</v>
      </c>
      <c r="BBK8" s="21">
        <v>1259299</v>
      </c>
      <c r="BBL8" s="21">
        <v>7303</v>
      </c>
      <c r="BBM8" s="21">
        <v>11871</v>
      </c>
      <c r="BBN8" s="21" t="s">
        <v>206</v>
      </c>
      <c r="BBO8" s="21" t="s">
        <v>206</v>
      </c>
      <c r="BBP8" s="21">
        <v>427489</v>
      </c>
      <c r="BBQ8" s="21">
        <v>4802</v>
      </c>
      <c r="BBR8" s="21" t="s">
        <v>206</v>
      </c>
      <c r="BBS8" s="21">
        <v>1487</v>
      </c>
      <c r="BBT8" s="21" t="s">
        <v>206</v>
      </c>
      <c r="BBU8" s="21">
        <v>15789</v>
      </c>
      <c r="BBV8" s="21" t="s">
        <v>206</v>
      </c>
      <c r="BBW8" s="21">
        <v>6</v>
      </c>
      <c r="BBX8" s="21">
        <v>91135</v>
      </c>
      <c r="BBY8" s="21" t="s">
        <v>206</v>
      </c>
      <c r="BBZ8" s="21" t="s">
        <v>206</v>
      </c>
      <c r="BCA8" s="21" t="s">
        <v>206</v>
      </c>
      <c r="BCB8" s="21" t="s">
        <v>206</v>
      </c>
      <c r="BCC8" s="21">
        <v>1743</v>
      </c>
      <c r="BCD8" s="21">
        <v>25576</v>
      </c>
      <c r="BCE8" s="21" t="s">
        <v>206</v>
      </c>
      <c r="BCF8" s="21" t="s">
        <v>206</v>
      </c>
      <c r="BCG8" s="21">
        <v>16879</v>
      </c>
      <c r="BCH8" s="21">
        <v>11639</v>
      </c>
      <c r="BCI8" s="21" t="s">
        <v>206</v>
      </c>
      <c r="BCJ8" s="21">
        <v>3444</v>
      </c>
      <c r="BCK8" s="21">
        <v>699522</v>
      </c>
      <c r="BCL8" s="21">
        <v>394926</v>
      </c>
      <c r="BCM8" s="21">
        <v>50502</v>
      </c>
      <c r="BCN8" s="21">
        <v>24254</v>
      </c>
      <c r="BCO8" s="21" t="s">
        <v>206</v>
      </c>
      <c r="BCP8" s="21">
        <v>4310</v>
      </c>
      <c r="BCQ8" s="21">
        <v>8697</v>
      </c>
      <c r="BCR8" s="21">
        <v>12315</v>
      </c>
      <c r="BCS8" s="21">
        <v>810287</v>
      </c>
      <c r="BCT8" s="21">
        <v>439087</v>
      </c>
      <c r="BCU8" s="21">
        <v>2901</v>
      </c>
      <c r="BCV8" s="21" t="s">
        <v>206</v>
      </c>
      <c r="BCW8" s="21" t="s">
        <v>206</v>
      </c>
      <c r="BCX8" s="21" t="s">
        <v>206</v>
      </c>
      <c r="BCY8" s="21" t="s">
        <v>206</v>
      </c>
      <c r="BCZ8" s="21" t="s">
        <v>206</v>
      </c>
      <c r="BDA8" s="21">
        <v>20981556</v>
      </c>
      <c r="BDB8" s="21">
        <v>20650243</v>
      </c>
      <c r="BDC8" s="21" t="s">
        <v>206</v>
      </c>
      <c r="BDD8" s="21" t="s">
        <v>206</v>
      </c>
      <c r="BDE8" s="21">
        <v>1712973</v>
      </c>
      <c r="BDF8" s="21" t="s">
        <v>206</v>
      </c>
      <c r="BDG8" s="21">
        <v>3981148</v>
      </c>
      <c r="BDH8" s="21" t="s">
        <v>206</v>
      </c>
      <c r="BDI8" s="21" t="s">
        <v>206</v>
      </c>
      <c r="BDJ8" s="21">
        <v>12984</v>
      </c>
      <c r="BDK8" s="21">
        <v>22</v>
      </c>
      <c r="BDL8" s="21">
        <v>28290</v>
      </c>
      <c r="BDM8" s="21" t="s">
        <v>206</v>
      </c>
      <c r="BDN8" s="21">
        <v>10000</v>
      </c>
      <c r="BDO8" s="21" t="s">
        <v>206</v>
      </c>
      <c r="BDP8" s="21">
        <v>22373</v>
      </c>
      <c r="BDQ8" s="21" t="s">
        <v>206</v>
      </c>
      <c r="BDR8" s="21" t="s">
        <v>206</v>
      </c>
      <c r="BDS8" s="21" t="s">
        <v>206</v>
      </c>
      <c r="BDT8" s="21" t="s">
        <v>206</v>
      </c>
      <c r="BDU8" s="21" t="s">
        <v>206</v>
      </c>
      <c r="BDV8" s="21">
        <v>26392</v>
      </c>
      <c r="BDW8" s="21" t="s">
        <v>206</v>
      </c>
      <c r="BDX8" s="21" t="s">
        <v>206</v>
      </c>
      <c r="BDY8" s="21" t="s">
        <v>206</v>
      </c>
      <c r="BDZ8" s="21">
        <v>641447</v>
      </c>
      <c r="BEA8" s="21">
        <v>11245</v>
      </c>
      <c r="BEB8" s="21">
        <v>22</v>
      </c>
      <c r="BEC8" s="21">
        <v>284045</v>
      </c>
      <c r="BED8" s="21">
        <v>241946</v>
      </c>
      <c r="BEE8" s="21" t="s">
        <v>206</v>
      </c>
      <c r="BEF8" s="21">
        <v>53151</v>
      </c>
      <c r="BEG8" s="21">
        <v>115</v>
      </c>
      <c r="BEH8" s="21" t="s">
        <v>206</v>
      </c>
      <c r="BEI8" s="21">
        <v>42</v>
      </c>
      <c r="BEJ8" s="21">
        <v>4277696</v>
      </c>
      <c r="BEK8" s="21">
        <v>363507</v>
      </c>
      <c r="BEL8" s="21">
        <v>347067</v>
      </c>
      <c r="BEM8" s="21" t="s">
        <v>206</v>
      </c>
      <c r="BEN8" s="21">
        <v>6589</v>
      </c>
      <c r="BEO8" s="21" t="s">
        <v>206</v>
      </c>
      <c r="BEP8" s="21">
        <v>361</v>
      </c>
      <c r="BEQ8" s="21">
        <v>113220</v>
      </c>
      <c r="BER8" s="21">
        <v>9128</v>
      </c>
      <c r="BES8" s="21" t="s">
        <v>206</v>
      </c>
      <c r="BET8" s="21">
        <v>520625</v>
      </c>
      <c r="BEU8" s="21">
        <v>15</v>
      </c>
      <c r="BEV8" s="21">
        <v>77664</v>
      </c>
      <c r="BEW8" s="21">
        <v>158080</v>
      </c>
      <c r="BEX8" s="21">
        <v>95812</v>
      </c>
      <c r="BEY8" s="21">
        <v>48505</v>
      </c>
      <c r="BEZ8" s="21">
        <v>2118580</v>
      </c>
      <c r="BFA8" s="21">
        <v>7053431</v>
      </c>
      <c r="BFB8" s="21" t="s">
        <v>206</v>
      </c>
      <c r="BFC8" s="21">
        <v>6380</v>
      </c>
      <c r="BFD8" s="21">
        <v>151138</v>
      </c>
      <c r="BFE8" s="21">
        <v>3694255</v>
      </c>
      <c r="BFF8" s="21">
        <v>14988</v>
      </c>
      <c r="BFG8" s="21">
        <v>15165</v>
      </c>
      <c r="BFH8" s="21" t="s">
        <v>206</v>
      </c>
      <c r="BFI8" s="21" t="s">
        <v>206</v>
      </c>
      <c r="BFJ8" s="21">
        <v>68108</v>
      </c>
      <c r="BFK8" s="21">
        <v>582939</v>
      </c>
      <c r="BFL8" s="21" t="s">
        <v>206</v>
      </c>
      <c r="BFM8" s="21">
        <v>162</v>
      </c>
      <c r="BFN8" s="21">
        <v>350</v>
      </c>
      <c r="BFO8" s="21">
        <v>11558</v>
      </c>
      <c r="BFP8" s="21" t="s">
        <v>206</v>
      </c>
      <c r="BFQ8" s="21">
        <v>645</v>
      </c>
      <c r="BFR8" s="21">
        <v>2944</v>
      </c>
      <c r="BFS8" s="21" t="s">
        <v>206</v>
      </c>
      <c r="BFT8" s="21" t="s">
        <v>206</v>
      </c>
      <c r="BFU8" s="21" t="s">
        <v>206</v>
      </c>
      <c r="BFV8" s="21" t="s">
        <v>206</v>
      </c>
      <c r="BFW8" s="21" t="s">
        <v>206</v>
      </c>
      <c r="BFX8" s="21" t="s">
        <v>206</v>
      </c>
      <c r="BFY8" s="21" t="s">
        <v>206</v>
      </c>
      <c r="BFZ8" s="21" t="s">
        <v>206</v>
      </c>
      <c r="BGA8" s="21">
        <v>300</v>
      </c>
      <c r="BGB8" s="21">
        <v>144552</v>
      </c>
      <c r="BGC8" s="21" t="s">
        <v>206</v>
      </c>
      <c r="BGD8" s="21">
        <v>3503</v>
      </c>
      <c r="BGE8" s="21">
        <v>84438</v>
      </c>
      <c r="BGF8" s="21">
        <v>1196</v>
      </c>
      <c r="BGG8" s="21">
        <v>89874</v>
      </c>
      <c r="BGH8" s="21">
        <v>366</v>
      </c>
      <c r="BGI8" s="21" t="s">
        <v>206</v>
      </c>
      <c r="BGJ8" s="21" t="s">
        <v>206</v>
      </c>
      <c r="BGK8" s="21">
        <v>800</v>
      </c>
      <c r="BGL8" s="21">
        <v>5668</v>
      </c>
      <c r="BGM8" s="21" t="s">
        <v>206</v>
      </c>
      <c r="BGN8" s="21">
        <v>287415</v>
      </c>
      <c r="BGO8" s="21">
        <v>4716</v>
      </c>
      <c r="BGP8" s="21" t="s">
        <v>206</v>
      </c>
      <c r="BGQ8" s="21" t="s">
        <v>206</v>
      </c>
      <c r="BGR8" s="21" t="s">
        <v>206</v>
      </c>
      <c r="BGS8" s="21" t="s">
        <v>206</v>
      </c>
      <c r="BGT8" s="21" t="s">
        <v>206</v>
      </c>
      <c r="BGU8" s="21">
        <v>31090378</v>
      </c>
      <c r="BGV8" s="21">
        <v>64429885</v>
      </c>
      <c r="BGW8" s="21" t="s">
        <v>206</v>
      </c>
      <c r="BGX8" s="21">
        <v>47230</v>
      </c>
      <c r="BGY8" s="21">
        <v>4468</v>
      </c>
      <c r="BGZ8" s="21" t="s">
        <v>206</v>
      </c>
      <c r="BHA8" s="21">
        <v>4725240</v>
      </c>
      <c r="BHB8" s="21">
        <v>21606</v>
      </c>
      <c r="BHC8" s="21" t="s">
        <v>206</v>
      </c>
      <c r="BHD8" s="21">
        <v>6401122</v>
      </c>
      <c r="BHE8" s="21">
        <v>1593</v>
      </c>
      <c r="BHF8" s="21">
        <v>4044288</v>
      </c>
      <c r="BHG8" s="21" t="s">
        <v>206</v>
      </c>
      <c r="BHH8" s="21">
        <v>1089</v>
      </c>
      <c r="BHI8" s="21">
        <v>22362</v>
      </c>
      <c r="BHJ8" s="21" t="s">
        <v>206</v>
      </c>
      <c r="BHK8" s="21" t="s">
        <v>206</v>
      </c>
      <c r="BHL8" s="21" t="s">
        <v>206</v>
      </c>
      <c r="BHM8" s="21" t="s">
        <v>206</v>
      </c>
      <c r="BHN8" s="21" t="s">
        <v>206</v>
      </c>
      <c r="BHO8" s="21" t="s">
        <v>206</v>
      </c>
      <c r="BHP8" s="21" t="s">
        <v>206</v>
      </c>
      <c r="BHQ8" s="21" t="s">
        <v>206</v>
      </c>
      <c r="BHR8" s="21" t="s">
        <v>206</v>
      </c>
      <c r="BHS8" s="21" t="s">
        <v>206</v>
      </c>
      <c r="BHT8" s="21">
        <v>13000</v>
      </c>
      <c r="BHU8" s="21" t="s">
        <v>206</v>
      </c>
      <c r="BHV8" s="21" t="s">
        <v>206</v>
      </c>
      <c r="BHW8" s="21" t="s">
        <v>206</v>
      </c>
      <c r="BHX8" s="21" t="s">
        <v>206</v>
      </c>
      <c r="BHY8" s="21" t="s">
        <v>206</v>
      </c>
      <c r="BHZ8" s="21" t="s">
        <v>206</v>
      </c>
      <c r="BIA8" s="21" t="s">
        <v>206</v>
      </c>
      <c r="BIB8" s="21" t="s">
        <v>206</v>
      </c>
      <c r="BIC8" s="21" t="s">
        <v>206</v>
      </c>
      <c r="BID8" s="21" t="s">
        <v>206</v>
      </c>
      <c r="BIE8" s="21" t="s">
        <v>206</v>
      </c>
      <c r="BIF8" s="21">
        <v>66000</v>
      </c>
      <c r="BIG8" s="21" t="s">
        <v>206</v>
      </c>
      <c r="BIH8" s="21" t="s">
        <v>206</v>
      </c>
      <c r="BII8" s="21" t="s">
        <v>206</v>
      </c>
      <c r="BIJ8" s="21" t="s">
        <v>206</v>
      </c>
      <c r="BIK8" s="21" t="s">
        <v>206</v>
      </c>
      <c r="BIL8" s="21" t="s">
        <v>206</v>
      </c>
      <c r="BIM8" s="21" t="s">
        <v>206</v>
      </c>
      <c r="BIN8" s="21" t="s">
        <v>206</v>
      </c>
      <c r="BIO8" s="21" t="s">
        <v>206</v>
      </c>
      <c r="BIP8" s="21" t="s">
        <v>206</v>
      </c>
      <c r="BIQ8" s="21" t="s">
        <v>206</v>
      </c>
      <c r="BIR8" s="21">
        <v>100</v>
      </c>
      <c r="BIS8" s="21" t="s">
        <v>206</v>
      </c>
      <c r="BIT8" s="21">
        <v>1115</v>
      </c>
      <c r="BIU8" s="21" t="s">
        <v>206</v>
      </c>
      <c r="BIV8" s="21" t="s">
        <v>206</v>
      </c>
      <c r="BIW8" s="21" t="s">
        <v>206</v>
      </c>
      <c r="BIX8" s="21" t="s">
        <v>206</v>
      </c>
      <c r="BIY8" s="21">
        <v>1707</v>
      </c>
      <c r="BIZ8" s="21" t="s">
        <v>206</v>
      </c>
      <c r="BJA8" s="21" t="s">
        <v>206</v>
      </c>
      <c r="BJB8" s="21" t="s">
        <v>206</v>
      </c>
      <c r="BJC8" s="21" t="s">
        <v>206</v>
      </c>
      <c r="BJD8" s="21" t="s">
        <v>206</v>
      </c>
      <c r="BJE8" s="21">
        <v>4845</v>
      </c>
      <c r="BJF8" s="21" t="s">
        <v>206</v>
      </c>
      <c r="BJG8" s="21" t="s">
        <v>206</v>
      </c>
      <c r="BJH8" s="21">
        <v>900</v>
      </c>
      <c r="BJI8" s="21" t="s">
        <v>206</v>
      </c>
      <c r="BJJ8" s="21" t="s">
        <v>206</v>
      </c>
      <c r="BJK8" s="21" t="s">
        <v>206</v>
      </c>
      <c r="BJL8" s="21" t="s">
        <v>206</v>
      </c>
      <c r="BJM8" s="21" t="s">
        <v>206</v>
      </c>
      <c r="BJN8" s="21" t="s">
        <v>206</v>
      </c>
      <c r="BJO8" s="21" t="s">
        <v>206</v>
      </c>
      <c r="BJP8" s="21" t="s">
        <v>206</v>
      </c>
      <c r="BJQ8" s="21" t="s">
        <v>206</v>
      </c>
      <c r="BJR8" s="21" t="s">
        <v>206</v>
      </c>
      <c r="BJS8" s="21" t="s">
        <v>206</v>
      </c>
      <c r="BJT8" s="21" t="s">
        <v>206</v>
      </c>
      <c r="BJU8" s="21" t="s">
        <v>206</v>
      </c>
      <c r="BJV8" s="21" t="s">
        <v>206</v>
      </c>
      <c r="BJW8" s="21" t="s">
        <v>206</v>
      </c>
      <c r="BJX8" s="21" t="s">
        <v>206</v>
      </c>
      <c r="BJY8" s="21" t="s">
        <v>206</v>
      </c>
      <c r="BJZ8" s="21" t="s">
        <v>206</v>
      </c>
      <c r="BKA8" s="21">
        <v>16726</v>
      </c>
      <c r="BKB8" s="21" t="s">
        <v>206</v>
      </c>
      <c r="BKC8" s="21" t="s">
        <v>206</v>
      </c>
      <c r="BKD8" s="21">
        <v>17178</v>
      </c>
      <c r="BKE8" s="21" t="s">
        <v>206</v>
      </c>
      <c r="BKF8" s="21" t="s">
        <v>206</v>
      </c>
      <c r="BKG8" s="21">
        <v>54907</v>
      </c>
      <c r="BKH8" s="21">
        <v>557392</v>
      </c>
      <c r="BKI8" s="21">
        <v>190</v>
      </c>
      <c r="BKJ8" s="21" t="s">
        <v>206</v>
      </c>
      <c r="BKK8" s="21" t="s">
        <v>206</v>
      </c>
      <c r="BKL8" s="21" t="s">
        <v>206</v>
      </c>
      <c r="BKM8" s="21" t="s">
        <v>206</v>
      </c>
      <c r="BKN8" s="21" t="s">
        <v>206</v>
      </c>
      <c r="BKO8" s="21">
        <v>1375073</v>
      </c>
      <c r="BKP8" s="21">
        <v>2615653</v>
      </c>
      <c r="BKQ8" s="21" t="s">
        <v>206</v>
      </c>
      <c r="BKR8" s="21" t="s">
        <v>206</v>
      </c>
      <c r="BKS8" s="21" t="s">
        <v>206</v>
      </c>
      <c r="BKT8" s="21" t="s">
        <v>206</v>
      </c>
      <c r="BKU8" s="21">
        <v>12104</v>
      </c>
      <c r="BKV8" s="21" t="s">
        <v>206</v>
      </c>
      <c r="BKW8" s="21" t="s">
        <v>206</v>
      </c>
      <c r="BKX8" s="21">
        <v>880</v>
      </c>
      <c r="BKY8" s="21" t="s">
        <v>206</v>
      </c>
      <c r="BKZ8" s="21" t="s">
        <v>206</v>
      </c>
      <c r="BLA8" s="21" t="s">
        <v>206</v>
      </c>
      <c r="BLB8" s="21" t="s">
        <v>206</v>
      </c>
      <c r="BLC8" s="21" t="s">
        <v>206</v>
      </c>
      <c r="BLD8" s="21" t="s">
        <v>206</v>
      </c>
      <c r="BLE8" s="21" t="s">
        <v>206</v>
      </c>
      <c r="BLF8" s="21">
        <v>2414010</v>
      </c>
      <c r="BLG8" s="21" t="s">
        <v>206</v>
      </c>
      <c r="BLH8" s="21" t="s">
        <v>206</v>
      </c>
      <c r="BLI8" s="21" t="s">
        <v>206</v>
      </c>
      <c r="BLJ8" s="21">
        <v>1</v>
      </c>
      <c r="BLK8" s="21" t="s">
        <v>206</v>
      </c>
      <c r="BLL8" s="21">
        <v>220084</v>
      </c>
      <c r="BLM8" s="21">
        <v>7954</v>
      </c>
      <c r="BLN8" s="21">
        <v>219655</v>
      </c>
      <c r="BLO8" s="21" t="s">
        <v>206</v>
      </c>
      <c r="BLP8" s="21">
        <v>287384</v>
      </c>
      <c r="BLQ8" s="21" t="s">
        <v>206</v>
      </c>
      <c r="BLR8" s="21">
        <v>230900</v>
      </c>
      <c r="BLS8" s="21">
        <v>434712</v>
      </c>
      <c r="BLT8" s="21" t="s">
        <v>206</v>
      </c>
      <c r="BLU8" s="21">
        <v>1290</v>
      </c>
      <c r="BLV8" s="21" t="s">
        <v>206</v>
      </c>
      <c r="BLW8" s="21">
        <v>7437</v>
      </c>
      <c r="BLX8" s="21">
        <v>154862</v>
      </c>
      <c r="BLY8" s="21">
        <v>1849056</v>
      </c>
      <c r="BLZ8" s="21" t="s">
        <v>206</v>
      </c>
      <c r="BMA8" s="21" t="s">
        <v>206</v>
      </c>
      <c r="BMB8" s="21">
        <v>121024</v>
      </c>
      <c r="BMC8" s="21" t="s">
        <v>206</v>
      </c>
      <c r="BMD8" s="21" t="s">
        <v>206</v>
      </c>
      <c r="BME8" s="21">
        <v>146561</v>
      </c>
      <c r="BMF8" s="21">
        <v>219318</v>
      </c>
      <c r="BMG8" s="21" t="s">
        <v>206</v>
      </c>
      <c r="BMH8" s="21">
        <v>151520</v>
      </c>
      <c r="BMI8" s="21">
        <v>194499</v>
      </c>
      <c r="BMJ8" s="21">
        <v>75471</v>
      </c>
      <c r="BMK8" s="21">
        <v>11000</v>
      </c>
      <c r="BML8" s="21">
        <v>2727</v>
      </c>
      <c r="BMM8" s="21">
        <v>66191</v>
      </c>
      <c r="BMN8" s="21" t="s">
        <v>206</v>
      </c>
      <c r="BMO8" s="21">
        <v>451861</v>
      </c>
      <c r="BMP8" s="21" t="s">
        <v>206</v>
      </c>
      <c r="BMQ8" s="21" t="s">
        <v>206</v>
      </c>
      <c r="BMR8" s="21">
        <v>245575</v>
      </c>
      <c r="BMS8" s="21">
        <v>2014898</v>
      </c>
      <c r="BMT8" s="21">
        <v>54652</v>
      </c>
      <c r="BMU8" s="21">
        <v>48756</v>
      </c>
      <c r="BMV8" s="21">
        <v>88977</v>
      </c>
      <c r="BMW8" s="21" t="s">
        <v>206</v>
      </c>
      <c r="BMX8" s="21">
        <v>26076</v>
      </c>
      <c r="BMY8" s="21">
        <v>267</v>
      </c>
      <c r="BMZ8" s="21" t="s">
        <v>206</v>
      </c>
      <c r="BNA8" s="21">
        <v>46</v>
      </c>
      <c r="BNB8" s="21">
        <v>11656</v>
      </c>
      <c r="BNC8" s="21">
        <v>513</v>
      </c>
      <c r="BND8" s="21" t="s">
        <v>206</v>
      </c>
      <c r="BNE8" s="21">
        <v>18095</v>
      </c>
      <c r="BNF8" s="21">
        <v>4379</v>
      </c>
      <c r="BNG8" s="21" t="s">
        <v>206</v>
      </c>
      <c r="BNH8" s="21" t="s">
        <v>206</v>
      </c>
      <c r="BNI8" s="21" t="s">
        <v>206</v>
      </c>
      <c r="BNJ8" s="21">
        <v>4511</v>
      </c>
      <c r="BNK8" s="21" t="s">
        <v>206</v>
      </c>
      <c r="BNL8" s="21">
        <v>283</v>
      </c>
      <c r="BNM8" s="21" t="s">
        <v>206</v>
      </c>
      <c r="BNN8" s="21" t="s">
        <v>206</v>
      </c>
      <c r="BNO8" s="21">
        <v>134</v>
      </c>
      <c r="BNP8" s="21">
        <v>1250</v>
      </c>
      <c r="BNQ8" s="21" t="s">
        <v>206</v>
      </c>
      <c r="BNR8" s="21">
        <v>1819</v>
      </c>
      <c r="BNS8" s="21">
        <v>45284</v>
      </c>
      <c r="BNT8" s="21">
        <v>4155</v>
      </c>
      <c r="BNU8" s="21">
        <v>69023</v>
      </c>
      <c r="BNV8" s="21">
        <v>1100216</v>
      </c>
      <c r="BNW8" s="21" t="s">
        <v>206</v>
      </c>
      <c r="BNX8" s="21">
        <v>4861</v>
      </c>
      <c r="BNY8" s="21">
        <v>196534</v>
      </c>
      <c r="BNZ8" s="21">
        <v>198739</v>
      </c>
      <c r="BOA8" s="21">
        <v>7395</v>
      </c>
      <c r="BOB8" s="21">
        <v>76734</v>
      </c>
      <c r="BOC8" s="21">
        <v>153</v>
      </c>
      <c r="BOD8" s="21" t="s">
        <v>206</v>
      </c>
      <c r="BOE8" s="21" t="s">
        <v>206</v>
      </c>
      <c r="BOF8" s="21" t="s">
        <v>206</v>
      </c>
      <c r="BOG8" s="21" t="s">
        <v>206</v>
      </c>
      <c r="BOH8" s="21" t="s">
        <v>206</v>
      </c>
      <c r="BOI8" s="21">
        <v>16070751</v>
      </c>
      <c r="BOJ8" s="21">
        <v>19407670</v>
      </c>
      <c r="BOK8" s="21">
        <v>35188</v>
      </c>
      <c r="BOL8" s="21" t="s">
        <v>206</v>
      </c>
      <c r="BOM8" s="21" t="s">
        <v>206</v>
      </c>
      <c r="BON8" s="21" t="s">
        <v>206</v>
      </c>
      <c r="BOO8" s="21">
        <v>2151001</v>
      </c>
      <c r="BOP8" s="21" t="s">
        <v>206</v>
      </c>
      <c r="BOQ8" s="21" t="s">
        <v>206</v>
      </c>
      <c r="BOR8" s="21">
        <v>9735</v>
      </c>
      <c r="BOS8" s="21">
        <v>240</v>
      </c>
      <c r="BOT8" s="21">
        <v>329082</v>
      </c>
      <c r="BOU8" s="21">
        <v>1617</v>
      </c>
      <c r="BOV8" s="21">
        <v>584</v>
      </c>
      <c r="BOW8" s="21" t="s">
        <v>206</v>
      </c>
      <c r="BOX8" s="21">
        <v>260</v>
      </c>
      <c r="BOY8" s="21" t="s">
        <v>206</v>
      </c>
      <c r="BOZ8" s="21" t="s">
        <v>206</v>
      </c>
      <c r="BPA8" s="21" t="s">
        <v>206</v>
      </c>
      <c r="BPB8" s="21" t="s">
        <v>206</v>
      </c>
      <c r="BPC8" s="21">
        <v>260475</v>
      </c>
      <c r="BPD8" s="21" t="s">
        <v>206</v>
      </c>
      <c r="BPE8" s="21">
        <v>7841</v>
      </c>
      <c r="BPF8" s="21">
        <v>93601</v>
      </c>
      <c r="BPG8" s="21" t="s">
        <v>206</v>
      </c>
      <c r="BPH8" s="21">
        <v>380799</v>
      </c>
      <c r="BPI8" s="21">
        <v>1190219</v>
      </c>
      <c r="BPJ8" s="21" t="s">
        <v>206</v>
      </c>
      <c r="BPK8" s="21" t="s">
        <v>206</v>
      </c>
      <c r="BPL8" s="21">
        <v>3220933</v>
      </c>
      <c r="BPM8" s="21">
        <v>146266</v>
      </c>
      <c r="BPN8" s="21">
        <v>31935</v>
      </c>
      <c r="BPO8" s="21">
        <v>460596</v>
      </c>
      <c r="BPP8" s="21" t="s">
        <v>206</v>
      </c>
      <c r="BPQ8" s="21">
        <v>3202</v>
      </c>
      <c r="BPR8" s="21">
        <v>181197</v>
      </c>
      <c r="BPS8" s="21">
        <v>10339908</v>
      </c>
      <c r="BPT8" s="21">
        <v>10936</v>
      </c>
      <c r="BPU8" s="21" t="s">
        <v>206</v>
      </c>
      <c r="BPV8" s="21">
        <v>429</v>
      </c>
      <c r="BPW8" s="21" t="s">
        <v>206</v>
      </c>
      <c r="BPX8" s="21" t="s">
        <v>206</v>
      </c>
      <c r="BPY8" s="21">
        <v>2859</v>
      </c>
      <c r="BPZ8" s="21">
        <v>518852</v>
      </c>
      <c r="BQA8" s="21" t="s">
        <v>206</v>
      </c>
      <c r="BQB8" s="21">
        <v>571430</v>
      </c>
      <c r="BQC8" s="21" t="s">
        <v>206</v>
      </c>
      <c r="BQD8" s="21">
        <v>29654</v>
      </c>
      <c r="BQE8" s="21">
        <v>1510040</v>
      </c>
      <c r="BQF8" s="21">
        <v>28995</v>
      </c>
      <c r="BQG8" s="21">
        <v>513280</v>
      </c>
      <c r="BQH8" s="21">
        <v>50790</v>
      </c>
      <c r="BQI8" s="21">
        <v>6117</v>
      </c>
      <c r="BQJ8" s="21" t="s">
        <v>206</v>
      </c>
      <c r="BQK8" s="21" t="s">
        <v>206</v>
      </c>
      <c r="BQL8" s="21" t="s">
        <v>206</v>
      </c>
      <c r="BQM8" s="21">
        <v>900703</v>
      </c>
      <c r="BQN8" s="21">
        <v>20780</v>
      </c>
      <c r="BQO8" s="21">
        <v>1482</v>
      </c>
      <c r="BQP8" s="21" t="s">
        <v>206</v>
      </c>
      <c r="BQQ8" s="21" t="s">
        <v>206</v>
      </c>
      <c r="BQR8" s="21">
        <v>6169</v>
      </c>
      <c r="BQS8" s="21">
        <v>172730</v>
      </c>
      <c r="BQT8" s="21" t="s">
        <v>206</v>
      </c>
      <c r="BQU8" s="21" t="s">
        <v>206</v>
      </c>
      <c r="BQV8" s="21">
        <v>9940</v>
      </c>
      <c r="BQW8" s="21">
        <v>1091</v>
      </c>
      <c r="BQX8" s="21">
        <v>18616</v>
      </c>
      <c r="BQY8" s="21">
        <v>6699</v>
      </c>
      <c r="BQZ8" s="21">
        <v>7025</v>
      </c>
      <c r="BRA8" s="21" t="s">
        <v>206</v>
      </c>
      <c r="BRB8" s="21" t="s">
        <v>206</v>
      </c>
      <c r="BRC8" s="21" t="s">
        <v>206</v>
      </c>
      <c r="BRD8" s="21" t="s">
        <v>206</v>
      </c>
      <c r="BRE8" s="21" t="s">
        <v>206</v>
      </c>
      <c r="BRF8" s="21">
        <v>5990957</v>
      </c>
      <c r="BRG8" s="21" t="s">
        <v>206</v>
      </c>
      <c r="BRH8" s="21" t="s">
        <v>206</v>
      </c>
      <c r="BRI8" s="21">
        <v>885</v>
      </c>
      <c r="BRJ8" s="21" t="s">
        <v>206</v>
      </c>
      <c r="BRK8" s="21" t="s">
        <v>206</v>
      </c>
      <c r="BRL8" s="21" t="s">
        <v>206</v>
      </c>
      <c r="BRM8" s="21">
        <v>1135050</v>
      </c>
      <c r="BRN8" s="21">
        <v>34151</v>
      </c>
      <c r="BRO8" s="21">
        <v>130623</v>
      </c>
      <c r="BRP8" s="21">
        <v>48515</v>
      </c>
      <c r="BRQ8" s="21" t="s">
        <v>206</v>
      </c>
      <c r="BRR8" s="21">
        <v>7308</v>
      </c>
      <c r="BRS8" s="21">
        <v>207750</v>
      </c>
      <c r="BRT8" s="21">
        <v>20350</v>
      </c>
      <c r="BRU8" s="21">
        <v>1314190</v>
      </c>
      <c r="BRV8" s="21">
        <v>1827654</v>
      </c>
      <c r="BRW8" s="21" t="s">
        <v>206</v>
      </c>
      <c r="BRX8" s="21" t="s">
        <v>206</v>
      </c>
      <c r="BRY8" s="21" t="s">
        <v>206</v>
      </c>
      <c r="BRZ8" s="21" t="s">
        <v>206</v>
      </c>
      <c r="BSA8" s="21" t="s">
        <v>206</v>
      </c>
      <c r="BSB8" s="21">
        <v>382</v>
      </c>
      <c r="BSC8" s="21">
        <v>78156562</v>
      </c>
      <c r="BSD8" s="21">
        <v>164858599</v>
      </c>
      <c r="BSE8" s="21">
        <v>412489</v>
      </c>
      <c r="BSF8" s="21" t="s">
        <v>206</v>
      </c>
      <c r="BSG8" s="21">
        <v>154347</v>
      </c>
      <c r="BSH8" s="21" t="s">
        <v>206</v>
      </c>
      <c r="BSI8" s="21">
        <v>5945585</v>
      </c>
      <c r="BSJ8" s="21">
        <v>500</v>
      </c>
      <c r="BSK8" s="21" t="s">
        <v>206</v>
      </c>
      <c r="BSL8" s="21">
        <v>9413</v>
      </c>
      <c r="BSM8" s="21">
        <v>100</v>
      </c>
      <c r="BSN8" s="21">
        <v>1534512</v>
      </c>
      <c r="BSO8" s="21" t="s">
        <v>206</v>
      </c>
      <c r="BSP8" s="21">
        <v>6500</v>
      </c>
      <c r="BSQ8" s="21" t="s">
        <v>206</v>
      </c>
      <c r="BSR8" s="21" t="s">
        <v>206</v>
      </c>
      <c r="BSS8" s="21" t="s">
        <v>206</v>
      </c>
      <c r="BST8" s="21" t="s">
        <v>206</v>
      </c>
      <c r="BSU8" s="21" t="s">
        <v>206</v>
      </c>
      <c r="BSV8" s="21" t="s">
        <v>206</v>
      </c>
      <c r="BSW8" s="21" t="s">
        <v>206</v>
      </c>
      <c r="BSX8" s="21" t="s">
        <v>206</v>
      </c>
      <c r="BSY8" s="21" t="s">
        <v>206</v>
      </c>
      <c r="BSZ8" s="21" t="s">
        <v>206</v>
      </c>
      <c r="BTA8" s="21" t="s">
        <v>206</v>
      </c>
      <c r="BTB8" s="21" t="s">
        <v>206</v>
      </c>
      <c r="BTC8" s="21" t="s">
        <v>206</v>
      </c>
      <c r="BTD8" s="21" t="s">
        <v>206</v>
      </c>
      <c r="BTE8" s="21" t="s">
        <v>206</v>
      </c>
      <c r="BTF8" s="21" t="s">
        <v>206</v>
      </c>
      <c r="BTG8" s="21" t="s">
        <v>206</v>
      </c>
      <c r="BTH8" s="21" t="s">
        <v>206</v>
      </c>
      <c r="BTI8" s="21" t="s">
        <v>206</v>
      </c>
      <c r="BTJ8" s="21" t="s">
        <v>206</v>
      </c>
      <c r="BTK8" s="21" t="s">
        <v>206</v>
      </c>
      <c r="BTL8" s="21" t="s">
        <v>206</v>
      </c>
      <c r="BTM8" s="21" t="s">
        <v>206</v>
      </c>
      <c r="BTN8" s="21" t="s">
        <v>206</v>
      </c>
      <c r="BTO8" s="21" t="s">
        <v>206</v>
      </c>
      <c r="BTP8" s="21" t="s">
        <v>206</v>
      </c>
      <c r="BTQ8" s="21" t="s">
        <v>206</v>
      </c>
      <c r="BTR8" s="21" t="s">
        <v>206</v>
      </c>
      <c r="BTS8" s="21" t="s">
        <v>206</v>
      </c>
      <c r="BTT8" s="21" t="s">
        <v>206</v>
      </c>
      <c r="BTU8" s="21" t="s">
        <v>206</v>
      </c>
      <c r="BTV8" s="21" t="s">
        <v>206</v>
      </c>
      <c r="BTW8" s="21" t="s">
        <v>206</v>
      </c>
      <c r="BTX8" s="21" t="s">
        <v>206</v>
      </c>
      <c r="BTY8" s="21" t="s">
        <v>206</v>
      </c>
      <c r="BTZ8" s="21" t="s">
        <v>206</v>
      </c>
      <c r="BUA8" s="21">
        <v>46240</v>
      </c>
      <c r="BUB8" s="21" t="s">
        <v>206</v>
      </c>
      <c r="BUC8" s="21" t="s">
        <v>206</v>
      </c>
      <c r="BUD8" s="21" t="s">
        <v>206</v>
      </c>
      <c r="BUE8" s="21" t="s">
        <v>206</v>
      </c>
      <c r="BUF8" s="21" t="s">
        <v>206</v>
      </c>
      <c r="BUG8" s="21" t="s">
        <v>206</v>
      </c>
      <c r="BUH8" s="21" t="s">
        <v>206</v>
      </c>
      <c r="BUI8" s="21" t="s">
        <v>206</v>
      </c>
      <c r="BUJ8" s="21" t="s">
        <v>206</v>
      </c>
      <c r="BUK8" s="21" t="s">
        <v>206</v>
      </c>
      <c r="BUL8" s="21">
        <v>0</v>
      </c>
      <c r="BUM8" s="21">
        <v>0</v>
      </c>
      <c r="BUN8" s="21" t="s">
        <v>206</v>
      </c>
      <c r="BUO8" s="21" t="s">
        <v>206</v>
      </c>
      <c r="BUP8" s="21" t="s">
        <v>206</v>
      </c>
      <c r="BUQ8" s="21" t="s">
        <v>206</v>
      </c>
      <c r="BUR8" s="21" t="s">
        <v>206</v>
      </c>
      <c r="BUS8" s="21" t="s">
        <v>206</v>
      </c>
      <c r="BUT8" s="21" t="s">
        <v>206</v>
      </c>
      <c r="BUU8" s="21" t="s">
        <v>206</v>
      </c>
      <c r="BUV8" s="21" t="s">
        <v>206</v>
      </c>
      <c r="BUW8" s="21" t="s">
        <v>206</v>
      </c>
      <c r="BUX8" s="21" t="s">
        <v>206</v>
      </c>
      <c r="BUY8" s="21" t="s">
        <v>206</v>
      </c>
      <c r="BUZ8" s="21" t="s">
        <v>206</v>
      </c>
      <c r="BVA8" s="21" t="s">
        <v>206</v>
      </c>
      <c r="BVB8" s="21" t="s">
        <v>206</v>
      </c>
      <c r="BVC8" s="21" t="s">
        <v>206</v>
      </c>
      <c r="BVD8" s="21" t="s">
        <v>206</v>
      </c>
      <c r="BVE8" s="21" t="s">
        <v>206</v>
      </c>
      <c r="BVF8" s="21" t="s">
        <v>206</v>
      </c>
      <c r="BVG8" s="21" t="s">
        <v>206</v>
      </c>
      <c r="BVH8" s="21" t="s">
        <v>206</v>
      </c>
      <c r="BVI8" s="21" t="s">
        <v>206</v>
      </c>
      <c r="BVJ8" s="21" t="s">
        <v>206</v>
      </c>
      <c r="BVK8" s="21" t="s">
        <v>206</v>
      </c>
      <c r="BVL8" s="21" t="s">
        <v>206</v>
      </c>
      <c r="BVM8" s="21" t="s">
        <v>206</v>
      </c>
      <c r="BVN8" s="21" t="s">
        <v>206</v>
      </c>
      <c r="BVO8" s="21" t="s">
        <v>206</v>
      </c>
      <c r="BVP8" s="21" t="s">
        <v>206</v>
      </c>
      <c r="BVQ8" s="21" t="s">
        <v>206</v>
      </c>
      <c r="BVR8" s="21" t="s">
        <v>206</v>
      </c>
      <c r="BVS8" s="21" t="s">
        <v>206</v>
      </c>
      <c r="BVT8" s="21" t="s">
        <v>206</v>
      </c>
      <c r="BVU8" s="21" t="s">
        <v>206</v>
      </c>
      <c r="BVV8" s="21" t="s">
        <v>206</v>
      </c>
      <c r="BVW8" s="21" t="s">
        <v>206</v>
      </c>
      <c r="BVX8" s="21" t="s">
        <v>206</v>
      </c>
      <c r="BVY8" s="21" t="s">
        <v>206</v>
      </c>
      <c r="BVZ8" s="21" t="s">
        <v>206</v>
      </c>
      <c r="BWA8" s="21" t="s">
        <v>206</v>
      </c>
      <c r="BWB8" s="21" t="s">
        <v>206</v>
      </c>
      <c r="BWC8" s="21" t="s">
        <v>206</v>
      </c>
      <c r="BWD8" s="21" t="s">
        <v>206</v>
      </c>
      <c r="BWE8" s="21" t="s">
        <v>206</v>
      </c>
      <c r="BWF8" s="21" t="s">
        <v>206</v>
      </c>
      <c r="BWG8" s="21" t="s">
        <v>206</v>
      </c>
      <c r="BWH8" s="21" t="s">
        <v>206</v>
      </c>
      <c r="BWI8" s="21" t="s">
        <v>206</v>
      </c>
      <c r="BWJ8" s="21" t="s">
        <v>206</v>
      </c>
      <c r="BWK8" s="21" t="s">
        <v>206</v>
      </c>
      <c r="BWL8" s="21" t="s">
        <v>206</v>
      </c>
      <c r="BWM8" s="21" t="s">
        <v>206</v>
      </c>
      <c r="BWN8" s="21" t="s">
        <v>206</v>
      </c>
      <c r="BWO8" s="21" t="s">
        <v>206</v>
      </c>
      <c r="BWP8" s="21" t="s">
        <v>206</v>
      </c>
      <c r="BWQ8" s="21" t="s">
        <v>206</v>
      </c>
      <c r="BWR8" s="21" t="s">
        <v>206</v>
      </c>
      <c r="BWS8" s="21">
        <v>1582</v>
      </c>
      <c r="BWT8" s="21" t="s">
        <v>206</v>
      </c>
      <c r="BWU8" s="21" t="s">
        <v>206</v>
      </c>
      <c r="BWV8" s="21" t="s">
        <v>206</v>
      </c>
      <c r="BWW8" s="21" t="s">
        <v>206</v>
      </c>
      <c r="BWX8" s="21">
        <v>197109</v>
      </c>
      <c r="BWY8" s="21" t="s">
        <v>206</v>
      </c>
      <c r="BWZ8" s="21">
        <v>38760</v>
      </c>
      <c r="BXA8" s="21">
        <v>113744</v>
      </c>
      <c r="BXB8" s="21">
        <v>129094</v>
      </c>
      <c r="BXC8" s="21" t="s">
        <v>206</v>
      </c>
      <c r="BXD8" s="21" t="s">
        <v>206</v>
      </c>
      <c r="BXE8" s="21" t="s">
        <v>206</v>
      </c>
      <c r="BXF8" s="21">
        <v>111620</v>
      </c>
      <c r="BXG8" s="21">
        <v>1266970</v>
      </c>
      <c r="BXH8" s="21" t="s">
        <v>206</v>
      </c>
      <c r="BXI8" s="21" t="s">
        <v>206</v>
      </c>
      <c r="BXJ8" s="21">
        <v>24157</v>
      </c>
      <c r="BXK8" s="21" t="s">
        <v>206</v>
      </c>
      <c r="BXL8" s="21" t="s">
        <v>206</v>
      </c>
      <c r="BXM8" s="21" t="s">
        <v>206</v>
      </c>
      <c r="BXN8" s="21" t="s">
        <v>206</v>
      </c>
      <c r="BXO8" s="21" t="s">
        <v>206</v>
      </c>
      <c r="BXP8" s="21">
        <v>530</v>
      </c>
      <c r="BXQ8" s="21" t="s">
        <v>206</v>
      </c>
      <c r="BXR8" s="21" t="s">
        <v>206</v>
      </c>
      <c r="BXS8" s="21" t="s">
        <v>206</v>
      </c>
      <c r="BXT8" s="21">
        <v>1319</v>
      </c>
      <c r="BXU8" s="21" t="s">
        <v>206</v>
      </c>
      <c r="BXV8" s="21">
        <v>19</v>
      </c>
      <c r="BXW8" s="21">
        <v>361210</v>
      </c>
      <c r="BXX8" s="21" t="s">
        <v>206</v>
      </c>
      <c r="BXY8" s="21">
        <v>1302</v>
      </c>
      <c r="BXZ8" s="21" t="s">
        <v>206</v>
      </c>
      <c r="BYA8" s="21">
        <v>70519</v>
      </c>
      <c r="BYB8" s="21" t="s">
        <v>206</v>
      </c>
      <c r="BYC8" s="21" t="s">
        <v>206</v>
      </c>
      <c r="BYD8" s="21" t="s">
        <v>206</v>
      </c>
      <c r="BYE8" s="21" t="s">
        <v>206</v>
      </c>
      <c r="BYF8" s="21">
        <v>141481</v>
      </c>
      <c r="BYG8" s="21" t="s">
        <v>206</v>
      </c>
      <c r="BYH8" s="21" t="s">
        <v>206</v>
      </c>
      <c r="BYI8" s="21" t="s">
        <v>206</v>
      </c>
      <c r="BYJ8" s="21" t="s">
        <v>206</v>
      </c>
      <c r="BYK8" s="21" t="s">
        <v>206</v>
      </c>
      <c r="BYL8" s="21" t="s">
        <v>206</v>
      </c>
      <c r="BYM8" s="21" t="s">
        <v>206</v>
      </c>
      <c r="BYN8" s="21" t="s">
        <v>206</v>
      </c>
      <c r="BYO8" s="21" t="s">
        <v>206</v>
      </c>
      <c r="BYP8" s="21" t="s">
        <v>206</v>
      </c>
      <c r="BYQ8" s="21" t="s">
        <v>206</v>
      </c>
      <c r="BYR8" s="21" t="s">
        <v>206</v>
      </c>
      <c r="BYS8" s="21" t="s">
        <v>206</v>
      </c>
      <c r="BYT8" s="21">
        <v>111247</v>
      </c>
      <c r="BYU8" s="21" t="s">
        <v>206</v>
      </c>
      <c r="BYV8" s="21" t="s">
        <v>206</v>
      </c>
      <c r="BYW8" s="21" t="s">
        <v>206</v>
      </c>
      <c r="BYX8" s="21" t="s">
        <v>206</v>
      </c>
      <c r="BYY8" s="21" t="s">
        <v>206</v>
      </c>
      <c r="BYZ8" s="21" t="s">
        <v>206</v>
      </c>
      <c r="BZA8" s="21">
        <v>13357</v>
      </c>
      <c r="BZB8" s="21">
        <v>583</v>
      </c>
      <c r="BZC8" s="21">
        <v>16244</v>
      </c>
      <c r="BZD8" s="21" t="s">
        <v>206</v>
      </c>
      <c r="BZE8" s="21" t="s">
        <v>206</v>
      </c>
      <c r="BZF8" s="21">
        <v>902</v>
      </c>
      <c r="BZG8" s="21" t="s">
        <v>206</v>
      </c>
      <c r="BZH8" s="21">
        <v>4274</v>
      </c>
      <c r="BZI8" s="21" t="s">
        <v>206</v>
      </c>
      <c r="BZJ8" s="21">
        <v>1980</v>
      </c>
      <c r="BZK8" s="21" t="s">
        <v>206</v>
      </c>
      <c r="BZL8" s="21" t="s">
        <v>206</v>
      </c>
      <c r="BZM8" s="21" t="s">
        <v>206</v>
      </c>
      <c r="BZN8" s="21" t="s">
        <v>206</v>
      </c>
      <c r="BZO8" s="21" t="s">
        <v>206</v>
      </c>
      <c r="BZP8" s="21" t="s">
        <v>206</v>
      </c>
      <c r="BZQ8" s="21">
        <v>4764399</v>
      </c>
      <c r="BZR8" s="21">
        <v>229764</v>
      </c>
      <c r="BZS8" s="21" t="s">
        <v>206</v>
      </c>
      <c r="BZT8" s="21" t="s">
        <v>206</v>
      </c>
      <c r="BZU8" s="21" t="s">
        <v>206</v>
      </c>
      <c r="BZV8" s="21" t="s">
        <v>206</v>
      </c>
      <c r="BZW8" s="21">
        <v>40068</v>
      </c>
      <c r="BZX8" s="21" t="s">
        <v>206</v>
      </c>
      <c r="BZY8" s="21" t="s">
        <v>206</v>
      </c>
      <c r="BZZ8" s="21">
        <v>21485</v>
      </c>
      <c r="CAA8" s="21">
        <v>1557</v>
      </c>
      <c r="CAB8" s="21" t="s">
        <v>206</v>
      </c>
      <c r="CAC8" s="21" t="s">
        <v>206</v>
      </c>
      <c r="CAD8" s="21" t="s">
        <v>206</v>
      </c>
      <c r="CAE8" s="21" t="s">
        <v>206</v>
      </c>
      <c r="CAF8" s="21" t="s">
        <v>206</v>
      </c>
      <c r="CAG8" s="21" t="s">
        <v>206</v>
      </c>
      <c r="CAH8" s="21">
        <v>1240104</v>
      </c>
      <c r="CAI8" s="21" t="s">
        <v>206</v>
      </c>
      <c r="CAJ8" s="21" t="s">
        <v>206</v>
      </c>
      <c r="CAK8" s="21">
        <v>146250</v>
      </c>
      <c r="CAL8" s="21">
        <v>11671</v>
      </c>
      <c r="CAM8" s="21" t="s">
        <v>206</v>
      </c>
      <c r="CAN8" s="21">
        <v>2380626</v>
      </c>
      <c r="CAO8" s="21">
        <v>1812772</v>
      </c>
      <c r="CAP8" s="21">
        <v>860207</v>
      </c>
      <c r="CAQ8" s="21">
        <v>8</v>
      </c>
      <c r="CAR8" s="21" t="s">
        <v>206</v>
      </c>
      <c r="CAS8" s="21" t="s">
        <v>206</v>
      </c>
      <c r="CAT8" s="21">
        <v>520056</v>
      </c>
      <c r="CAU8" s="21">
        <v>6551367</v>
      </c>
      <c r="CAV8" s="21">
        <v>3366720</v>
      </c>
      <c r="CAW8" s="21">
        <v>2103340</v>
      </c>
      <c r="CAX8" s="21" t="s">
        <v>206</v>
      </c>
      <c r="CAY8" s="21">
        <v>18560</v>
      </c>
      <c r="CAZ8" s="21">
        <v>851663</v>
      </c>
      <c r="CBA8" s="21">
        <v>6792688</v>
      </c>
      <c r="CBB8" s="21">
        <v>1800</v>
      </c>
      <c r="CBC8" s="21" t="s">
        <v>206</v>
      </c>
      <c r="CBD8" s="21">
        <v>9889</v>
      </c>
      <c r="CBE8" s="21" t="s">
        <v>206</v>
      </c>
      <c r="CBF8" s="21">
        <v>3061</v>
      </c>
      <c r="CBG8" s="21">
        <v>551</v>
      </c>
      <c r="CBH8" s="21">
        <v>4537</v>
      </c>
      <c r="CBI8" s="21" t="s">
        <v>206</v>
      </c>
      <c r="CBJ8" s="21">
        <v>25413</v>
      </c>
      <c r="CBK8" s="21" t="s">
        <v>206</v>
      </c>
      <c r="CBL8" s="21">
        <v>948915</v>
      </c>
      <c r="CBM8" s="21">
        <v>7312032</v>
      </c>
      <c r="CBN8" s="21">
        <v>112281</v>
      </c>
      <c r="CBO8" s="21">
        <v>255658</v>
      </c>
      <c r="CBP8" s="21">
        <v>4078403</v>
      </c>
      <c r="CBQ8" s="21">
        <v>2985216</v>
      </c>
      <c r="CBR8" s="21" t="s">
        <v>206</v>
      </c>
      <c r="CBS8" s="21">
        <v>10</v>
      </c>
      <c r="CBT8" s="21">
        <v>160012</v>
      </c>
      <c r="CBU8" s="21">
        <v>9050982</v>
      </c>
      <c r="CBV8" s="21">
        <v>82320</v>
      </c>
      <c r="CBW8" s="21">
        <v>59355</v>
      </c>
      <c r="CBX8" s="21">
        <v>61853</v>
      </c>
      <c r="CBY8" s="21" t="s">
        <v>206</v>
      </c>
      <c r="CBZ8" s="21">
        <v>1523497</v>
      </c>
      <c r="CCA8" s="21">
        <v>145090</v>
      </c>
      <c r="CCB8" s="21" t="s">
        <v>206</v>
      </c>
      <c r="CCC8" s="21">
        <v>160</v>
      </c>
      <c r="CCD8" s="21">
        <v>292342</v>
      </c>
      <c r="CCE8" s="21">
        <v>58131</v>
      </c>
      <c r="CCF8" s="21" t="s">
        <v>206</v>
      </c>
      <c r="CCG8" s="21">
        <v>89598</v>
      </c>
      <c r="CCH8" s="21">
        <v>299334</v>
      </c>
      <c r="CCI8" s="21" t="s">
        <v>206</v>
      </c>
      <c r="CCJ8" s="21" t="s">
        <v>206</v>
      </c>
      <c r="CCK8" s="21">
        <v>14344</v>
      </c>
      <c r="CCL8" s="21" t="s">
        <v>206</v>
      </c>
      <c r="CCM8" s="21" t="s">
        <v>206</v>
      </c>
      <c r="CCN8" s="21">
        <v>14266704</v>
      </c>
      <c r="CCO8" s="21" t="s">
        <v>206</v>
      </c>
      <c r="CCP8" s="21" t="s">
        <v>206</v>
      </c>
      <c r="CCQ8" s="21">
        <v>39023</v>
      </c>
      <c r="CCR8" s="21">
        <v>246716</v>
      </c>
      <c r="CCS8" s="21">
        <v>3</v>
      </c>
      <c r="CCT8" s="21">
        <v>190</v>
      </c>
      <c r="CCU8" s="21">
        <v>70094</v>
      </c>
      <c r="CCV8" s="21">
        <v>530279</v>
      </c>
      <c r="CCW8" s="21">
        <v>174346</v>
      </c>
      <c r="CCX8" s="21">
        <v>111718</v>
      </c>
      <c r="CCY8" s="21" t="s">
        <v>206</v>
      </c>
      <c r="CCZ8" s="21">
        <v>150757</v>
      </c>
      <c r="CDA8" s="21">
        <v>136200</v>
      </c>
      <c r="CDB8" s="21">
        <v>581109</v>
      </c>
      <c r="CDC8" s="21">
        <v>7739229</v>
      </c>
      <c r="CDD8" s="21">
        <v>1226243</v>
      </c>
      <c r="CDE8" s="21">
        <v>17139</v>
      </c>
      <c r="CDF8" s="21" t="s">
        <v>206</v>
      </c>
      <c r="CDG8" s="21">
        <v>145</v>
      </c>
      <c r="CDH8" s="21" t="s">
        <v>206</v>
      </c>
      <c r="CDI8" s="21" t="s">
        <v>206</v>
      </c>
      <c r="CDJ8" s="21">
        <v>1584</v>
      </c>
      <c r="CDK8" s="21">
        <v>31492947</v>
      </c>
      <c r="CDL8" s="21">
        <v>2147914125</v>
      </c>
      <c r="CDM8" s="21">
        <v>7218604</v>
      </c>
      <c r="CDN8" s="21">
        <v>1049274</v>
      </c>
      <c r="CDO8" s="21">
        <v>18551</v>
      </c>
      <c r="CDP8" s="21">
        <v>47092</v>
      </c>
      <c r="CDQ8" s="21">
        <v>14809336</v>
      </c>
      <c r="CDR8" s="21">
        <v>36905</v>
      </c>
      <c r="CDS8" s="21">
        <v>165</v>
      </c>
      <c r="CDT8" s="21">
        <v>7986553</v>
      </c>
      <c r="CDU8" s="21">
        <v>348</v>
      </c>
      <c r="CDV8" s="21">
        <v>11147980</v>
      </c>
      <c r="CDW8" s="21">
        <v>2698</v>
      </c>
      <c r="CDX8" s="21">
        <v>1393</v>
      </c>
      <c r="CDY8" s="21" t="s">
        <v>206</v>
      </c>
      <c r="CDZ8">
        <v>63153349</v>
      </c>
      <c r="CEA8">
        <v>890182</v>
      </c>
      <c r="CEB8">
        <v>65079900</v>
      </c>
      <c r="CEC8">
        <v>291583</v>
      </c>
      <c r="CED8">
        <v>48195</v>
      </c>
      <c r="CEE8">
        <v>10981169</v>
      </c>
      <c r="CEF8">
        <v>5707879</v>
      </c>
      <c r="CEG8">
        <v>1000752</v>
      </c>
      <c r="CEH8">
        <v>195485875</v>
      </c>
      <c r="CEI8">
        <v>4238673</v>
      </c>
      <c r="CEJ8">
        <v>343796289</v>
      </c>
      <c r="CEK8">
        <v>1910718</v>
      </c>
      <c r="CEL8">
        <v>14469726</v>
      </c>
      <c r="CEM8">
        <v>436665</v>
      </c>
      <c r="CEN8">
        <v>36946356</v>
      </c>
      <c r="CEO8">
        <v>50465696</v>
      </c>
      <c r="CEP8">
        <v>79721820</v>
      </c>
      <c r="CEQ8">
        <v>108854767</v>
      </c>
      <c r="CER8">
        <v>295131</v>
      </c>
      <c r="CES8">
        <v>221154122</v>
      </c>
      <c r="CET8">
        <v>160341346</v>
      </c>
      <c r="CEU8">
        <v>478373809</v>
      </c>
      <c r="CEV8">
        <v>13548367</v>
      </c>
      <c r="CEW8" t="s">
        <v>206</v>
      </c>
      <c r="CEX8">
        <v>4408855</v>
      </c>
      <c r="CEY8">
        <v>20950</v>
      </c>
      <c r="CEZ8">
        <v>59702</v>
      </c>
      <c r="CFA8">
        <v>21045715</v>
      </c>
      <c r="CFB8">
        <v>193332</v>
      </c>
      <c r="CFC8">
        <v>5</v>
      </c>
      <c r="CFD8">
        <v>105014190</v>
      </c>
      <c r="CFE8">
        <v>5676230</v>
      </c>
      <c r="CFF8">
        <v>35782657</v>
      </c>
      <c r="CFG8">
        <v>62392751</v>
      </c>
      <c r="CFH8">
        <v>19836720</v>
      </c>
      <c r="CFI8">
        <v>28380269</v>
      </c>
      <c r="CFJ8">
        <v>9658562</v>
      </c>
      <c r="CFK8">
        <v>71457213</v>
      </c>
      <c r="CFL8">
        <v>149</v>
      </c>
      <c r="CFM8">
        <v>70049174</v>
      </c>
      <c r="CFN8">
        <v>102129574</v>
      </c>
      <c r="CFO8">
        <v>259141767</v>
      </c>
      <c r="CFP8">
        <v>157187540</v>
      </c>
      <c r="CFQ8">
        <v>6643216</v>
      </c>
      <c r="CFR8">
        <v>867042</v>
      </c>
      <c r="CFS8">
        <v>232622</v>
      </c>
      <c r="CFT8">
        <v>33318044</v>
      </c>
      <c r="CFU8">
        <v>29615870</v>
      </c>
      <c r="CFV8">
        <v>478047</v>
      </c>
      <c r="CFW8">
        <v>1249706</v>
      </c>
      <c r="CFX8">
        <v>17828505</v>
      </c>
      <c r="CFY8">
        <v>10477885</v>
      </c>
      <c r="CFZ8">
        <v>8442187</v>
      </c>
      <c r="CGA8">
        <v>72730732</v>
      </c>
      <c r="CGB8">
        <v>5408724</v>
      </c>
      <c r="CGC8">
        <v>240908</v>
      </c>
      <c r="CGD8">
        <v>341121</v>
      </c>
      <c r="CGE8">
        <v>938641</v>
      </c>
      <c r="CGF8">
        <v>283638</v>
      </c>
      <c r="CGG8">
        <v>196266</v>
      </c>
      <c r="CGH8">
        <v>669416</v>
      </c>
      <c r="CGI8">
        <v>8468</v>
      </c>
      <c r="CGJ8" t="s">
        <v>206</v>
      </c>
      <c r="CGK8">
        <v>1543309</v>
      </c>
      <c r="CGL8">
        <v>49223701</v>
      </c>
      <c r="CGM8">
        <v>15179</v>
      </c>
      <c r="CGN8">
        <v>209252</v>
      </c>
      <c r="CGO8">
        <v>12987825</v>
      </c>
      <c r="CGP8">
        <v>21411105</v>
      </c>
      <c r="CGQ8">
        <v>5776827</v>
      </c>
      <c r="CGR8">
        <v>645817483</v>
      </c>
      <c r="CGS8" t="s">
        <v>206</v>
      </c>
      <c r="CGT8">
        <v>4575375</v>
      </c>
      <c r="CGU8">
        <v>118332589</v>
      </c>
      <c r="CGV8">
        <v>30078003</v>
      </c>
      <c r="CGW8">
        <v>379148341</v>
      </c>
      <c r="CGX8">
        <v>210527536</v>
      </c>
      <c r="CGY8">
        <v>99470668</v>
      </c>
      <c r="CGZ8">
        <v>9691</v>
      </c>
      <c r="CHA8">
        <v>3096812</v>
      </c>
      <c r="CHB8">
        <v>3454022</v>
      </c>
      <c r="CHC8">
        <v>2124629</v>
      </c>
      <c r="CHD8">
        <v>224388</v>
      </c>
      <c r="CHE8">
        <v>2630625588</v>
      </c>
      <c r="CHF8">
        <v>10379181008</v>
      </c>
      <c r="CHG8">
        <v>2789334698</v>
      </c>
      <c r="CHH8">
        <v>18431782</v>
      </c>
      <c r="CHI8">
        <v>13527852</v>
      </c>
      <c r="CHJ8">
        <v>65492360</v>
      </c>
      <c r="CHK8">
        <v>722234882</v>
      </c>
      <c r="CHL8">
        <v>172301</v>
      </c>
      <c r="CHM8">
        <v>5219</v>
      </c>
      <c r="CHN8">
        <v>160739665</v>
      </c>
      <c r="CHO8">
        <v>8848562</v>
      </c>
      <c r="CHP8">
        <v>279460522</v>
      </c>
      <c r="CHQ8">
        <v>249613</v>
      </c>
      <c r="CHR8">
        <v>3395739</v>
      </c>
      <c r="CHS8">
        <v>130179</v>
      </c>
    </row>
    <row r="9" spans="1:2255" x14ac:dyDescent="0.25">
      <c r="A9" s="21">
        <v>2011</v>
      </c>
      <c r="B9" s="21" t="s">
        <v>206</v>
      </c>
      <c r="C9" s="21" t="s">
        <v>206</v>
      </c>
      <c r="D9" s="21" t="s">
        <v>206</v>
      </c>
      <c r="E9" s="21" t="s">
        <v>206</v>
      </c>
      <c r="F9" s="21" t="s">
        <v>206</v>
      </c>
      <c r="G9" s="21">
        <v>645520</v>
      </c>
      <c r="H9" s="21">
        <v>40856</v>
      </c>
      <c r="I9" s="21" t="s">
        <v>206</v>
      </c>
      <c r="J9" s="21" t="s">
        <v>206</v>
      </c>
      <c r="K9" s="21">
        <v>8173</v>
      </c>
      <c r="L9" s="21" t="s">
        <v>206</v>
      </c>
      <c r="M9" s="21" t="s">
        <v>206</v>
      </c>
      <c r="N9" s="21">
        <v>1164117</v>
      </c>
      <c r="O9" s="21" t="s">
        <v>206</v>
      </c>
      <c r="P9" s="21" t="s">
        <v>206</v>
      </c>
      <c r="Q9" s="21">
        <v>582831</v>
      </c>
      <c r="R9" s="21">
        <v>1508427</v>
      </c>
      <c r="S9" s="21">
        <v>3477240</v>
      </c>
      <c r="T9" s="21" t="s">
        <v>206</v>
      </c>
      <c r="U9" s="21">
        <v>1586785</v>
      </c>
      <c r="V9" s="21">
        <v>400</v>
      </c>
      <c r="W9" s="21">
        <v>1133701</v>
      </c>
      <c r="X9" s="21" t="s">
        <v>206</v>
      </c>
      <c r="Y9" s="21" t="s">
        <v>206</v>
      </c>
      <c r="Z9" s="21">
        <v>1</v>
      </c>
      <c r="AA9" s="21" t="s">
        <v>206</v>
      </c>
      <c r="AB9" s="21" t="s">
        <v>206</v>
      </c>
      <c r="AC9" s="21">
        <v>602</v>
      </c>
      <c r="AD9" s="21">
        <v>1249963</v>
      </c>
      <c r="AE9" s="21" t="s">
        <v>206</v>
      </c>
      <c r="AF9" s="21">
        <v>3219096</v>
      </c>
      <c r="AG9" s="21">
        <v>878191</v>
      </c>
      <c r="AH9" s="21">
        <v>2220795</v>
      </c>
      <c r="AI9" s="21">
        <v>1440624</v>
      </c>
      <c r="AJ9" s="21">
        <v>33220</v>
      </c>
      <c r="AK9" s="21">
        <v>6764140</v>
      </c>
      <c r="AL9" s="21">
        <v>907119</v>
      </c>
      <c r="AM9" s="21">
        <v>6555309</v>
      </c>
      <c r="AN9" s="21" t="s">
        <v>206</v>
      </c>
      <c r="AO9" s="21">
        <v>5701663</v>
      </c>
      <c r="AP9" s="21">
        <v>488640</v>
      </c>
      <c r="AQ9" s="21">
        <v>3137599</v>
      </c>
      <c r="AR9" s="21">
        <v>70324</v>
      </c>
      <c r="AS9" s="21">
        <v>9790</v>
      </c>
      <c r="AT9" s="21" t="s">
        <v>206</v>
      </c>
      <c r="AU9" s="21" t="s">
        <v>206</v>
      </c>
      <c r="AV9" s="21">
        <v>629426</v>
      </c>
      <c r="AW9" s="21">
        <v>382160</v>
      </c>
      <c r="AX9" s="21" t="s">
        <v>206</v>
      </c>
      <c r="AY9" s="21">
        <v>2</v>
      </c>
      <c r="AZ9" s="21">
        <v>230868</v>
      </c>
      <c r="BA9" s="21">
        <v>6963</v>
      </c>
      <c r="BB9" s="21">
        <v>33346374</v>
      </c>
      <c r="BC9" s="21">
        <v>299</v>
      </c>
      <c r="BD9" s="21">
        <v>327</v>
      </c>
      <c r="BE9" s="21" t="s">
        <v>206</v>
      </c>
      <c r="BF9" s="21" t="s">
        <v>206</v>
      </c>
      <c r="BG9" s="21" t="s">
        <v>206</v>
      </c>
      <c r="BH9" s="21" t="s">
        <v>206</v>
      </c>
      <c r="BI9" s="21" t="s">
        <v>206</v>
      </c>
      <c r="BJ9" s="21" t="s">
        <v>206</v>
      </c>
      <c r="BK9" s="21" t="s">
        <v>206</v>
      </c>
      <c r="BL9" s="21" t="s">
        <v>206</v>
      </c>
      <c r="BM9" s="21">
        <v>2011</v>
      </c>
      <c r="BN9" s="21" t="s">
        <v>206</v>
      </c>
      <c r="BO9" s="21">
        <v>311</v>
      </c>
      <c r="BP9" s="21" t="s">
        <v>206</v>
      </c>
      <c r="BQ9" s="21">
        <v>4054080</v>
      </c>
      <c r="BR9" s="21">
        <v>49104</v>
      </c>
      <c r="BS9" s="21">
        <v>4347</v>
      </c>
      <c r="BT9" s="21">
        <v>385</v>
      </c>
      <c r="BU9" s="21" t="s">
        <v>206</v>
      </c>
      <c r="BV9" s="21">
        <v>28028</v>
      </c>
      <c r="BW9" s="21">
        <v>2296950</v>
      </c>
      <c r="BX9" s="21">
        <v>352670</v>
      </c>
      <c r="BY9" s="21">
        <v>874080</v>
      </c>
      <c r="BZ9" s="21">
        <v>167807</v>
      </c>
      <c r="CA9" s="21">
        <v>35255</v>
      </c>
      <c r="CB9" s="21" t="s">
        <v>206</v>
      </c>
      <c r="CC9" s="21" t="s">
        <v>206</v>
      </c>
      <c r="CD9" s="21">
        <v>16344</v>
      </c>
      <c r="CE9" s="21" t="s">
        <v>206</v>
      </c>
      <c r="CF9" s="21">
        <v>36543</v>
      </c>
      <c r="CG9" s="21">
        <v>11408941</v>
      </c>
      <c r="CH9" s="21">
        <v>9686302</v>
      </c>
      <c r="CI9" s="21">
        <v>69263886</v>
      </c>
      <c r="CJ9" s="21" t="s">
        <v>206</v>
      </c>
      <c r="CK9" s="21">
        <v>53500</v>
      </c>
      <c r="CL9" s="21" t="s">
        <v>206</v>
      </c>
      <c r="CM9" s="21">
        <v>1678878</v>
      </c>
      <c r="CN9" s="21">
        <v>578</v>
      </c>
      <c r="CO9" s="21" t="s">
        <v>206</v>
      </c>
      <c r="CP9" s="21">
        <v>25010</v>
      </c>
      <c r="CQ9" s="21">
        <v>2395</v>
      </c>
      <c r="CR9" s="21">
        <v>318761</v>
      </c>
      <c r="CS9" s="21">
        <v>57</v>
      </c>
      <c r="CT9" s="21">
        <v>77</v>
      </c>
      <c r="CU9" s="21" t="s">
        <v>206</v>
      </c>
      <c r="CV9" s="21" t="s">
        <v>206</v>
      </c>
      <c r="CW9" s="21" t="s">
        <v>206</v>
      </c>
      <c r="CX9" s="21" t="s">
        <v>206</v>
      </c>
      <c r="CY9" s="21" t="s">
        <v>206</v>
      </c>
      <c r="CZ9" s="21" t="s">
        <v>206</v>
      </c>
      <c r="DA9" s="21">
        <v>2420</v>
      </c>
      <c r="DB9" s="21">
        <v>47264</v>
      </c>
      <c r="DC9" s="21" t="s">
        <v>206</v>
      </c>
      <c r="DD9" s="21">
        <v>1202335</v>
      </c>
      <c r="DE9" s="21">
        <v>14196</v>
      </c>
      <c r="DF9" s="21" t="s">
        <v>206</v>
      </c>
      <c r="DG9" s="21" t="s">
        <v>206</v>
      </c>
      <c r="DH9" s="21">
        <v>3563327</v>
      </c>
      <c r="DI9" s="21" t="s">
        <v>206</v>
      </c>
      <c r="DJ9" s="21">
        <v>300126</v>
      </c>
      <c r="DK9" s="21">
        <v>1840941</v>
      </c>
      <c r="DL9" s="21">
        <v>659</v>
      </c>
      <c r="DM9" s="21">
        <v>4699418</v>
      </c>
      <c r="DN9" s="21" t="s">
        <v>206</v>
      </c>
      <c r="DO9" s="21">
        <v>923</v>
      </c>
      <c r="DP9" s="21">
        <v>100153</v>
      </c>
      <c r="DQ9" s="21">
        <v>6909276</v>
      </c>
      <c r="DR9" s="21" t="s">
        <v>206</v>
      </c>
      <c r="DS9" s="21" t="s">
        <v>206</v>
      </c>
      <c r="DT9" s="21">
        <v>33690</v>
      </c>
      <c r="DU9" s="21" t="s">
        <v>206</v>
      </c>
      <c r="DV9" s="21" t="s">
        <v>206</v>
      </c>
      <c r="DW9" s="21">
        <v>566712</v>
      </c>
      <c r="DX9" s="21">
        <v>7480364</v>
      </c>
      <c r="DY9" s="21" t="s">
        <v>206</v>
      </c>
      <c r="DZ9" s="21">
        <v>9839178</v>
      </c>
      <c r="EA9" s="21">
        <v>619686</v>
      </c>
      <c r="EB9" s="21">
        <v>4865439</v>
      </c>
      <c r="EC9" s="21">
        <v>118867</v>
      </c>
      <c r="ED9" s="21">
        <v>1079658</v>
      </c>
      <c r="EE9" s="21">
        <v>754506</v>
      </c>
      <c r="EF9" s="21">
        <v>330281</v>
      </c>
      <c r="EG9" s="21">
        <v>15789346</v>
      </c>
      <c r="EH9" s="21" t="s">
        <v>206</v>
      </c>
      <c r="EI9" s="21">
        <v>6233051</v>
      </c>
      <c r="EJ9" s="21">
        <v>3060598</v>
      </c>
      <c r="EK9" s="21">
        <v>58687680</v>
      </c>
      <c r="EL9" s="21">
        <v>1298304</v>
      </c>
      <c r="EM9" s="21">
        <v>4452</v>
      </c>
      <c r="EN9" s="21" t="s">
        <v>206</v>
      </c>
      <c r="EO9" s="21" t="s">
        <v>206</v>
      </c>
      <c r="EP9" s="21">
        <v>165523</v>
      </c>
      <c r="EQ9" s="21">
        <v>109927</v>
      </c>
      <c r="ER9" s="21" t="s">
        <v>206</v>
      </c>
      <c r="ES9" s="21">
        <v>4630</v>
      </c>
      <c r="ET9" s="21">
        <v>47987</v>
      </c>
      <c r="EU9" s="21">
        <v>13609</v>
      </c>
      <c r="EV9" s="21">
        <v>79652</v>
      </c>
      <c r="EW9" s="21">
        <v>10045</v>
      </c>
      <c r="EX9" s="21">
        <v>4150094</v>
      </c>
      <c r="EY9" s="21" t="s">
        <v>206</v>
      </c>
      <c r="EZ9" s="21">
        <v>5</v>
      </c>
      <c r="FA9" s="21">
        <v>73752</v>
      </c>
      <c r="FB9" s="21" t="s">
        <v>206</v>
      </c>
      <c r="FC9" s="21" t="s">
        <v>206</v>
      </c>
      <c r="FD9" s="21" t="s">
        <v>206</v>
      </c>
      <c r="FE9" s="21" t="s">
        <v>206</v>
      </c>
      <c r="FF9" s="21" t="s">
        <v>206</v>
      </c>
      <c r="FG9" s="21">
        <v>78742</v>
      </c>
      <c r="FH9" s="21">
        <v>50</v>
      </c>
      <c r="FI9" s="21" t="s">
        <v>206</v>
      </c>
      <c r="FJ9" s="21" t="s">
        <v>206</v>
      </c>
      <c r="FK9" s="21">
        <v>35326369</v>
      </c>
      <c r="FL9" s="21">
        <v>69763</v>
      </c>
      <c r="FM9" s="21">
        <v>4335</v>
      </c>
      <c r="FN9" s="21" t="s">
        <v>206</v>
      </c>
      <c r="FO9" s="21" t="s">
        <v>206</v>
      </c>
      <c r="FP9" s="21">
        <v>70868</v>
      </c>
      <c r="FQ9" s="21">
        <v>1429015</v>
      </c>
      <c r="FR9" s="21">
        <v>1784542</v>
      </c>
      <c r="FS9" s="21">
        <v>99277</v>
      </c>
      <c r="FT9" s="21">
        <v>3372302</v>
      </c>
      <c r="FU9" s="21">
        <v>44373</v>
      </c>
      <c r="FV9" s="21" t="s">
        <v>206</v>
      </c>
      <c r="FW9" s="21" t="s">
        <v>206</v>
      </c>
      <c r="FX9" s="21">
        <v>5321317</v>
      </c>
      <c r="FY9" s="21" t="s">
        <v>206</v>
      </c>
      <c r="FZ9" s="21" t="s">
        <v>206</v>
      </c>
      <c r="GA9" s="21">
        <v>32223014</v>
      </c>
      <c r="GB9" s="21">
        <v>13359647</v>
      </c>
      <c r="GC9" s="21">
        <v>416256586</v>
      </c>
      <c r="GD9" s="21">
        <v>1929417</v>
      </c>
      <c r="GE9" s="21">
        <v>58783</v>
      </c>
      <c r="GF9" s="21">
        <v>55597</v>
      </c>
      <c r="GG9" s="21">
        <v>4158777</v>
      </c>
      <c r="GH9" s="21">
        <v>1605</v>
      </c>
      <c r="GI9" s="21">
        <v>1</v>
      </c>
      <c r="GJ9" s="21">
        <v>118910</v>
      </c>
      <c r="GK9" s="21">
        <v>8841</v>
      </c>
      <c r="GL9" s="21">
        <v>713412</v>
      </c>
      <c r="GM9" s="21" t="s">
        <v>206</v>
      </c>
      <c r="GN9" s="21">
        <v>2060</v>
      </c>
      <c r="GO9" s="21" t="s">
        <v>206</v>
      </c>
      <c r="GP9" s="21" t="s">
        <v>206</v>
      </c>
      <c r="GQ9" s="21" t="s">
        <v>206</v>
      </c>
      <c r="GR9" s="21" t="s">
        <v>206</v>
      </c>
      <c r="GS9" s="21" t="s">
        <v>206</v>
      </c>
      <c r="GT9" s="21" t="s">
        <v>206</v>
      </c>
      <c r="GU9" s="21">
        <v>630218</v>
      </c>
      <c r="GV9" s="21">
        <v>5044028</v>
      </c>
      <c r="GW9" s="21" t="s">
        <v>206</v>
      </c>
      <c r="GX9" s="21">
        <v>2704284</v>
      </c>
      <c r="GY9" s="21" t="s">
        <v>206</v>
      </c>
      <c r="GZ9" s="21" t="s">
        <v>206</v>
      </c>
      <c r="HA9" s="21">
        <v>3912</v>
      </c>
      <c r="HB9" s="21">
        <v>1208062</v>
      </c>
      <c r="HC9" s="21" t="s">
        <v>206</v>
      </c>
      <c r="HD9" s="21" t="s">
        <v>206</v>
      </c>
      <c r="HE9" s="21">
        <v>823523</v>
      </c>
      <c r="HF9" s="21">
        <v>2770440</v>
      </c>
      <c r="HG9" s="21">
        <v>4122385</v>
      </c>
      <c r="HH9" s="21">
        <v>533694</v>
      </c>
      <c r="HI9" s="21">
        <v>4063937</v>
      </c>
      <c r="HJ9" s="21">
        <v>986385</v>
      </c>
      <c r="HK9" s="21">
        <v>3207740</v>
      </c>
      <c r="HL9" s="21">
        <v>29716</v>
      </c>
      <c r="HM9" s="21" t="s">
        <v>206</v>
      </c>
      <c r="HN9" s="21">
        <v>7958</v>
      </c>
      <c r="HO9" s="21" t="s">
        <v>206</v>
      </c>
      <c r="HP9" s="21" t="s">
        <v>206</v>
      </c>
      <c r="HQ9" s="21">
        <v>354360</v>
      </c>
      <c r="HR9" s="21">
        <v>241327</v>
      </c>
      <c r="HS9" s="21" t="s">
        <v>206</v>
      </c>
      <c r="HT9" s="21">
        <v>609854</v>
      </c>
      <c r="HU9" s="21">
        <v>256318</v>
      </c>
      <c r="HV9" s="21">
        <v>1429816</v>
      </c>
      <c r="HW9" s="21">
        <v>2559298</v>
      </c>
      <c r="HX9" s="21">
        <v>644727</v>
      </c>
      <c r="HY9" s="21">
        <v>5109542</v>
      </c>
      <c r="HZ9" s="21">
        <v>99279</v>
      </c>
      <c r="IA9" s="21">
        <v>7936794</v>
      </c>
      <c r="IB9" s="21" t="s">
        <v>206</v>
      </c>
      <c r="IC9" s="21">
        <v>156580</v>
      </c>
      <c r="ID9" s="21">
        <v>1192327</v>
      </c>
      <c r="IE9" s="21">
        <v>10189321</v>
      </c>
      <c r="IF9" s="21">
        <v>552832</v>
      </c>
      <c r="IG9" s="21">
        <v>153340</v>
      </c>
      <c r="IH9" s="21" t="s">
        <v>206</v>
      </c>
      <c r="II9" s="21" t="s">
        <v>206</v>
      </c>
      <c r="IJ9" s="21">
        <v>1071077</v>
      </c>
      <c r="IK9" s="21">
        <v>237364</v>
      </c>
      <c r="IL9" s="21">
        <v>19736</v>
      </c>
      <c r="IM9" s="21" t="s">
        <v>206</v>
      </c>
      <c r="IN9" s="21">
        <v>1271265</v>
      </c>
      <c r="IO9" s="21">
        <v>37778</v>
      </c>
      <c r="IP9" s="21">
        <v>520469</v>
      </c>
      <c r="IQ9" s="21">
        <v>271</v>
      </c>
      <c r="IR9" s="21">
        <v>580103</v>
      </c>
      <c r="IS9" s="21" t="s">
        <v>206</v>
      </c>
      <c r="IT9" s="21" t="s">
        <v>206</v>
      </c>
      <c r="IU9" s="21">
        <v>79</v>
      </c>
      <c r="IV9" s="21" t="s">
        <v>206</v>
      </c>
      <c r="IW9" s="21" t="s">
        <v>206</v>
      </c>
      <c r="IX9" s="21">
        <v>188974</v>
      </c>
      <c r="IY9" s="21" t="s">
        <v>206</v>
      </c>
      <c r="IZ9" s="21" t="s">
        <v>206</v>
      </c>
      <c r="JA9" s="21">
        <v>107</v>
      </c>
      <c r="JB9" s="21">
        <v>184100</v>
      </c>
      <c r="JC9" s="21">
        <v>1055</v>
      </c>
      <c r="JD9" s="21">
        <v>286</v>
      </c>
      <c r="JE9" s="21">
        <v>653802</v>
      </c>
      <c r="JF9" s="21">
        <v>81763</v>
      </c>
      <c r="JG9" s="21">
        <v>20484</v>
      </c>
      <c r="JH9" s="21" t="s">
        <v>206</v>
      </c>
      <c r="JI9" s="21" t="s">
        <v>206</v>
      </c>
      <c r="JJ9" s="21">
        <v>193913</v>
      </c>
      <c r="JK9" s="21">
        <v>1075555</v>
      </c>
      <c r="JL9" s="21">
        <v>2478904</v>
      </c>
      <c r="JM9" s="21">
        <v>5991288</v>
      </c>
      <c r="JN9" s="21">
        <v>5334939</v>
      </c>
      <c r="JO9" s="21">
        <v>1000492</v>
      </c>
      <c r="JP9" s="21" t="s">
        <v>206</v>
      </c>
      <c r="JQ9" s="21" t="s">
        <v>206</v>
      </c>
      <c r="JR9" s="21">
        <v>204726</v>
      </c>
      <c r="JS9" s="21" t="s">
        <v>206</v>
      </c>
      <c r="JT9" s="21" t="s">
        <v>206</v>
      </c>
      <c r="JU9" s="21">
        <v>10512071</v>
      </c>
      <c r="JV9" s="21">
        <v>7511478</v>
      </c>
      <c r="JW9" s="21">
        <v>9034699</v>
      </c>
      <c r="JX9" s="21">
        <v>48615</v>
      </c>
      <c r="JY9" s="21">
        <v>35134</v>
      </c>
      <c r="JZ9" s="21" t="s">
        <v>206</v>
      </c>
      <c r="KA9" s="21">
        <v>71718</v>
      </c>
      <c r="KB9" s="21">
        <v>428</v>
      </c>
      <c r="KC9" s="21" t="s">
        <v>206</v>
      </c>
      <c r="KD9" s="21">
        <v>242364</v>
      </c>
      <c r="KE9" s="21">
        <v>6056</v>
      </c>
      <c r="KF9" s="21">
        <v>1243527</v>
      </c>
      <c r="KG9" s="21" t="s">
        <v>206</v>
      </c>
      <c r="KH9" s="21">
        <v>1365</v>
      </c>
      <c r="KI9" s="21" t="s">
        <v>206</v>
      </c>
      <c r="KJ9" s="21" t="s">
        <v>206</v>
      </c>
      <c r="KK9" s="21" t="s">
        <v>206</v>
      </c>
      <c r="KL9" s="21">
        <v>6995912</v>
      </c>
      <c r="KM9" s="21" t="s">
        <v>206</v>
      </c>
      <c r="KN9" s="21">
        <v>18546</v>
      </c>
      <c r="KO9" s="21" t="s">
        <v>206</v>
      </c>
      <c r="KP9" s="21">
        <v>9842</v>
      </c>
      <c r="KQ9" s="21">
        <v>194556</v>
      </c>
      <c r="KR9" s="21">
        <v>51310</v>
      </c>
      <c r="KS9" s="21">
        <v>9125</v>
      </c>
      <c r="KT9" s="21">
        <v>37899</v>
      </c>
      <c r="KU9" s="21">
        <v>46200</v>
      </c>
      <c r="KV9" s="21" t="s">
        <v>206</v>
      </c>
      <c r="KW9" s="21" t="s">
        <v>206</v>
      </c>
      <c r="KX9" s="21" t="s">
        <v>206</v>
      </c>
      <c r="KY9" s="21">
        <v>322279</v>
      </c>
      <c r="KZ9" s="21">
        <v>4234</v>
      </c>
      <c r="LA9" s="21">
        <v>435234</v>
      </c>
      <c r="LB9" s="21" t="s">
        <v>206</v>
      </c>
      <c r="LC9" s="21">
        <v>36221</v>
      </c>
      <c r="LD9" s="21">
        <v>3272623</v>
      </c>
      <c r="LE9" s="21">
        <v>8521206</v>
      </c>
      <c r="LF9" s="21" t="s">
        <v>206</v>
      </c>
      <c r="LG9" s="21" t="s">
        <v>206</v>
      </c>
      <c r="LH9" s="21">
        <v>30529</v>
      </c>
      <c r="LI9" s="21" t="s">
        <v>206</v>
      </c>
      <c r="LJ9" s="21">
        <v>5795</v>
      </c>
      <c r="LK9" s="21">
        <v>39621</v>
      </c>
      <c r="LL9" s="21" t="s">
        <v>206</v>
      </c>
      <c r="LM9" s="21" t="s">
        <v>206</v>
      </c>
      <c r="LN9" s="21">
        <v>355137</v>
      </c>
      <c r="LO9" s="21" t="s">
        <v>206</v>
      </c>
      <c r="LP9" s="21">
        <v>9208</v>
      </c>
      <c r="LQ9" s="21" t="s">
        <v>206</v>
      </c>
      <c r="LR9" s="21" t="s">
        <v>206</v>
      </c>
      <c r="LS9" s="21">
        <v>67936</v>
      </c>
      <c r="LT9" s="21" t="s">
        <v>206</v>
      </c>
      <c r="LU9" s="21">
        <v>418288</v>
      </c>
      <c r="LV9" s="21" t="s">
        <v>206</v>
      </c>
      <c r="LW9" s="21" t="s">
        <v>206</v>
      </c>
      <c r="LX9" s="21" t="s">
        <v>206</v>
      </c>
      <c r="LY9" s="21">
        <v>1301096</v>
      </c>
      <c r="LZ9" s="21">
        <v>9953</v>
      </c>
      <c r="MA9" s="21">
        <v>208336</v>
      </c>
      <c r="MB9" s="21" t="s">
        <v>206</v>
      </c>
      <c r="MC9" s="21" t="s">
        <v>206</v>
      </c>
      <c r="MD9" s="21">
        <v>677500</v>
      </c>
      <c r="ME9" s="21">
        <v>3591</v>
      </c>
      <c r="MF9" s="21">
        <v>14898</v>
      </c>
      <c r="MG9" s="21" t="s">
        <v>206</v>
      </c>
      <c r="MH9" s="21" t="s">
        <v>206</v>
      </c>
      <c r="MI9" s="21">
        <v>1003</v>
      </c>
      <c r="MJ9" s="21" t="s">
        <v>206</v>
      </c>
      <c r="MK9" s="21">
        <v>19642</v>
      </c>
      <c r="ML9" s="21">
        <v>3524</v>
      </c>
      <c r="MM9" s="21" t="s">
        <v>206</v>
      </c>
      <c r="MN9" s="21" t="s">
        <v>206</v>
      </c>
      <c r="MO9" s="21">
        <v>100594</v>
      </c>
      <c r="MP9" s="21" t="s">
        <v>206</v>
      </c>
      <c r="MQ9" s="21" t="s">
        <v>206</v>
      </c>
      <c r="MR9" s="21">
        <v>174</v>
      </c>
      <c r="MS9" s="21" t="s">
        <v>206</v>
      </c>
      <c r="MT9" s="21" t="s">
        <v>206</v>
      </c>
      <c r="MU9" s="21">
        <v>5198</v>
      </c>
      <c r="MV9" s="21">
        <v>102240</v>
      </c>
      <c r="MW9" s="21" t="s">
        <v>206</v>
      </c>
      <c r="MX9" s="21" t="s">
        <v>206</v>
      </c>
      <c r="MY9" s="21">
        <v>233704229</v>
      </c>
      <c r="MZ9" s="21">
        <v>4821</v>
      </c>
      <c r="NA9" s="21">
        <v>59418</v>
      </c>
      <c r="NB9" s="21">
        <v>3653395</v>
      </c>
      <c r="NC9" s="21" t="s">
        <v>206</v>
      </c>
      <c r="ND9" s="21">
        <v>8643</v>
      </c>
      <c r="NE9" s="21">
        <v>63098</v>
      </c>
      <c r="NF9" s="21">
        <v>9147</v>
      </c>
      <c r="NG9" s="21">
        <v>618583</v>
      </c>
      <c r="NH9" s="21">
        <v>1011715</v>
      </c>
      <c r="NI9" s="21" t="s">
        <v>206</v>
      </c>
      <c r="NJ9" s="21" t="s">
        <v>206</v>
      </c>
      <c r="NK9" s="21">
        <v>14</v>
      </c>
      <c r="NL9" s="21" t="s">
        <v>206</v>
      </c>
      <c r="NM9" s="21" t="s">
        <v>206</v>
      </c>
      <c r="NN9" s="21" t="s">
        <v>206</v>
      </c>
      <c r="NO9" s="21">
        <v>19716916</v>
      </c>
      <c r="NP9" s="21">
        <v>7920772</v>
      </c>
      <c r="NQ9" s="21">
        <v>147301</v>
      </c>
      <c r="NR9" s="21" t="s">
        <v>206</v>
      </c>
      <c r="NS9" s="21" t="s">
        <v>206</v>
      </c>
      <c r="NT9" s="21" t="s">
        <v>206</v>
      </c>
      <c r="NU9" s="21">
        <v>7961869</v>
      </c>
      <c r="NV9" s="21">
        <v>70254</v>
      </c>
      <c r="NW9" s="21" t="s">
        <v>206</v>
      </c>
      <c r="NX9" s="21">
        <v>3830035</v>
      </c>
      <c r="NY9" s="21">
        <v>1866</v>
      </c>
      <c r="NZ9" s="21">
        <v>60509</v>
      </c>
      <c r="OA9" s="21" t="s">
        <v>206</v>
      </c>
      <c r="OB9" s="21" t="s">
        <v>206</v>
      </c>
      <c r="OC9" s="21">
        <v>359</v>
      </c>
      <c r="OD9" s="21">
        <v>190</v>
      </c>
      <c r="OE9" s="21" t="s">
        <v>206</v>
      </c>
      <c r="OF9" s="21">
        <v>19751155</v>
      </c>
      <c r="OG9" s="21" t="s">
        <v>206</v>
      </c>
      <c r="OH9" s="21" t="s">
        <v>206</v>
      </c>
      <c r="OI9" s="21" t="s">
        <v>206</v>
      </c>
      <c r="OJ9" s="21">
        <v>6771</v>
      </c>
      <c r="OK9" s="21" t="s">
        <v>206</v>
      </c>
      <c r="OL9" s="21" t="s">
        <v>206</v>
      </c>
      <c r="OM9" s="21" t="s">
        <v>206</v>
      </c>
      <c r="ON9" s="21" t="s">
        <v>206</v>
      </c>
      <c r="OO9" s="21" t="s">
        <v>206</v>
      </c>
      <c r="OP9" s="21">
        <v>26520</v>
      </c>
      <c r="OQ9" s="21" t="s">
        <v>206</v>
      </c>
      <c r="OR9" s="21" t="s">
        <v>206</v>
      </c>
      <c r="OS9" s="21">
        <v>108800</v>
      </c>
      <c r="OT9" s="21" t="s">
        <v>206</v>
      </c>
      <c r="OU9" s="21" t="s">
        <v>206</v>
      </c>
      <c r="OV9" s="21" t="s">
        <v>206</v>
      </c>
      <c r="OW9" s="21" t="s">
        <v>206</v>
      </c>
      <c r="OX9" s="21">
        <v>2277663</v>
      </c>
      <c r="OY9" s="21">
        <v>3852409</v>
      </c>
      <c r="OZ9" s="21" t="s">
        <v>206</v>
      </c>
      <c r="PA9" s="21" t="s">
        <v>206</v>
      </c>
      <c r="PB9" s="21" t="s">
        <v>206</v>
      </c>
      <c r="PC9" s="21" t="s">
        <v>206</v>
      </c>
      <c r="PD9" s="21" t="s">
        <v>206</v>
      </c>
      <c r="PE9" s="21">
        <v>42700</v>
      </c>
      <c r="PF9" s="21">
        <v>195108</v>
      </c>
      <c r="PG9" s="21" t="s">
        <v>206</v>
      </c>
      <c r="PH9" s="21" t="s">
        <v>206</v>
      </c>
      <c r="PI9" s="21" t="s">
        <v>206</v>
      </c>
      <c r="PJ9" s="21">
        <v>1</v>
      </c>
      <c r="PK9" s="21">
        <v>140</v>
      </c>
      <c r="PL9" s="21">
        <v>118098</v>
      </c>
      <c r="PM9" s="21">
        <v>1207390</v>
      </c>
      <c r="PN9" s="21">
        <v>164</v>
      </c>
      <c r="PO9" s="21">
        <v>116442</v>
      </c>
      <c r="PP9" s="21" t="s">
        <v>206</v>
      </c>
      <c r="PQ9" s="21" t="s">
        <v>206</v>
      </c>
      <c r="PR9" s="21">
        <v>20</v>
      </c>
      <c r="PS9" s="21">
        <v>564315</v>
      </c>
      <c r="PT9" s="21">
        <v>450</v>
      </c>
      <c r="PU9" s="21">
        <v>26906</v>
      </c>
      <c r="PV9" s="21" t="s">
        <v>206</v>
      </c>
      <c r="PW9" s="21" t="s">
        <v>206</v>
      </c>
      <c r="PX9" s="21">
        <v>26</v>
      </c>
      <c r="PY9" s="21">
        <v>368737</v>
      </c>
      <c r="PZ9" s="21" t="s">
        <v>206</v>
      </c>
      <c r="QA9" s="21">
        <v>226</v>
      </c>
      <c r="QB9" s="21">
        <v>506187</v>
      </c>
      <c r="QC9" s="21" t="s">
        <v>206</v>
      </c>
      <c r="QD9" s="21">
        <v>412625</v>
      </c>
      <c r="QE9" s="21" t="s">
        <v>206</v>
      </c>
      <c r="QF9" s="21" t="s">
        <v>206</v>
      </c>
      <c r="QG9" s="21" t="s">
        <v>206</v>
      </c>
      <c r="QH9" s="21" t="s">
        <v>206</v>
      </c>
      <c r="QI9" s="21" t="s">
        <v>206</v>
      </c>
      <c r="QJ9" s="21" t="s">
        <v>206</v>
      </c>
      <c r="QK9" s="21" t="s">
        <v>206</v>
      </c>
      <c r="QL9" s="21" t="s">
        <v>206</v>
      </c>
      <c r="QM9" s="21" t="s">
        <v>206</v>
      </c>
      <c r="QN9" s="21" t="s">
        <v>206</v>
      </c>
      <c r="QO9" s="21" t="s">
        <v>206</v>
      </c>
      <c r="QP9" s="21" t="s">
        <v>206</v>
      </c>
      <c r="QQ9" s="21" t="s">
        <v>206</v>
      </c>
      <c r="QR9" s="21" t="s">
        <v>206</v>
      </c>
      <c r="QS9" s="21">
        <v>263441</v>
      </c>
      <c r="QT9" s="21">
        <v>15458</v>
      </c>
      <c r="QU9" s="21" t="s">
        <v>206</v>
      </c>
      <c r="QV9" s="21" t="s">
        <v>206</v>
      </c>
      <c r="QW9" s="21" t="s">
        <v>206</v>
      </c>
      <c r="QX9" s="21" t="s">
        <v>206</v>
      </c>
      <c r="QY9" s="21">
        <v>9786</v>
      </c>
      <c r="QZ9" s="21">
        <v>56197</v>
      </c>
      <c r="RA9" s="21">
        <v>11953</v>
      </c>
      <c r="RB9" s="21">
        <v>86085</v>
      </c>
      <c r="RC9" s="21" t="s">
        <v>206</v>
      </c>
      <c r="RD9" s="21" t="s">
        <v>206</v>
      </c>
      <c r="RE9" s="21" t="s">
        <v>206</v>
      </c>
      <c r="RF9" s="21" t="s">
        <v>206</v>
      </c>
      <c r="RG9" s="21" t="s">
        <v>206</v>
      </c>
      <c r="RH9" s="21">
        <v>30789</v>
      </c>
      <c r="RI9" s="21">
        <v>12720329</v>
      </c>
      <c r="RJ9" s="21">
        <v>35768126</v>
      </c>
      <c r="RK9" s="21">
        <v>8565549</v>
      </c>
      <c r="RL9" s="21" t="s">
        <v>206</v>
      </c>
      <c r="RM9" s="21" t="s">
        <v>206</v>
      </c>
      <c r="RN9" s="21" t="s">
        <v>206</v>
      </c>
      <c r="RO9" s="21">
        <v>8851889</v>
      </c>
      <c r="RP9" s="21" t="s">
        <v>206</v>
      </c>
      <c r="RQ9" s="21" t="s">
        <v>206</v>
      </c>
      <c r="RR9" s="21" t="s">
        <v>206</v>
      </c>
      <c r="RS9" s="21">
        <v>78</v>
      </c>
      <c r="RT9" s="21">
        <v>138668</v>
      </c>
      <c r="RU9" s="21">
        <v>29</v>
      </c>
      <c r="RV9" s="21" t="s">
        <v>206</v>
      </c>
      <c r="RW9" s="21" t="s">
        <v>206</v>
      </c>
      <c r="RX9" s="21" t="s">
        <v>206</v>
      </c>
      <c r="RY9" s="21" t="s">
        <v>206</v>
      </c>
      <c r="RZ9" s="21" t="s">
        <v>206</v>
      </c>
      <c r="SA9" s="21" t="s">
        <v>206</v>
      </c>
      <c r="SB9" s="21" t="s">
        <v>206</v>
      </c>
      <c r="SC9" s="21" t="s">
        <v>206</v>
      </c>
      <c r="SD9" s="21" t="s">
        <v>206</v>
      </c>
      <c r="SE9" s="21" t="s">
        <v>206</v>
      </c>
      <c r="SF9" s="21" t="s">
        <v>206</v>
      </c>
      <c r="SG9" s="21">
        <v>322</v>
      </c>
      <c r="SH9" s="21" t="s">
        <v>206</v>
      </c>
      <c r="SI9" s="21">
        <v>59262</v>
      </c>
      <c r="SJ9" s="21">
        <v>1922</v>
      </c>
      <c r="SK9" s="21" t="s">
        <v>206</v>
      </c>
      <c r="SL9" s="21">
        <v>2385</v>
      </c>
      <c r="SM9" s="21" t="s">
        <v>206</v>
      </c>
      <c r="SN9" s="21" t="s">
        <v>206</v>
      </c>
      <c r="SO9" s="21" t="s">
        <v>206</v>
      </c>
      <c r="SP9" s="21" t="s">
        <v>206</v>
      </c>
      <c r="SQ9" s="21" t="s">
        <v>206</v>
      </c>
      <c r="SR9" s="21" t="s">
        <v>206</v>
      </c>
      <c r="SS9" s="21">
        <v>1715584</v>
      </c>
      <c r="ST9" s="21" t="s">
        <v>206</v>
      </c>
      <c r="SU9" s="21" t="s">
        <v>206</v>
      </c>
      <c r="SV9" s="21" t="s">
        <v>206</v>
      </c>
      <c r="SW9" s="21" t="s">
        <v>206</v>
      </c>
      <c r="SX9" s="21" t="s">
        <v>206</v>
      </c>
      <c r="SY9" s="21" t="s">
        <v>206</v>
      </c>
      <c r="SZ9" s="21">
        <v>26316</v>
      </c>
      <c r="TA9" s="21" t="s">
        <v>206</v>
      </c>
      <c r="TB9" s="21">
        <v>49806</v>
      </c>
      <c r="TC9" s="21" t="s">
        <v>206</v>
      </c>
      <c r="TD9" s="21">
        <v>261042</v>
      </c>
      <c r="TE9" s="21">
        <v>2065316</v>
      </c>
      <c r="TF9" s="21" t="s">
        <v>206</v>
      </c>
      <c r="TG9" s="21">
        <v>429626</v>
      </c>
      <c r="TH9" s="21">
        <v>226</v>
      </c>
      <c r="TI9" s="21">
        <v>231486</v>
      </c>
      <c r="TJ9" s="21" t="s">
        <v>206</v>
      </c>
      <c r="TK9" s="21">
        <v>3621826</v>
      </c>
      <c r="TL9" s="21">
        <v>59564</v>
      </c>
      <c r="TM9" s="21">
        <v>999761</v>
      </c>
      <c r="TN9" s="21">
        <v>58647</v>
      </c>
      <c r="TO9" s="21">
        <v>9</v>
      </c>
      <c r="TP9" s="21" t="s">
        <v>206</v>
      </c>
      <c r="TQ9" s="21" t="s">
        <v>206</v>
      </c>
      <c r="TR9" s="21">
        <v>12870</v>
      </c>
      <c r="TS9" s="21">
        <v>113607</v>
      </c>
      <c r="TT9" s="21" t="s">
        <v>206</v>
      </c>
      <c r="TU9" s="21">
        <v>84</v>
      </c>
      <c r="TV9" s="21">
        <v>497</v>
      </c>
      <c r="TW9" s="21">
        <v>405049</v>
      </c>
      <c r="TX9" s="21">
        <v>109077</v>
      </c>
      <c r="TY9" s="21" t="s">
        <v>206</v>
      </c>
      <c r="TZ9" s="21" t="s">
        <v>206</v>
      </c>
      <c r="UA9" s="21" t="s">
        <v>206</v>
      </c>
      <c r="UB9" s="21" t="s">
        <v>206</v>
      </c>
      <c r="UC9" s="21" t="s">
        <v>206</v>
      </c>
      <c r="UD9" s="21" t="s">
        <v>206</v>
      </c>
      <c r="UE9" s="21" t="s">
        <v>206</v>
      </c>
      <c r="UF9" s="21" t="s">
        <v>206</v>
      </c>
      <c r="UG9" s="21" t="s">
        <v>206</v>
      </c>
      <c r="UH9" s="21" t="s">
        <v>206</v>
      </c>
      <c r="UI9" s="21" t="s">
        <v>206</v>
      </c>
      <c r="UJ9" s="21" t="s">
        <v>206</v>
      </c>
      <c r="UK9" s="21" t="s">
        <v>206</v>
      </c>
      <c r="UL9" s="21" t="s">
        <v>206</v>
      </c>
      <c r="UM9" s="21">
        <v>4</v>
      </c>
      <c r="UN9" s="21">
        <v>1457601</v>
      </c>
      <c r="UO9" s="21" t="s">
        <v>206</v>
      </c>
      <c r="UP9" s="21" t="s">
        <v>206</v>
      </c>
      <c r="UQ9" s="21" t="s">
        <v>206</v>
      </c>
      <c r="UR9" s="21">
        <v>777</v>
      </c>
      <c r="US9" s="21">
        <v>83896</v>
      </c>
      <c r="UT9" s="21">
        <v>952437</v>
      </c>
      <c r="UU9" s="21">
        <v>37764</v>
      </c>
      <c r="UV9" s="21">
        <v>1560</v>
      </c>
      <c r="UW9" s="21">
        <v>246</v>
      </c>
      <c r="UX9" s="21" t="s">
        <v>206</v>
      </c>
      <c r="UY9" s="21" t="s">
        <v>206</v>
      </c>
      <c r="UZ9" s="21" t="s">
        <v>206</v>
      </c>
      <c r="VA9" s="21" t="s">
        <v>206</v>
      </c>
      <c r="VB9" s="21" t="s">
        <v>206</v>
      </c>
      <c r="VC9" s="21">
        <v>19984165</v>
      </c>
      <c r="VD9" s="21">
        <v>11616294</v>
      </c>
      <c r="VE9" s="21">
        <v>1308515</v>
      </c>
      <c r="VF9" s="21">
        <v>27743</v>
      </c>
      <c r="VG9" s="21" t="s">
        <v>206</v>
      </c>
      <c r="VH9" s="21" t="s">
        <v>206</v>
      </c>
      <c r="VI9" s="21">
        <v>224775</v>
      </c>
      <c r="VJ9" s="21" t="s">
        <v>206</v>
      </c>
      <c r="VK9" s="21" t="s">
        <v>206</v>
      </c>
      <c r="VL9" s="21">
        <v>858</v>
      </c>
      <c r="VM9" s="21">
        <v>7</v>
      </c>
      <c r="VN9" s="21">
        <v>45369</v>
      </c>
      <c r="VO9" s="21" t="s">
        <v>206</v>
      </c>
      <c r="VP9" s="21" t="s">
        <v>206</v>
      </c>
      <c r="VQ9" s="21" t="s">
        <v>206</v>
      </c>
      <c r="VR9" s="21">
        <v>181</v>
      </c>
      <c r="VS9" s="21" t="s">
        <v>206</v>
      </c>
      <c r="VT9" s="21">
        <v>24457594</v>
      </c>
      <c r="VU9" s="21" t="s">
        <v>206</v>
      </c>
      <c r="VV9" s="21" t="s">
        <v>206</v>
      </c>
      <c r="VW9" s="21">
        <v>250581</v>
      </c>
      <c r="VX9" s="21">
        <v>2163</v>
      </c>
      <c r="VY9" s="21">
        <v>0</v>
      </c>
      <c r="VZ9" s="21">
        <v>1683</v>
      </c>
      <c r="WA9" s="21" t="s">
        <v>206</v>
      </c>
      <c r="WB9" s="21">
        <v>607</v>
      </c>
      <c r="WC9" s="21">
        <v>7</v>
      </c>
      <c r="WD9" s="21">
        <v>8432802</v>
      </c>
      <c r="WE9" s="21" t="s">
        <v>206</v>
      </c>
      <c r="WF9" s="21">
        <v>55</v>
      </c>
      <c r="WG9" s="21">
        <v>110230</v>
      </c>
      <c r="WH9" s="21">
        <v>12197723</v>
      </c>
      <c r="WI9" s="21">
        <v>9380280</v>
      </c>
      <c r="WJ9" s="21">
        <v>249625</v>
      </c>
      <c r="WK9" s="21" t="s">
        <v>206</v>
      </c>
      <c r="WL9" s="21">
        <v>210438</v>
      </c>
      <c r="WM9" s="21">
        <v>13589752</v>
      </c>
      <c r="WN9" s="21">
        <v>46694</v>
      </c>
      <c r="WO9" s="21" t="s">
        <v>206</v>
      </c>
      <c r="WP9" s="21" t="s">
        <v>206</v>
      </c>
      <c r="WQ9" s="21">
        <v>460</v>
      </c>
      <c r="WR9" s="21" t="s">
        <v>206</v>
      </c>
      <c r="WS9" s="21">
        <v>11973</v>
      </c>
      <c r="WT9" s="21">
        <v>250045</v>
      </c>
      <c r="WU9" s="21" t="s">
        <v>206</v>
      </c>
      <c r="WV9" s="21">
        <v>40935</v>
      </c>
      <c r="WW9" s="21" t="s">
        <v>206</v>
      </c>
      <c r="WX9" s="21">
        <v>230873</v>
      </c>
      <c r="WY9" s="21">
        <v>0</v>
      </c>
      <c r="WZ9" s="21">
        <v>286000</v>
      </c>
      <c r="XA9" s="21">
        <v>219647</v>
      </c>
      <c r="XB9" s="21">
        <v>14</v>
      </c>
      <c r="XC9" s="21">
        <v>3828935</v>
      </c>
      <c r="XD9" s="21" t="s">
        <v>206</v>
      </c>
      <c r="XE9" s="21">
        <v>36671117</v>
      </c>
      <c r="XF9" s="21">
        <v>17081</v>
      </c>
      <c r="XG9" s="21">
        <v>44432508</v>
      </c>
      <c r="XH9" s="21">
        <v>294</v>
      </c>
      <c r="XI9" s="21">
        <v>167496</v>
      </c>
      <c r="XJ9" s="21">
        <v>129</v>
      </c>
      <c r="XK9" s="21" t="s">
        <v>206</v>
      </c>
      <c r="XL9" s="21">
        <v>9049</v>
      </c>
      <c r="XM9" s="21">
        <v>11480</v>
      </c>
      <c r="XN9" s="21" t="s">
        <v>206</v>
      </c>
      <c r="XO9" s="21">
        <v>640</v>
      </c>
      <c r="XP9" s="21">
        <v>1442</v>
      </c>
      <c r="XQ9" s="21">
        <v>2087</v>
      </c>
      <c r="XR9" s="21" t="s">
        <v>206</v>
      </c>
      <c r="XS9" s="21">
        <v>1</v>
      </c>
      <c r="XT9" s="21">
        <v>1</v>
      </c>
      <c r="XU9" s="21">
        <v>384</v>
      </c>
      <c r="XV9" s="21">
        <v>31</v>
      </c>
      <c r="XW9" s="21">
        <v>19</v>
      </c>
      <c r="XX9" s="21">
        <v>400</v>
      </c>
      <c r="XY9" s="21">
        <v>1</v>
      </c>
      <c r="XZ9" s="21" t="s">
        <v>206</v>
      </c>
      <c r="YA9" s="21">
        <v>329</v>
      </c>
      <c r="YB9" s="21" t="s">
        <v>206</v>
      </c>
      <c r="YC9" s="21">
        <v>1</v>
      </c>
      <c r="YD9" s="21">
        <v>193</v>
      </c>
      <c r="YE9" s="21" t="s">
        <v>206</v>
      </c>
      <c r="YF9" s="21" t="s">
        <v>206</v>
      </c>
      <c r="YG9" s="21">
        <v>9651</v>
      </c>
      <c r="YH9" s="21">
        <v>395908</v>
      </c>
      <c r="YI9" s="21">
        <v>4817</v>
      </c>
      <c r="YJ9" s="21">
        <v>90572</v>
      </c>
      <c r="YK9" s="21" t="s">
        <v>206</v>
      </c>
      <c r="YL9" s="21">
        <v>496</v>
      </c>
      <c r="YM9" s="21">
        <v>42013</v>
      </c>
      <c r="YN9" s="21">
        <v>33526</v>
      </c>
      <c r="YO9" s="21">
        <v>1409</v>
      </c>
      <c r="YP9" s="21">
        <v>210396</v>
      </c>
      <c r="YQ9" s="21" t="s">
        <v>206</v>
      </c>
      <c r="YR9" s="21" t="s">
        <v>206</v>
      </c>
      <c r="YS9" s="21" t="s">
        <v>206</v>
      </c>
      <c r="YT9" s="21" t="s">
        <v>206</v>
      </c>
      <c r="YU9" s="21">
        <v>80</v>
      </c>
      <c r="YV9" s="21" t="s">
        <v>206</v>
      </c>
      <c r="YW9" s="21">
        <v>65622658</v>
      </c>
      <c r="YX9" s="21">
        <v>29080038</v>
      </c>
      <c r="YY9" s="21">
        <v>38849195</v>
      </c>
      <c r="YZ9" s="21" t="s">
        <v>206</v>
      </c>
      <c r="ZA9" s="21">
        <v>36317</v>
      </c>
      <c r="ZB9" s="21" t="s">
        <v>206</v>
      </c>
      <c r="ZC9" s="21">
        <v>19725054</v>
      </c>
      <c r="ZD9" s="21">
        <v>8910</v>
      </c>
      <c r="ZE9" s="21" t="s">
        <v>206</v>
      </c>
      <c r="ZF9" s="21">
        <v>284795</v>
      </c>
      <c r="ZG9" s="21" t="s">
        <v>206</v>
      </c>
      <c r="ZH9" s="21">
        <v>1303284</v>
      </c>
      <c r="ZI9" s="21" t="s">
        <v>206</v>
      </c>
      <c r="ZJ9" s="21">
        <v>6790</v>
      </c>
      <c r="ZK9" s="21" t="s">
        <v>206</v>
      </c>
      <c r="ZL9" s="21" t="s">
        <v>206</v>
      </c>
      <c r="ZM9" s="21" t="s">
        <v>206</v>
      </c>
      <c r="ZN9" s="21" t="s">
        <v>206</v>
      </c>
      <c r="ZO9" s="21" t="s">
        <v>206</v>
      </c>
      <c r="ZP9" s="21" t="s">
        <v>206</v>
      </c>
      <c r="ZQ9" s="21" t="s">
        <v>206</v>
      </c>
      <c r="ZR9" s="21" t="s">
        <v>206</v>
      </c>
      <c r="ZS9" s="21" t="s">
        <v>206</v>
      </c>
      <c r="ZT9" s="21" t="s">
        <v>206</v>
      </c>
      <c r="ZU9" s="21">
        <v>1590</v>
      </c>
      <c r="ZV9" s="21" t="s">
        <v>206</v>
      </c>
      <c r="ZW9" s="21" t="s">
        <v>206</v>
      </c>
      <c r="ZX9" s="21">
        <v>1250</v>
      </c>
      <c r="ZY9" s="21" t="s">
        <v>206</v>
      </c>
      <c r="ZZ9" s="21" t="s">
        <v>206</v>
      </c>
      <c r="AAA9" s="21" t="s">
        <v>206</v>
      </c>
      <c r="AAB9" s="21" t="s">
        <v>206</v>
      </c>
      <c r="AAC9" s="21" t="s">
        <v>206</v>
      </c>
      <c r="AAD9" s="21" t="s">
        <v>206</v>
      </c>
      <c r="AAE9" s="21" t="s">
        <v>206</v>
      </c>
      <c r="AAF9" s="21" t="s">
        <v>206</v>
      </c>
      <c r="AAG9" s="21" t="s">
        <v>206</v>
      </c>
      <c r="AAH9" s="21" t="s">
        <v>206</v>
      </c>
      <c r="AAI9" s="21" t="s">
        <v>206</v>
      </c>
      <c r="AAJ9" s="21" t="s">
        <v>206</v>
      </c>
      <c r="AAK9" s="21" t="s">
        <v>206</v>
      </c>
      <c r="AAL9" s="21" t="s">
        <v>206</v>
      </c>
      <c r="AAM9" s="21" t="s">
        <v>206</v>
      </c>
      <c r="AAN9" s="21">
        <v>24372</v>
      </c>
      <c r="AAO9" s="21" t="s">
        <v>206</v>
      </c>
      <c r="AAP9" s="21" t="s">
        <v>206</v>
      </c>
      <c r="AAQ9" s="21" t="s">
        <v>206</v>
      </c>
      <c r="AAR9" s="21">
        <v>4900</v>
      </c>
      <c r="AAS9" s="21">
        <v>122320</v>
      </c>
      <c r="AAT9" s="21" t="s">
        <v>206</v>
      </c>
      <c r="AAU9" s="21" t="s">
        <v>206</v>
      </c>
      <c r="AAV9" s="21" t="s">
        <v>206</v>
      </c>
      <c r="AAW9" s="21" t="s">
        <v>206</v>
      </c>
      <c r="AAX9" s="21" t="s">
        <v>206</v>
      </c>
      <c r="AAY9" s="21" t="s">
        <v>206</v>
      </c>
      <c r="AAZ9" s="21" t="s">
        <v>206</v>
      </c>
      <c r="ABA9" s="21">
        <v>1232</v>
      </c>
      <c r="ABB9" s="21" t="s">
        <v>206</v>
      </c>
      <c r="ABC9" s="21" t="s">
        <v>206</v>
      </c>
      <c r="ABD9" s="21" t="s">
        <v>206</v>
      </c>
      <c r="ABE9" s="21" t="s">
        <v>206</v>
      </c>
      <c r="ABF9" s="21" t="s">
        <v>206</v>
      </c>
      <c r="ABG9" s="21" t="s">
        <v>206</v>
      </c>
      <c r="ABH9" s="21" t="s">
        <v>206</v>
      </c>
      <c r="ABI9" s="21" t="s">
        <v>206</v>
      </c>
      <c r="ABJ9" s="21" t="s">
        <v>206</v>
      </c>
      <c r="ABK9" s="21" t="s">
        <v>206</v>
      </c>
      <c r="ABL9" s="21">
        <v>242246</v>
      </c>
      <c r="ABM9" s="21" t="s">
        <v>206</v>
      </c>
      <c r="ABN9" s="21" t="s">
        <v>206</v>
      </c>
      <c r="ABO9" s="21" t="s">
        <v>206</v>
      </c>
      <c r="ABP9" s="21" t="s">
        <v>206</v>
      </c>
      <c r="ABQ9" s="21" t="s">
        <v>206</v>
      </c>
      <c r="ABR9" s="21" t="s">
        <v>206</v>
      </c>
      <c r="ABS9" s="21" t="s">
        <v>206</v>
      </c>
      <c r="ABT9" s="21" t="s">
        <v>206</v>
      </c>
      <c r="ABU9" s="21" t="s">
        <v>206</v>
      </c>
      <c r="ABV9" s="21" t="s">
        <v>206</v>
      </c>
      <c r="ABW9" s="21" t="s">
        <v>206</v>
      </c>
      <c r="ABX9" s="21" t="s">
        <v>206</v>
      </c>
      <c r="ABY9" s="21" t="s">
        <v>206</v>
      </c>
      <c r="ABZ9" s="21" t="s">
        <v>206</v>
      </c>
      <c r="ACA9" s="21" t="s">
        <v>206</v>
      </c>
      <c r="ACB9" s="21" t="s">
        <v>206</v>
      </c>
      <c r="ACC9" s="21" t="s">
        <v>206</v>
      </c>
      <c r="ACD9" s="21" t="s">
        <v>206</v>
      </c>
      <c r="ACE9" s="21" t="s">
        <v>206</v>
      </c>
      <c r="ACF9" s="21" t="s">
        <v>206</v>
      </c>
      <c r="ACG9" s="21" t="s">
        <v>206</v>
      </c>
      <c r="ACH9" s="21" t="s">
        <v>206</v>
      </c>
      <c r="ACI9" s="21" t="s">
        <v>206</v>
      </c>
      <c r="ACJ9" s="21" t="s">
        <v>206</v>
      </c>
      <c r="ACK9" s="21" t="s">
        <v>206</v>
      </c>
      <c r="ACL9" s="21" t="s">
        <v>206</v>
      </c>
      <c r="ACM9" s="21" t="s">
        <v>206</v>
      </c>
      <c r="ACN9" s="21" t="s">
        <v>206</v>
      </c>
      <c r="ACO9" s="21" t="s">
        <v>206</v>
      </c>
      <c r="ACP9" s="21" t="s">
        <v>206</v>
      </c>
      <c r="ACQ9" s="21">
        <v>49500</v>
      </c>
      <c r="ACR9" s="21" t="s">
        <v>206</v>
      </c>
      <c r="ACS9" s="21" t="s">
        <v>206</v>
      </c>
      <c r="ACT9" s="21" t="s">
        <v>206</v>
      </c>
      <c r="ACU9" s="21" t="s">
        <v>206</v>
      </c>
      <c r="ACV9" s="21" t="s">
        <v>206</v>
      </c>
      <c r="ACW9" s="21" t="s">
        <v>206</v>
      </c>
      <c r="ACX9" s="21" t="s">
        <v>206</v>
      </c>
      <c r="ACY9" s="21" t="s">
        <v>206</v>
      </c>
      <c r="ACZ9" s="21" t="s">
        <v>206</v>
      </c>
      <c r="ADA9" s="21" t="s">
        <v>206</v>
      </c>
      <c r="ADB9" s="21" t="s">
        <v>206</v>
      </c>
      <c r="ADC9" s="21" t="s">
        <v>206</v>
      </c>
      <c r="ADD9" s="21" t="s">
        <v>206</v>
      </c>
      <c r="ADE9" s="21" t="s">
        <v>206</v>
      </c>
      <c r="ADF9" s="21" t="s">
        <v>206</v>
      </c>
      <c r="ADG9" s="21" t="s">
        <v>206</v>
      </c>
      <c r="ADH9" s="21" t="s">
        <v>206</v>
      </c>
      <c r="ADI9" s="21" t="s">
        <v>206</v>
      </c>
      <c r="ADJ9" s="21" t="s">
        <v>206</v>
      </c>
      <c r="ADK9" s="21" t="s">
        <v>206</v>
      </c>
      <c r="ADL9" s="21" t="s">
        <v>206</v>
      </c>
      <c r="ADM9" s="21" t="s">
        <v>206</v>
      </c>
      <c r="ADN9" s="21">
        <v>284059</v>
      </c>
      <c r="ADO9" s="21" t="s">
        <v>206</v>
      </c>
      <c r="ADP9" s="21">
        <v>16</v>
      </c>
      <c r="ADQ9" s="21" t="s">
        <v>206</v>
      </c>
      <c r="ADR9" s="21">
        <v>82653</v>
      </c>
      <c r="ADS9" s="21" t="s">
        <v>206</v>
      </c>
      <c r="ADT9" s="21" t="s">
        <v>206</v>
      </c>
      <c r="ADU9" s="21">
        <v>15716</v>
      </c>
      <c r="ADV9" s="21" t="s">
        <v>206</v>
      </c>
      <c r="ADW9" s="21">
        <v>4140</v>
      </c>
      <c r="ADX9" s="21" t="s">
        <v>206</v>
      </c>
      <c r="ADY9" s="21" t="s">
        <v>206</v>
      </c>
      <c r="ADZ9" s="21" t="s">
        <v>206</v>
      </c>
      <c r="AEA9" s="21">
        <v>4168084</v>
      </c>
      <c r="AEB9" s="21" t="s">
        <v>206</v>
      </c>
      <c r="AEC9" s="21" t="s">
        <v>206</v>
      </c>
      <c r="AED9" s="21" t="s">
        <v>206</v>
      </c>
      <c r="AEE9" s="21" t="s">
        <v>206</v>
      </c>
      <c r="AEF9" s="21" t="s">
        <v>206</v>
      </c>
      <c r="AEG9" s="21" t="s">
        <v>206</v>
      </c>
      <c r="AEH9" s="21" t="s">
        <v>206</v>
      </c>
      <c r="AEI9" s="21" t="s">
        <v>206</v>
      </c>
      <c r="AEJ9" s="21">
        <v>203906</v>
      </c>
      <c r="AEK9" s="21" t="s">
        <v>206</v>
      </c>
      <c r="AEL9" s="21">
        <v>4552981</v>
      </c>
      <c r="AEM9" s="21">
        <v>218660</v>
      </c>
      <c r="AEN9" s="21">
        <v>87350</v>
      </c>
      <c r="AEO9" s="21">
        <v>67288</v>
      </c>
      <c r="AEP9" s="21" t="s">
        <v>206</v>
      </c>
      <c r="AEQ9" s="21">
        <v>14070042</v>
      </c>
      <c r="AER9" s="21" t="s">
        <v>206</v>
      </c>
      <c r="AES9" s="21">
        <v>1030</v>
      </c>
      <c r="AET9" s="21">
        <v>1533745</v>
      </c>
      <c r="AEU9" s="21">
        <v>292805</v>
      </c>
      <c r="AEV9" s="21">
        <v>2699</v>
      </c>
      <c r="AEW9" s="21">
        <v>400</v>
      </c>
      <c r="AEX9" s="21" t="s">
        <v>206</v>
      </c>
      <c r="AEY9" s="21" t="s">
        <v>206</v>
      </c>
      <c r="AEZ9" s="21">
        <v>296</v>
      </c>
      <c r="AFA9" s="21">
        <v>1668468</v>
      </c>
      <c r="AFB9" s="21" t="s">
        <v>206</v>
      </c>
      <c r="AFC9" s="21">
        <v>2</v>
      </c>
      <c r="AFD9" s="21" t="s">
        <v>206</v>
      </c>
      <c r="AFE9" s="21">
        <v>10</v>
      </c>
      <c r="AFF9" s="21">
        <v>258577</v>
      </c>
      <c r="AFG9" s="21">
        <v>98</v>
      </c>
      <c r="AFH9" s="21" t="s">
        <v>206</v>
      </c>
      <c r="AFI9" s="21" t="s">
        <v>206</v>
      </c>
      <c r="AFJ9" s="21">
        <v>16</v>
      </c>
      <c r="AFK9" s="21">
        <v>41</v>
      </c>
      <c r="AFL9" s="21" t="s">
        <v>206</v>
      </c>
      <c r="AFM9" s="21" t="s">
        <v>206</v>
      </c>
      <c r="AFN9" s="21" t="s">
        <v>206</v>
      </c>
      <c r="AFO9" s="21" t="s">
        <v>206</v>
      </c>
      <c r="AFP9" s="21" t="s">
        <v>206</v>
      </c>
      <c r="AFQ9" s="21">
        <v>16</v>
      </c>
      <c r="AFR9" s="21">
        <v>6</v>
      </c>
      <c r="AFS9" s="21" t="s">
        <v>206</v>
      </c>
      <c r="AFT9" s="21" t="s">
        <v>206</v>
      </c>
      <c r="AFU9" s="21">
        <v>27913</v>
      </c>
      <c r="AFV9" s="21" t="s">
        <v>206</v>
      </c>
      <c r="AFW9" s="21">
        <v>240</v>
      </c>
      <c r="AFX9" s="21">
        <v>62466</v>
      </c>
      <c r="AFY9" s="21" t="s">
        <v>206</v>
      </c>
      <c r="AFZ9" s="21">
        <v>880</v>
      </c>
      <c r="AGA9" s="21">
        <v>107418</v>
      </c>
      <c r="AGB9" s="21">
        <v>327161</v>
      </c>
      <c r="AGC9" s="21">
        <v>84964</v>
      </c>
      <c r="AGD9" s="21">
        <v>2351958</v>
      </c>
      <c r="AGE9" s="21">
        <v>34889</v>
      </c>
      <c r="AGF9" s="21" t="s">
        <v>206</v>
      </c>
      <c r="AGG9" s="21">
        <v>33462</v>
      </c>
      <c r="AGH9" s="21" t="s">
        <v>206</v>
      </c>
      <c r="AGI9" s="21" t="s">
        <v>206</v>
      </c>
      <c r="AGJ9" s="21" t="s">
        <v>206</v>
      </c>
      <c r="AGK9" s="21">
        <v>72353578</v>
      </c>
      <c r="AGL9" s="21">
        <v>98034701</v>
      </c>
      <c r="AGM9" s="21">
        <v>210</v>
      </c>
      <c r="AGN9" s="21" t="s">
        <v>206</v>
      </c>
      <c r="AGO9" s="21" t="s">
        <v>206</v>
      </c>
      <c r="AGP9" s="21" t="s">
        <v>206</v>
      </c>
      <c r="AGQ9" s="21">
        <v>492764</v>
      </c>
      <c r="AGR9" s="21" t="s">
        <v>206</v>
      </c>
      <c r="AGS9" s="21">
        <v>5</v>
      </c>
      <c r="AGT9" s="21">
        <v>5040</v>
      </c>
      <c r="AGU9" s="21">
        <v>5</v>
      </c>
      <c r="AGV9" s="21">
        <v>43209</v>
      </c>
      <c r="AGW9" s="21" t="s">
        <v>206</v>
      </c>
      <c r="AGX9" s="21" t="s">
        <v>206</v>
      </c>
      <c r="AGY9" s="21" t="s">
        <v>206</v>
      </c>
      <c r="AGZ9" s="21" t="s">
        <v>206</v>
      </c>
      <c r="AHA9" s="21" t="s">
        <v>206</v>
      </c>
      <c r="AHB9" s="21" t="s">
        <v>206</v>
      </c>
      <c r="AHC9" s="21" t="s">
        <v>206</v>
      </c>
      <c r="AHD9" s="21" t="s">
        <v>206</v>
      </c>
      <c r="AHE9" s="21" t="s">
        <v>206</v>
      </c>
      <c r="AHF9" s="21">
        <v>10</v>
      </c>
      <c r="AHG9" s="21" t="s">
        <v>206</v>
      </c>
      <c r="AHH9" s="21" t="s">
        <v>206</v>
      </c>
      <c r="AHI9" s="21">
        <v>373</v>
      </c>
      <c r="AHJ9" s="21" t="s">
        <v>206</v>
      </c>
      <c r="AHK9" s="21" t="s">
        <v>206</v>
      </c>
      <c r="AHL9" s="21" t="s">
        <v>206</v>
      </c>
      <c r="AHM9" s="21" t="s">
        <v>206</v>
      </c>
      <c r="AHN9" s="21">
        <v>49321</v>
      </c>
      <c r="AHO9" s="21" t="s">
        <v>206</v>
      </c>
      <c r="AHP9" s="21" t="s">
        <v>206</v>
      </c>
      <c r="AHQ9" s="21">
        <v>990</v>
      </c>
      <c r="AHR9" s="21" t="s">
        <v>206</v>
      </c>
      <c r="AHS9" s="21" t="s">
        <v>206</v>
      </c>
      <c r="AHT9" s="21">
        <v>25</v>
      </c>
      <c r="AHU9" s="21">
        <v>438675</v>
      </c>
      <c r="AHV9" s="21" t="s">
        <v>206</v>
      </c>
      <c r="AHW9" s="21" t="s">
        <v>206</v>
      </c>
      <c r="AHX9" s="21" t="s">
        <v>206</v>
      </c>
      <c r="AHY9" s="21" t="s">
        <v>206</v>
      </c>
      <c r="AHZ9" s="21" t="s">
        <v>206</v>
      </c>
      <c r="AIA9" s="21" t="s">
        <v>206</v>
      </c>
      <c r="AIB9" s="21">
        <v>56049</v>
      </c>
      <c r="AIC9" s="21" t="s">
        <v>206</v>
      </c>
      <c r="AID9" s="21">
        <v>25251</v>
      </c>
      <c r="AIE9" s="21" t="s">
        <v>206</v>
      </c>
      <c r="AIF9" s="21">
        <v>179609</v>
      </c>
      <c r="AIG9" s="21">
        <v>45810</v>
      </c>
      <c r="AIH9" s="21">
        <v>113342</v>
      </c>
      <c r="AII9" s="21">
        <v>54221</v>
      </c>
      <c r="AIJ9" s="21" t="s">
        <v>206</v>
      </c>
      <c r="AIK9" s="21">
        <v>412293</v>
      </c>
      <c r="AIL9" s="21" t="s">
        <v>206</v>
      </c>
      <c r="AIM9" s="21" t="s">
        <v>206</v>
      </c>
      <c r="AIN9" s="21">
        <v>33264</v>
      </c>
      <c r="AIO9" s="21">
        <v>35775</v>
      </c>
      <c r="AIP9" s="21">
        <v>574</v>
      </c>
      <c r="AIQ9" s="21">
        <v>147</v>
      </c>
      <c r="AIR9" s="21" t="s">
        <v>206</v>
      </c>
      <c r="AIS9" s="21" t="s">
        <v>206</v>
      </c>
      <c r="AIT9" s="21">
        <v>2</v>
      </c>
      <c r="AIU9" s="21">
        <v>170385</v>
      </c>
      <c r="AIV9" s="21" t="s">
        <v>206</v>
      </c>
      <c r="AIW9" s="21" t="s">
        <v>206</v>
      </c>
      <c r="AIX9" s="21" t="s">
        <v>206</v>
      </c>
      <c r="AIY9" s="21" t="s">
        <v>206</v>
      </c>
      <c r="AIZ9" s="21">
        <v>780527</v>
      </c>
      <c r="AJA9" s="21" t="s">
        <v>206</v>
      </c>
      <c r="AJB9" s="21" t="s">
        <v>206</v>
      </c>
      <c r="AJC9" s="21" t="s">
        <v>206</v>
      </c>
      <c r="AJD9" s="21" t="s">
        <v>206</v>
      </c>
      <c r="AJE9" s="21" t="s">
        <v>206</v>
      </c>
      <c r="AJF9" s="21" t="s">
        <v>206</v>
      </c>
      <c r="AJG9" s="21" t="s">
        <v>206</v>
      </c>
      <c r="AJH9" s="21" t="s">
        <v>206</v>
      </c>
      <c r="AJI9" s="21" t="s">
        <v>206</v>
      </c>
      <c r="AJJ9" s="21" t="s">
        <v>206</v>
      </c>
      <c r="AJK9" s="21" t="s">
        <v>206</v>
      </c>
      <c r="AJL9" s="21" t="s">
        <v>206</v>
      </c>
      <c r="AJM9" s="21" t="s">
        <v>206</v>
      </c>
      <c r="AJN9" s="21" t="s">
        <v>206</v>
      </c>
      <c r="AJO9" s="21" t="s">
        <v>206</v>
      </c>
      <c r="AJP9" s="21">
        <v>358</v>
      </c>
      <c r="AJQ9" s="21" t="s">
        <v>206</v>
      </c>
      <c r="AJR9" s="21" t="s">
        <v>206</v>
      </c>
      <c r="AJS9" s="21" t="s">
        <v>206</v>
      </c>
      <c r="AJT9" s="21">
        <v>246</v>
      </c>
      <c r="AJU9" s="21" t="s">
        <v>206</v>
      </c>
      <c r="AJV9" s="21">
        <v>4491</v>
      </c>
      <c r="AJW9" s="21" t="s">
        <v>206</v>
      </c>
      <c r="AJX9" s="21">
        <v>3183</v>
      </c>
      <c r="AJY9" s="21" t="s">
        <v>206</v>
      </c>
      <c r="AJZ9" s="21" t="s">
        <v>206</v>
      </c>
      <c r="AKA9" s="21" t="s">
        <v>206</v>
      </c>
      <c r="AKB9" s="21" t="s">
        <v>206</v>
      </c>
      <c r="AKC9" s="21" t="s">
        <v>206</v>
      </c>
      <c r="AKD9" s="21" t="s">
        <v>206</v>
      </c>
      <c r="AKE9" s="21">
        <v>5934064</v>
      </c>
      <c r="AKF9" s="21">
        <v>2455171</v>
      </c>
      <c r="AKG9" s="21">
        <v>13381909</v>
      </c>
      <c r="AKH9" s="21" t="s">
        <v>206</v>
      </c>
      <c r="AKI9" s="21" t="s">
        <v>206</v>
      </c>
      <c r="AKJ9" s="21" t="s">
        <v>206</v>
      </c>
      <c r="AKK9" s="21">
        <v>12829</v>
      </c>
      <c r="AKL9" s="21" t="s">
        <v>206</v>
      </c>
      <c r="AKM9" s="21" t="s">
        <v>206</v>
      </c>
      <c r="AKN9" s="21" t="s">
        <v>206</v>
      </c>
      <c r="AKO9" s="21">
        <v>71</v>
      </c>
      <c r="AKP9" s="21" t="s">
        <v>206</v>
      </c>
      <c r="AKQ9" s="21" t="s">
        <v>206</v>
      </c>
      <c r="AKR9" s="21">
        <v>10</v>
      </c>
      <c r="AKS9" s="21" t="s">
        <v>206</v>
      </c>
      <c r="AKT9" s="21" t="s">
        <v>206</v>
      </c>
      <c r="AKU9" s="21" t="s">
        <v>206</v>
      </c>
      <c r="AKV9" s="21" t="s">
        <v>206</v>
      </c>
      <c r="AKW9" s="21" t="s">
        <v>206</v>
      </c>
      <c r="AKX9" s="21" t="s">
        <v>206</v>
      </c>
      <c r="AKY9" s="21">
        <v>78052</v>
      </c>
      <c r="AKZ9" s="21">
        <v>12736</v>
      </c>
      <c r="ALA9" s="21" t="s">
        <v>206</v>
      </c>
      <c r="ALB9" s="21" t="s">
        <v>206</v>
      </c>
      <c r="ALC9" s="21" t="s">
        <v>206</v>
      </c>
      <c r="ALD9" s="21" t="s">
        <v>206</v>
      </c>
      <c r="ALE9" s="21" t="s">
        <v>206</v>
      </c>
      <c r="ALF9" s="21">
        <v>1505814</v>
      </c>
      <c r="ALG9" s="21" t="s">
        <v>206</v>
      </c>
      <c r="ALH9" s="21" t="s">
        <v>206</v>
      </c>
      <c r="ALI9" s="21">
        <v>18</v>
      </c>
      <c r="ALJ9" s="21">
        <v>12</v>
      </c>
      <c r="ALK9" s="21">
        <v>3117</v>
      </c>
      <c r="ALL9" s="21" t="s">
        <v>206</v>
      </c>
      <c r="ALM9" s="21">
        <v>19</v>
      </c>
      <c r="ALN9" s="21">
        <v>8557</v>
      </c>
      <c r="ALO9" s="21">
        <v>879366</v>
      </c>
      <c r="ALP9" s="21" t="s">
        <v>206</v>
      </c>
      <c r="ALQ9" s="21" t="s">
        <v>206</v>
      </c>
      <c r="ALR9" s="21">
        <v>954184</v>
      </c>
      <c r="ALS9" s="21" t="s">
        <v>206</v>
      </c>
      <c r="ALT9" s="21" t="s">
        <v>206</v>
      </c>
      <c r="ALU9" s="21">
        <v>360134</v>
      </c>
      <c r="ALV9" s="21">
        <v>1674402</v>
      </c>
      <c r="ALW9" s="21">
        <v>2380447</v>
      </c>
      <c r="ALX9" s="21">
        <v>170816</v>
      </c>
      <c r="ALY9" s="21" t="s">
        <v>206</v>
      </c>
      <c r="ALZ9" s="21">
        <v>4951744</v>
      </c>
      <c r="AMA9" s="21">
        <v>21861</v>
      </c>
      <c r="AMB9" s="21">
        <v>180003</v>
      </c>
      <c r="AMC9" s="21">
        <v>79</v>
      </c>
      <c r="AMD9" s="21">
        <v>10152</v>
      </c>
      <c r="AME9" s="21">
        <v>371496</v>
      </c>
      <c r="AMF9" s="21" t="s">
        <v>206</v>
      </c>
      <c r="AMG9" s="21">
        <v>1206</v>
      </c>
      <c r="AMH9" s="21">
        <v>251471</v>
      </c>
      <c r="AMI9" s="21">
        <v>9650693</v>
      </c>
      <c r="AMJ9" s="21">
        <v>10077</v>
      </c>
      <c r="AMK9" s="21">
        <v>550827</v>
      </c>
      <c r="AML9" s="21">
        <v>6309459</v>
      </c>
      <c r="AMM9" s="21" t="s">
        <v>206</v>
      </c>
      <c r="AMN9" s="21">
        <v>46284</v>
      </c>
      <c r="AMO9" s="21">
        <v>442158</v>
      </c>
      <c r="AMP9" s="21" t="s">
        <v>206</v>
      </c>
      <c r="AMQ9" s="21">
        <v>29659</v>
      </c>
      <c r="AMR9" s="21">
        <v>9107</v>
      </c>
      <c r="AMS9" s="21">
        <v>13784</v>
      </c>
      <c r="AMT9" s="21">
        <v>2496130</v>
      </c>
      <c r="AMU9" s="21">
        <v>23</v>
      </c>
      <c r="AMV9" s="21">
        <v>542</v>
      </c>
      <c r="AMW9" s="21" t="s">
        <v>206</v>
      </c>
      <c r="AMX9" s="21" t="s">
        <v>206</v>
      </c>
      <c r="AMY9" s="21" t="s">
        <v>206</v>
      </c>
      <c r="AMZ9" s="21" t="s">
        <v>206</v>
      </c>
      <c r="ANA9" s="21" t="s">
        <v>206</v>
      </c>
      <c r="ANB9" s="21" t="s">
        <v>206</v>
      </c>
      <c r="ANC9" s="21" t="s">
        <v>206</v>
      </c>
      <c r="AND9" s="21" t="s">
        <v>206</v>
      </c>
      <c r="ANE9" s="21">
        <v>70</v>
      </c>
      <c r="ANF9" s="21" t="s">
        <v>206</v>
      </c>
      <c r="ANG9" s="21" t="s">
        <v>206</v>
      </c>
      <c r="ANH9" s="21" t="s">
        <v>206</v>
      </c>
      <c r="ANI9" s="21">
        <v>65026</v>
      </c>
      <c r="ANJ9" s="21">
        <v>18103</v>
      </c>
      <c r="ANK9" s="21">
        <v>1950</v>
      </c>
      <c r="ANL9" s="21">
        <v>1428</v>
      </c>
      <c r="ANM9" s="21" t="s">
        <v>206</v>
      </c>
      <c r="ANN9" s="21">
        <v>21373</v>
      </c>
      <c r="ANO9" s="21">
        <v>188603</v>
      </c>
      <c r="ANP9" s="21">
        <v>165739</v>
      </c>
      <c r="ANQ9" s="21">
        <v>2465</v>
      </c>
      <c r="ANR9" s="21">
        <v>226972</v>
      </c>
      <c r="ANS9" s="21">
        <v>2704783</v>
      </c>
      <c r="ANT9" s="21" t="s">
        <v>206</v>
      </c>
      <c r="ANU9" s="21" t="s">
        <v>206</v>
      </c>
      <c r="ANV9" s="21" t="s">
        <v>206</v>
      </c>
      <c r="ANW9" s="21" t="s">
        <v>206</v>
      </c>
      <c r="ANX9" s="21" t="s">
        <v>206</v>
      </c>
      <c r="ANY9" s="21">
        <v>32506276</v>
      </c>
      <c r="ANZ9" s="21">
        <v>57280100</v>
      </c>
      <c r="AOA9" s="21">
        <v>34099165</v>
      </c>
      <c r="AOB9" s="21" t="s">
        <v>206</v>
      </c>
      <c r="AOC9" s="21">
        <v>300353</v>
      </c>
      <c r="AOD9" s="21" t="s">
        <v>206</v>
      </c>
      <c r="AOE9" s="21">
        <v>3209039</v>
      </c>
      <c r="AOF9" s="21" t="s">
        <v>206</v>
      </c>
      <c r="AOG9" s="21">
        <v>50</v>
      </c>
      <c r="AOH9" s="21">
        <v>48012</v>
      </c>
      <c r="AOI9" s="21" t="s">
        <v>206</v>
      </c>
      <c r="AOJ9" s="21">
        <v>360</v>
      </c>
      <c r="AOK9" s="21" t="s">
        <v>206</v>
      </c>
      <c r="AOL9" s="21">
        <v>1617</v>
      </c>
      <c r="AOM9" s="21" t="s">
        <v>206</v>
      </c>
      <c r="AON9" s="21">
        <v>2369163</v>
      </c>
      <c r="AOO9" s="21">
        <v>1</v>
      </c>
      <c r="AOP9" s="21">
        <v>59</v>
      </c>
      <c r="AOQ9" s="21">
        <v>55</v>
      </c>
      <c r="AOR9" s="21" t="s">
        <v>206</v>
      </c>
      <c r="AOS9" s="21">
        <v>907645</v>
      </c>
      <c r="AOT9" s="21">
        <v>106569</v>
      </c>
      <c r="AOU9" s="21">
        <v>1</v>
      </c>
      <c r="AOV9" s="21">
        <v>263</v>
      </c>
      <c r="AOW9" s="21">
        <v>43609</v>
      </c>
      <c r="AOX9" s="21">
        <v>46225</v>
      </c>
      <c r="AOY9" s="21">
        <v>78</v>
      </c>
      <c r="AOZ9" s="21" t="s">
        <v>206</v>
      </c>
      <c r="APA9" s="21" t="s">
        <v>206</v>
      </c>
      <c r="APB9" s="21">
        <v>4349396</v>
      </c>
      <c r="APC9" s="21">
        <v>1697</v>
      </c>
      <c r="APD9" s="21">
        <v>7230</v>
      </c>
      <c r="APE9" s="21">
        <v>100564</v>
      </c>
      <c r="APF9" s="21" t="s">
        <v>206</v>
      </c>
      <c r="APG9" s="21">
        <v>51</v>
      </c>
      <c r="APH9" s="21">
        <v>4962143</v>
      </c>
      <c r="API9" s="21">
        <v>7160501</v>
      </c>
      <c r="APJ9" s="21" t="s">
        <v>206</v>
      </c>
      <c r="APK9" s="21" t="s">
        <v>206</v>
      </c>
      <c r="APL9" s="21">
        <v>45168</v>
      </c>
      <c r="APM9" s="21" t="s">
        <v>206</v>
      </c>
      <c r="APN9" s="21" t="s">
        <v>206</v>
      </c>
      <c r="APO9" s="21">
        <v>375143</v>
      </c>
      <c r="APP9" s="21">
        <v>2037367</v>
      </c>
      <c r="APQ9" s="21" t="s">
        <v>206</v>
      </c>
      <c r="APR9" s="21">
        <v>343168</v>
      </c>
      <c r="APS9" s="21" t="s">
        <v>206</v>
      </c>
      <c r="APT9" s="21">
        <v>10495348</v>
      </c>
      <c r="APU9" s="21">
        <v>883930</v>
      </c>
      <c r="APV9" s="21">
        <v>30978322</v>
      </c>
      <c r="APW9" s="21">
        <v>1994320</v>
      </c>
      <c r="APX9" s="21">
        <v>3894046</v>
      </c>
      <c r="APY9" s="21">
        <v>6653954</v>
      </c>
      <c r="APZ9" s="21" t="s">
        <v>206</v>
      </c>
      <c r="AQA9" s="21">
        <v>7319353</v>
      </c>
      <c r="AQB9" s="21">
        <v>181960328</v>
      </c>
      <c r="AQC9" s="21">
        <v>1427311</v>
      </c>
      <c r="AQD9" s="21">
        <v>15451</v>
      </c>
      <c r="AQE9" s="21">
        <v>90387</v>
      </c>
      <c r="AQF9" s="21">
        <v>5727</v>
      </c>
      <c r="AQG9" s="21" t="s">
        <v>206</v>
      </c>
      <c r="AQH9" s="21">
        <v>11285</v>
      </c>
      <c r="AQI9" s="21">
        <v>11909</v>
      </c>
      <c r="AQJ9" s="21" t="s">
        <v>206</v>
      </c>
      <c r="AQK9" s="21">
        <v>2405</v>
      </c>
      <c r="AQL9" s="21" t="s">
        <v>206</v>
      </c>
      <c r="AQM9" s="21">
        <v>71</v>
      </c>
      <c r="AQN9" s="21" t="s">
        <v>206</v>
      </c>
      <c r="AQO9" s="21">
        <v>662</v>
      </c>
      <c r="AQP9" s="21">
        <v>93735</v>
      </c>
      <c r="AQQ9" s="21" t="s">
        <v>206</v>
      </c>
      <c r="AQR9" s="21">
        <v>105</v>
      </c>
      <c r="AQS9" s="21" t="s">
        <v>206</v>
      </c>
      <c r="AQT9" s="21" t="s">
        <v>206</v>
      </c>
      <c r="AQU9" s="21">
        <v>0</v>
      </c>
      <c r="AQV9" s="21" t="s">
        <v>206</v>
      </c>
      <c r="AQW9" s="21" t="s">
        <v>206</v>
      </c>
      <c r="AQX9" s="21" t="s">
        <v>206</v>
      </c>
      <c r="AQY9" s="21">
        <v>3873</v>
      </c>
      <c r="AQZ9" s="21">
        <v>179625</v>
      </c>
      <c r="ARA9" s="21" t="s">
        <v>206</v>
      </c>
      <c r="ARB9" s="21" t="s">
        <v>206</v>
      </c>
      <c r="ARC9" s="21">
        <v>1264</v>
      </c>
      <c r="ARD9" s="21">
        <v>22613</v>
      </c>
      <c r="ARE9" s="21">
        <v>160809</v>
      </c>
      <c r="ARF9" s="21">
        <v>71621</v>
      </c>
      <c r="ARG9" s="21" t="s">
        <v>206</v>
      </c>
      <c r="ARH9" s="21">
        <v>229916</v>
      </c>
      <c r="ARI9" s="21">
        <v>291065</v>
      </c>
      <c r="ARJ9" s="21">
        <v>317461</v>
      </c>
      <c r="ARK9" s="21">
        <v>21998</v>
      </c>
      <c r="ARL9" s="21">
        <v>474262</v>
      </c>
      <c r="ARM9" s="21">
        <v>464</v>
      </c>
      <c r="ARN9" s="21">
        <v>8</v>
      </c>
      <c r="ARO9" s="21" t="s">
        <v>206</v>
      </c>
      <c r="ARP9" s="21" t="s">
        <v>206</v>
      </c>
      <c r="ARQ9" s="21" t="s">
        <v>206</v>
      </c>
      <c r="ARR9" s="21" t="s">
        <v>206</v>
      </c>
      <c r="ARS9" s="21">
        <v>124911161</v>
      </c>
      <c r="ART9" s="21">
        <v>168437873</v>
      </c>
      <c r="ARU9" s="21">
        <v>15831294</v>
      </c>
      <c r="ARV9" s="21" t="s">
        <v>206</v>
      </c>
      <c r="ARW9" s="21">
        <v>1131736</v>
      </c>
      <c r="ARX9" s="21" t="s">
        <v>206</v>
      </c>
      <c r="ARY9" s="21">
        <v>35649090</v>
      </c>
      <c r="ARZ9" s="21">
        <v>190</v>
      </c>
      <c r="ASA9" s="21" t="s">
        <v>206</v>
      </c>
      <c r="ASB9" s="21">
        <v>852646</v>
      </c>
      <c r="ASC9" s="21">
        <v>38</v>
      </c>
      <c r="ASD9" s="21">
        <v>2074929</v>
      </c>
      <c r="ASE9" s="21">
        <v>4812</v>
      </c>
      <c r="ASF9" s="21">
        <v>17</v>
      </c>
      <c r="ASG9" s="21">
        <v>800</v>
      </c>
      <c r="ASH9" s="21" t="s">
        <v>206</v>
      </c>
      <c r="ASI9" s="21" t="s">
        <v>206</v>
      </c>
      <c r="ASJ9" s="21" t="s">
        <v>206</v>
      </c>
      <c r="ASK9" s="21" t="s">
        <v>206</v>
      </c>
      <c r="ASL9" s="21" t="s">
        <v>206</v>
      </c>
      <c r="ASM9" s="21" t="s">
        <v>206</v>
      </c>
      <c r="ASN9" s="21" t="s">
        <v>206</v>
      </c>
      <c r="ASO9" s="21" t="s">
        <v>206</v>
      </c>
      <c r="ASP9" s="21" t="s">
        <v>206</v>
      </c>
      <c r="ASQ9" s="21" t="s">
        <v>206</v>
      </c>
      <c r="ASR9" s="21">
        <v>3936308</v>
      </c>
      <c r="ASS9" s="21" t="s">
        <v>206</v>
      </c>
      <c r="AST9" s="21">
        <v>13669681</v>
      </c>
      <c r="ASU9" s="21" t="s">
        <v>206</v>
      </c>
      <c r="ASV9" s="21" t="s">
        <v>206</v>
      </c>
      <c r="ASW9" s="21" t="s">
        <v>206</v>
      </c>
      <c r="ASX9" s="21" t="s">
        <v>206</v>
      </c>
      <c r="ASY9" s="21" t="s">
        <v>206</v>
      </c>
      <c r="ASZ9" s="21" t="s">
        <v>206</v>
      </c>
      <c r="ATA9" s="21" t="s">
        <v>206</v>
      </c>
      <c r="ATB9" s="21" t="s">
        <v>206</v>
      </c>
      <c r="ATC9" s="21">
        <v>4198124</v>
      </c>
      <c r="ATD9" s="21" t="s">
        <v>206</v>
      </c>
      <c r="ATE9" s="21" t="s">
        <v>206</v>
      </c>
      <c r="ATF9" s="21" t="s">
        <v>206</v>
      </c>
      <c r="ATG9" s="21" t="s">
        <v>206</v>
      </c>
      <c r="ATH9" s="21" t="s">
        <v>206</v>
      </c>
      <c r="ATI9" s="21" t="s">
        <v>206</v>
      </c>
      <c r="ATJ9" s="21" t="s">
        <v>206</v>
      </c>
      <c r="ATK9" s="21" t="s">
        <v>206</v>
      </c>
      <c r="ATL9" s="21" t="s">
        <v>206</v>
      </c>
      <c r="ATM9" s="21" t="s">
        <v>206</v>
      </c>
      <c r="ATN9" s="21" t="s">
        <v>206</v>
      </c>
      <c r="ATO9" s="21" t="s">
        <v>206</v>
      </c>
      <c r="ATP9" s="21" t="s">
        <v>206</v>
      </c>
      <c r="ATQ9" s="21" t="s">
        <v>206</v>
      </c>
      <c r="ATR9" s="21" t="s">
        <v>206</v>
      </c>
      <c r="ATS9" s="21">
        <v>72380</v>
      </c>
      <c r="ATT9" s="21" t="s">
        <v>206</v>
      </c>
      <c r="ATU9" s="21" t="s">
        <v>206</v>
      </c>
      <c r="ATV9" s="21">
        <v>12</v>
      </c>
      <c r="ATW9" s="21">
        <v>23415</v>
      </c>
      <c r="ATX9" s="21">
        <v>7811</v>
      </c>
      <c r="ATY9" s="21">
        <v>1046</v>
      </c>
      <c r="ATZ9" s="21" t="s">
        <v>206</v>
      </c>
      <c r="AUA9" s="21" t="s">
        <v>206</v>
      </c>
      <c r="AUB9" s="21">
        <v>1</v>
      </c>
      <c r="AUC9" s="21">
        <v>1862</v>
      </c>
      <c r="AUD9" s="21" t="s">
        <v>206</v>
      </c>
      <c r="AUE9" s="21">
        <v>3264</v>
      </c>
      <c r="AUF9" s="21" t="s">
        <v>206</v>
      </c>
      <c r="AUG9" s="21" t="s">
        <v>206</v>
      </c>
      <c r="AUH9" s="21" t="s">
        <v>206</v>
      </c>
      <c r="AUI9" s="21" t="s">
        <v>206</v>
      </c>
      <c r="AUJ9" s="21" t="s">
        <v>206</v>
      </c>
      <c r="AUK9" s="21" t="s">
        <v>206</v>
      </c>
      <c r="AUL9" s="21" t="s">
        <v>206</v>
      </c>
      <c r="AUM9" s="21" t="s">
        <v>206</v>
      </c>
      <c r="AUN9" s="21" t="s">
        <v>206</v>
      </c>
      <c r="AUO9" s="21" t="s">
        <v>206</v>
      </c>
      <c r="AUP9" s="21" t="s">
        <v>206</v>
      </c>
      <c r="AUQ9" s="21" t="s">
        <v>206</v>
      </c>
      <c r="AUR9" s="21" t="s">
        <v>206</v>
      </c>
      <c r="AUS9" s="21">
        <v>30</v>
      </c>
      <c r="AUT9" s="21" t="s">
        <v>206</v>
      </c>
      <c r="AUU9" s="21" t="s">
        <v>206</v>
      </c>
      <c r="AUV9" s="21" t="s">
        <v>206</v>
      </c>
      <c r="AUW9" s="21">
        <v>400</v>
      </c>
      <c r="AUX9" s="21">
        <v>425171</v>
      </c>
      <c r="AUY9" s="21" t="s">
        <v>206</v>
      </c>
      <c r="AUZ9" s="21">
        <v>11352</v>
      </c>
      <c r="AVA9" s="21" t="s">
        <v>206</v>
      </c>
      <c r="AVB9" s="21">
        <v>3084</v>
      </c>
      <c r="AVC9" s="21">
        <v>225</v>
      </c>
      <c r="AVD9" s="21">
        <v>587</v>
      </c>
      <c r="AVE9" s="21" t="s">
        <v>206</v>
      </c>
      <c r="AVF9" s="21">
        <v>869</v>
      </c>
      <c r="AVG9" s="21">
        <v>776</v>
      </c>
      <c r="AVH9" s="21" t="s">
        <v>206</v>
      </c>
      <c r="AVI9" s="21" t="s">
        <v>206</v>
      </c>
      <c r="AVJ9" s="21" t="s">
        <v>206</v>
      </c>
      <c r="AVK9" s="21" t="s">
        <v>206</v>
      </c>
      <c r="AVL9" s="21" t="s">
        <v>206</v>
      </c>
      <c r="AVM9" s="21">
        <v>7447683</v>
      </c>
      <c r="AVN9" s="21">
        <v>9770587</v>
      </c>
      <c r="AVO9" s="21">
        <v>1063782</v>
      </c>
      <c r="AVP9" s="21" t="s">
        <v>206</v>
      </c>
      <c r="AVQ9" s="21" t="s">
        <v>206</v>
      </c>
      <c r="AVR9" s="21" t="s">
        <v>206</v>
      </c>
      <c r="AVS9" s="21">
        <v>25998</v>
      </c>
      <c r="AVT9" s="21" t="s">
        <v>206</v>
      </c>
      <c r="AVU9" s="21" t="s">
        <v>206</v>
      </c>
      <c r="AVV9" s="21" t="s">
        <v>206</v>
      </c>
      <c r="AVW9" s="21" t="s">
        <v>206</v>
      </c>
      <c r="AVX9" s="21">
        <v>68426</v>
      </c>
      <c r="AVY9" s="21" t="s">
        <v>206</v>
      </c>
      <c r="AVZ9" s="21" t="s">
        <v>206</v>
      </c>
      <c r="AWA9" s="21" t="s">
        <v>206</v>
      </c>
      <c r="AWB9" s="21" t="s">
        <v>206</v>
      </c>
      <c r="AWC9" s="21" t="s">
        <v>206</v>
      </c>
      <c r="AWD9" s="21" t="s">
        <v>206</v>
      </c>
      <c r="AWE9" s="21" t="s">
        <v>206</v>
      </c>
      <c r="AWF9" s="21" t="s">
        <v>206</v>
      </c>
      <c r="AWG9" s="21">
        <v>253784</v>
      </c>
      <c r="AWH9" s="21">
        <v>103016</v>
      </c>
      <c r="AWI9" s="21" t="s">
        <v>206</v>
      </c>
      <c r="AWJ9" s="21">
        <v>129580</v>
      </c>
      <c r="AWK9" s="21" t="s">
        <v>206</v>
      </c>
      <c r="AWL9" s="21" t="s">
        <v>206</v>
      </c>
      <c r="AWM9" s="21">
        <v>283065</v>
      </c>
      <c r="AWN9" s="21" t="s">
        <v>206</v>
      </c>
      <c r="AWO9" s="21" t="s">
        <v>206</v>
      </c>
      <c r="AWP9" s="21">
        <v>62400</v>
      </c>
      <c r="AWQ9" s="21">
        <v>243</v>
      </c>
      <c r="AWR9" s="21">
        <v>25879</v>
      </c>
      <c r="AWS9" s="21">
        <v>1204837</v>
      </c>
      <c r="AWT9" s="21" t="s">
        <v>206</v>
      </c>
      <c r="AWU9" s="21">
        <v>38209</v>
      </c>
      <c r="AWV9" s="21">
        <v>812960</v>
      </c>
      <c r="AWW9" s="21">
        <v>15171158</v>
      </c>
      <c r="AWX9" s="21" t="s">
        <v>206</v>
      </c>
      <c r="AWY9" s="21" t="s">
        <v>206</v>
      </c>
      <c r="AWZ9" s="21">
        <v>255</v>
      </c>
      <c r="AXA9" s="21" t="s">
        <v>206</v>
      </c>
      <c r="AXB9" s="21">
        <v>99</v>
      </c>
      <c r="AXC9" s="21">
        <v>25955</v>
      </c>
      <c r="AXD9" s="21">
        <v>29566</v>
      </c>
      <c r="AXE9" s="21" t="s">
        <v>206</v>
      </c>
      <c r="AXF9" s="21">
        <v>1387116</v>
      </c>
      <c r="AXG9" s="21">
        <v>377373</v>
      </c>
      <c r="AXH9" s="21">
        <v>235278</v>
      </c>
      <c r="AXI9" s="21">
        <v>791304</v>
      </c>
      <c r="AXJ9" s="21">
        <v>8403</v>
      </c>
      <c r="AXK9" s="21">
        <v>322942</v>
      </c>
      <c r="AXL9" s="21">
        <v>12010</v>
      </c>
      <c r="AXM9" s="21">
        <v>1724998</v>
      </c>
      <c r="AXN9" s="21" t="s">
        <v>206</v>
      </c>
      <c r="AXO9" s="21">
        <v>90</v>
      </c>
      <c r="AXP9" s="21">
        <v>108552</v>
      </c>
      <c r="AXQ9" s="21">
        <v>3176616</v>
      </c>
      <c r="AXR9" s="21">
        <v>59733</v>
      </c>
      <c r="AXS9" s="21">
        <v>26172</v>
      </c>
      <c r="AXT9" s="21">
        <v>837437</v>
      </c>
      <c r="AXU9" s="21" t="s">
        <v>206</v>
      </c>
      <c r="AXV9" s="21">
        <v>261555</v>
      </c>
      <c r="AXW9" s="21">
        <v>192105</v>
      </c>
      <c r="AXX9" s="21" t="s">
        <v>206</v>
      </c>
      <c r="AXY9" s="21">
        <v>84</v>
      </c>
      <c r="AXZ9" s="21">
        <v>600</v>
      </c>
      <c r="AYA9" s="21">
        <v>23271</v>
      </c>
      <c r="AYB9" s="21">
        <v>33368</v>
      </c>
      <c r="AYC9" s="21">
        <v>57618</v>
      </c>
      <c r="AYD9" s="21">
        <v>428881</v>
      </c>
      <c r="AYE9" s="21" t="s">
        <v>206</v>
      </c>
      <c r="AYF9" s="21">
        <v>24</v>
      </c>
      <c r="AYG9" s="21" t="s">
        <v>206</v>
      </c>
      <c r="AYH9" s="21">
        <v>197</v>
      </c>
      <c r="AYI9" s="21" t="s">
        <v>206</v>
      </c>
      <c r="AYJ9" s="21" t="s">
        <v>206</v>
      </c>
      <c r="AYK9" s="21" t="s">
        <v>206</v>
      </c>
      <c r="AYL9" s="21" t="s">
        <v>206</v>
      </c>
      <c r="AYM9" s="21">
        <v>268</v>
      </c>
      <c r="AYN9" s="21">
        <v>38702</v>
      </c>
      <c r="AYO9" s="21" t="s">
        <v>206</v>
      </c>
      <c r="AYP9" s="21" t="s">
        <v>206</v>
      </c>
      <c r="AYQ9" s="21">
        <v>121910</v>
      </c>
      <c r="AYR9" s="21">
        <v>89577</v>
      </c>
      <c r="AYS9" s="21">
        <v>49393</v>
      </c>
      <c r="AYT9" s="21">
        <v>65816</v>
      </c>
      <c r="AYU9" s="21" t="s">
        <v>206</v>
      </c>
      <c r="AYV9" s="21">
        <v>153850</v>
      </c>
      <c r="AYW9" s="21">
        <v>277192</v>
      </c>
      <c r="AYX9" s="21">
        <v>6339598</v>
      </c>
      <c r="AYY9" s="21">
        <v>1479272</v>
      </c>
      <c r="AYZ9" s="21">
        <v>3317825</v>
      </c>
      <c r="AZA9" s="21" t="s">
        <v>206</v>
      </c>
      <c r="AZB9" s="21" t="s">
        <v>206</v>
      </c>
      <c r="AZC9" s="21" t="s">
        <v>206</v>
      </c>
      <c r="AZD9" s="21" t="s">
        <v>206</v>
      </c>
      <c r="AZE9" s="21" t="s">
        <v>206</v>
      </c>
      <c r="AZF9" s="21" t="s">
        <v>206</v>
      </c>
      <c r="AZG9" s="21">
        <v>20562795</v>
      </c>
      <c r="AZH9" s="21">
        <v>15540439</v>
      </c>
      <c r="AZI9" s="21">
        <v>85144</v>
      </c>
      <c r="AZJ9" s="21" t="s">
        <v>206</v>
      </c>
      <c r="AZK9" s="21">
        <v>45066</v>
      </c>
      <c r="AZL9" s="21" t="s">
        <v>206</v>
      </c>
      <c r="AZM9" s="21">
        <v>72051</v>
      </c>
      <c r="AZN9" s="21">
        <v>1198</v>
      </c>
      <c r="AZO9" s="21" t="s">
        <v>206</v>
      </c>
      <c r="AZP9" s="21">
        <v>261246</v>
      </c>
      <c r="AZQ9" s="21">
        <v>19450</v>
      </c>
      <c r="AZR9" s="21">
        <v>703693</v>
      </c>
      <c r="AZS9" s="21">
        <v>21</v>
      </c>
      <c r="AZT9" s="21" t="s">
        <v>206</v>
      </c>
      <c r="AZU9" s="21" t="s">
        <v>206</v>
      </c>
      <c r="AZV9" s="21" t="s">
        <v>206</v>
      </c>
      <c r="AZW9" s="21" t="s">
        <v>206</v>
      </c>
      <c r="AZX9" s="21">
        <v>853520</v>
      </c>
      <c r="AZY9" s="21" t="s">
        <v>206</v>
      </c>
      <c r="AZZ9" s="21" t="s">
        <v>206</v>
      </c>
      <c r="BAA9" s="21">
        <v>103400</v>
      </c>
      <c r="BAB9" s="21">
        <v>14073</v>
      </c>
      <c r="BAC9" s="21" t="s">
        <v>206</v>
      </c>
      <c r="BAD9" s="21" t="s">
        <v>206</v>
      </c>
      <c r="BAE9" s="21">
        <v>180032</v>
      </c>
      <c r="BAF9" s="21">
        <v>30096</v>
      </c>
      <c r="BAG9" s="21">
        <v>1579</v>
      </c>
      <c r="BAH9" s="21">
        <v>538815</v>
      </c>
      <c r="BAI9" s="21" t="s">
        <v>206</v>
      </c>
      <c r="BAJ9" s="21">
        <v>1932755</v>
      </c>
      <c r="BAK9" s="21" t="s">
        <v>206</v>
      </c>
      <c r="BAL9" s="21" t="s">
        <v>206</v>
      </c>
      <c r="BAM9" s="21">
        <v>6469</v>
      </c>
      <c r="BAN9" s="21" t="s">
        <v>206</v>
      </c>
      <c r="BAO9" s="21">
        <v>279</v>
      </c>
      <c r="BAP9" s="21">
        <v>2701480</v>
      </c>
      <c r="BAQ9" s="21">
        <v>4363941</v>
      </c>
      <c r="BAR9" s="21">
        <v>117888</v>
      </c>
      <c r="BAS9" s="21" t="s">
        <v>206</v>
      </c>
      <c r="BAT9" s="21">
        <v>15245</v>
      </c>
      <c r="BAU9" s="21">
        <v>239</v>
      </c>
      <c r="BAV9" s="21">
        <v>5311</v>
      </c>
      <c r="BAW9" s="21">
        <v>819553</v>
      </c>
      <c r="BAX9" s="21" t="s">
        <v>206</v>
      </c>
      <c r="BAY9" s="21" t="s">
        <v>206</v>
      </c>
      <c r="BAZ9" s="21">
        <v>115399</v>
      </c>
      <c r="BBA9" s="21">
        <v>78800</v>
      </c>
      <c r="BBB9" s="21">
        <v>7738</v>
      </c>
      <c r="BBC9" s="21">
        <v>2107850</v>
      </c>
      <c r="BBD9" s="21">
        <v>71179</v>
      </c>
      <c r="BBE9" s="21">
        <v>738708</v>
      </c>
      <c r="BBF9" s="21">
        <v>34920</v>
      </c>
      <c r="BBG9" s="21">
        <v>173996</v>
      </c>
      <c r="BBH9" s="21" t="s">
        <v>206</v>
      </c>
      <c r="BBI9" s="21">
        <v>496</v>
      </c>
      <c r="BBJ9" s="21">
        <v>17737</v>
      </c>
      <c r="BBK9" s="21">
        <v>734720</v>
      </c>
      <c r="BBL9" s="21">
        <v>55025</v>
      </c>
      <c r="BBM9" s="21">
        <v>46091</v>
      </c>
      <c r="BBN9" s="21">
        <v>3733</v>
      </c>
      <c r="BBO9" s="21" t="s">
        <v>206</v>
      </c>
      <c r="BBP9" s="21">
        <v>466189</v>
      </c>
      <c r="BBQ9" s="21">
        <v>158133</v>
      </c>
      <c r="BBR9" s="21" t="s">
        <v>206</v>
      </c>
      <c r="BBS9" s="21">
        <v>1890</v>
      </c>
      <c r="BBT9" s="21">
        <v>1123</v>
      </c>
      <c r="BBU9" s="21">
        <v>22708</v>
      </c>
      <c r="BBV9" s="21" t="s">
        <v>206</v>
      </c>
      <c r="BBW9" s="21">
        <v>1177</v>
      </c>
      <c r="BBX9" s="21">
        <v>98715</v>
      </c>
      <c r="BBY9" s="21" t="s">
        <v>206</v>
      </c>
      <c r="BBZ9" s="21">
        <v>1</v>
      </c>
      <c r="BCA9" s="21" t="s">
        <v>206</v>
      </c>
      <c r="BCB9" s="21" t="s">
        <v>206</v>
      </c>
      <c r="BCC9" s="21" t="s">
        <v>206</v>
      </c>
      <c r="BCD9" s="21">
        <v>86435</v>
      </c>
      <c r="BCE9" s="21" t="s">
        <v>206</v>
      </c>
      <c r="BCF9" s="21" t="s">
        <v>206</v>
      </c>
      <c r="BCG9" s="21">
        <v>11159</v>
      </c>
      <c r="BCH9" s="21">
        <v>8124</v>
      </c>
      <c r="BCI9" s="21" t="s">
        <v>206</v>
      </c>
      <c r="BCJ9" s="21">
        <v>1190</v>
      </c>
      <c r="BCK9" s="21">
        <v>584164</v>
      </c>
      <c r="BCL9" s="21">
        <v>558859</v>
      </c>
      <c r="BCM9" s="21">
        <v>121985</v>
      </c>
      <c r="BCN9" s="21">
        <v>30948</v>
      </c>
      <c r="BCO9" s="21" t="s">
        <v>206</v>
      </c>
      <c r="BCP9" s="21">
        <v>25055</v>
      </c>
      <c r="BCQ9" s="21">
        <v>6024</v>
      </c>
      <c r="BCR9" s="21">
        <v>100916</v>
      </c>
      <c r="BCS9" s="21">
        <v>207458</v>
      </c>
      <c r="BCT9" s="21">
        <v>392339</v>
      </c>
      <c r="BCU9" s="21">
        <v>1186</v>
      </c>
      <c r="BCV9" s="21" t="s">
        <v>206</v>
      </c>
      <c r="BCW9" s="21">
        <v>3</v>
      </c>
      <c r="BCX9" s="21" t="s">
        <v>206</v>
      </c>
      <c r="BCY9" s="21" t="s">
        <v>206</v>
      </c>
      <c r="BCZ9" s="21" t="s">
        <v>206</v>
      </c>
      <c r="BDA9" s="21">
        <v>31078488</v>
      </c>
      <c r="BDB9" s="21">
        <v>34934381</v>
      </c>
      <c r="BDC9" s="21" t="s">
        <v>206</v>
      </c>
      <c r="BDD9" s="21" t="s">
        <v>206</v>
      </c>
      <c r="BDE9" s="21">
        <v>2296739</v>
      </c>
      <c r="BDF9" s="21" t="s">
        <v>206</v>
      </c>
      <c r="BDG9" s="21">
        <v>6002292</v>
      </c>
      <c r="BDH9" s="21" t="s">
        <v>206</v>
      </c>
      <c r="BDI9" s="21" t="s">
        <v>206</v>
      </c>
      <c r="BDJ9" s="21">
        <v>145748</v>
      </c>
      <c r="BDK9" s="21">
        <v>1444</v>
      </c>
      <c r="BDL9" s="21">
        <v>242616</v>
      </c>
      <c r="BDM9" s="21">
        <v>92</v>
      </c>
      <c r="BDN9" s="21">
        <v>14917</v>
      </c>
      <c r="BDO9" s="21" t="s">
        <v>206</v>
      </c>
      <c r="BDP9" s="21" t="s">
        <v>206</v>
      </c>
      <c r="BDQ9" s="21" t="s">
        <v>206</v>
      </c>
      <c r="BDR9" s="21" t="s">
        <v>206</v>
      </c>
      <c r="BDS9" s="21" t="s">
        <v>206</v>
      </c>
      <c r="BDT9" s="21" t="s">
        <v>206</v>
      </c>
      <c r="BDU9" s="21">
        <v>178200</v>
      </c>
      <c r="BDV9" s="21">
        <v>154001</v>
      </c>
      <c r="BDW9" s="21" t="s">
        <v>206</v>
      </c>
      <c r="BDX9" s="21" t="s">
        <v>206</v>
      </c>
      <c r="BDY9" s="21" t="s">
        <v>206</v>
      </c>
      <c r="BDZ9" s="21">
        <v>608353</v>
      </c>
      <c r="BEA9" s="21">
        <v>23240</v>
      </c>
      <c r="BEB9" s="21" t="s">
        <v>206</v>
      </c>
      <c r="BEC9" s="21">
        <v>290527</v>
      </c>
      <c r="BED9" s="21">
        <v>301160</v>
      </c>
      <c r="BEE9" s="21" t="s">
        <v>206</v>
      </c>
      <c r="BEF9" s="21">
        <v>6174</v>
      </c>
      <c r="BEG9" s="21">
        <v>4</v>
      </c>
      <c r="BEH9" s="21" t="s">
        <v>206</v>
      </c>
      <c r="BEI9" s="21">
        <v>2268</v>
      </c>
      <c r="BEJ9" s="21">
        <v>4557166</v>
      </c>
      <c r="BEK9" s="21">
        <v>334208</v>
      </c>
      <c r="BEL9" s="21">
        <v>6</v>
      </c>
      <c r="BEM9" s="21" t="s">
        <v>206</v>
      </c>
      <c r="BEN9" s="21">
        <v>8435</v>
      </c>
      <c r="BEO9" s="21" t="s">
        <v>206</v>
      </c>
      <c r="BEP9" s="21">
        <v>155</v>
      </c>
      <c r="BEQ9" s="21">
        <v>94547</v>
      </c>
      <c r="BER9" s="21">
        <v>18414</v>
      </c>
      <c r="BES9" s="21" t="s">
        <v>206</v>
      </c>
      <c r="BET9" s="21">
        <v>743584</v>
      </c>
      <c r="BEU9" s="21">
        <v>5</v>
      </c>
      <c r="BEV9" s="21">
        <v>181583</v>
      </c>
      <c r="BEW9" s="21">
        <v>98579</v>
      </c>
      <c r="BEX9" s="21">
        <v>389129</v>
      </c>
      <c r="BEY9" s="21">
        <v>87675</v>
      </c>
      <c r="BEZ9" s="21">
        <v>148</v>
      </c>
      <c r="BFA9" s="21">
        <v>3860453</v>
      </c>
      <c r="BFB9" s="21" t="s">
        <v>206</v>
      </c>
      <c r="BFC9" s="21">
        <v>10420</v>
      </c>
      <c r="BFD9" s="21">
        <v>374625</v>
      </c>
      <c r="BFE9" s="21">
        <v>5078962</v>
      </c>
      <c r="BFF9" s="21">
        <v>17235</v>
      </c>
      <c r="BFG9" s="21">
        <v>8901</v>
      </c>
      <c r="BFH9" s="21">
        <v>71190</v>
      </c>
      <c r="BFI9" s="21" t="s">
        <v>206</v>
      </c>
      <c r="BFJ9" s="21">
        <v>26242</v>
      </c>
      <c r="BFK9" s="21">
        <v>3</v>
      </c>
      <c r="BFL9" s="21" t="s">
        <v>206</v>
      </c>
      <c r="BFM9" s="21">
        <v>230</v>
      </c>
      <c r="BFN9" s="21">
        <v>348</v>
      </c>
      <c r="BFO9" s="21">
        <v>11996</v>
      </c>
      <c r="BFP9" s="21" t="s">
        <v>206</v>
      </c>
      <c r="BFQ9" s="21">
        <v>4406</v>
      </c>
      <c r="BFR9" s="21">
        <v>82</v>
      </c>
      <c r="BFS9" s="21" t="s">
        <v>206</v>
      </c>
      <c r="BFT9" s="21" t="s">
        <v>206</v>
      </c>
      <c r="BFU9" s="21" t="s">
        <v>206</v>
      </c>
      <c r="BFV9" s="21" t="s">
        <v>206</v>
      </c>
      <c r="BFW9" s="21" t="s">
        <v>206</v>
      </c>
      <c r="BFX9" s="21">
        <v>136675</v>
      </c>
      <c r="BFY9" s="21" t="s">
        <v>206</v>
      </c>
      <c r="BFZ9" s="21" t="s">
        <v>206</v>
      </c>
      <c r="BGA9" s="21">
        <v>990</v>
      </c>
      <c r="BGB9" s="21">
        <v>234585</v>
      </c>
      <c r="BGC9" s="21" t="s">
        <v>206</v>
      </c>
      <c r="BGD9" s="21">
        <v>8500</v>
      </c>
      <c r="BGE9" s="21">
        <v>32651</v>
      </c>
      <c r="BGF9" s="21">
        <v>916</v>
      </c>
      <c r="BGG9" s="21">
        <v>41530</v>
      </c>
      <c r="BGH9" s="21">
        <v>1491</v>
      </c>
      <c r="BGI9" s="21" t="s">
        <v>206</v>
      </c>
      <c r="BGJ9" s="21">
        <v>3214</v>
      </c>
      <c r="BGK9" s="21">
        <v>4222</v>
      </c>
      <c r="BGL9" s="21">
        <v>7129</v>
      </c>
      <c r="BGM9" s="21" t="s">
        <v>206</v>
      </c>
      <c r="BGN9" s="21">
        <v>208672</v>
      </c>
      <c r="BGO9" s="21">
        <v>9882</v>
      </c>
      <c r="BGP9" s="21" t="s">
        <v>206</v>
      </c>
      <c r="BGQ9" s="21">
        <v>8</v>
      </c>
      <c r="BGR9" s="21" t="s">
        <v>206</v>
      </c>
      <c r="BGS9" s="21" t="s">
        <v>206</v>
      </c>
      <c r="BGT9" s="21" t="s">
        <v>206</v>
      </c>
      <c r="BGU9" s="21">
        <v>21647287</v>
      </c>
      <c r="BGV9" s="21">
        <v>38958612</v>
      </c>
      <c r="BGW9" s="21">
        <v>60</v>
      </c>
      <c r="BGX9" s="21">
        <v>25650</v>
      </c>
      <c r="BGY9" s="21">
        <v>324719</v>
      </c>
      <c r="BGZ9" s="21" t="s">
        <v>206</v>
      </c>
      <c r="BHA9" s="21">
        <v>5034895</v>
      </c>
      <c r="BHB9" s="21" t="s">
        <v>206</v>
      </c>
      <c r="BHC9" s="21" t="s">
        <v>206</v>
      </c>
      <c r="BHD9" s="21">
        <v>4262507</v>
      </c>
      <c r="BHE9" s="21">
        <v>3496</v>
      </c>
      <c r="BHF9" s="21">
        <v>4599284</v>
      </c>
      <c r="BHG9" s="21" t="s">
        <v>206</v>
      </c>
      <c r="BHH9" s="21">
        <v>16014</v>
      </c>
      <c r="BHI9" s="21">
        <v>26366</v>
      </c>
      <c r="BHJ9" s="21" t="s">
        <v>206</v>
      </c>
      <c r="BHK9" s="21" t="s">
        <v>206</v>
      </c>
      <c r="BHL9" s="21" t="s">
        <v>206</v>
      </c>
      <c r="BHM9" s="21" t="s">
        <v>206</v>
      </c>
      <c r="BHN9" s="21" t="s">
        <v>206</v>
      </c>
      <c r="BHO9" s="21" t="s">
        <v>206</v>
      </c>
      <c r="BHP9" s="21" t="s">
        <v>206</v>
      </c>
      <c r="BHQ9" s="21" t="s">
        <v>206</v>
      </c>
      <c r="BHR9" s="21" t="s">
        <v>206</v>
      </c>
      <c r="BHS9" s="21" t="s">
        <v>206</v>
      </c>
      <c r="BHT9" s="21">
        <v>136224</v>
      </c>
      <c r="BHU9" s="21" t="s">
        <v>206</v>
      </c>
      <c r="BHV9" s="21" t="s">
        <v>206</v>
      </c>
      <c r="BHW9" s="21" t="s">
        <v>206</v>
      </c>
      <c r="BHX9" s="21" t="s">
        <v>206</v>
      </c>
      <c r="BHY9" s="21" t="s">
        <v>206</v>
      </c>
      <c r="BHZ9" s="21" t="s">
        <v>206</v>
      </c>
      <c r="BIA9" s="21">
        <v>74882</v>
      </c>
      <c r="BIB9" s="21" t="s">
        <v>206</v>
      </c>
      <c r="BIC9" s="21" t="s">
        <v>206</v>
      </c>
      <c r="BID9" s="21" t="s">
        <v>206</v>
      </c>
      <c r="BIE9" s="21">
        <v>104175</v>
      </c>
      <c r="BIF9" s="21">
        <v>292500</v>
      </c>
      <c r="BIG9" s="21" t="s">
        <v>206</v>
      </c>
      <c r="BIH9" s="21" t="s">
        <v>206</v>
      </c>
      <c r="BII9" s="21" t="s">
        <v>206</v>
      </c>
      <c r="BIJ9" s="21" t="s">
        <v>206</v>
      </c>
      <c r="BIK9" s="21" t="s">
        <v>206</v>
      </c>
      <c r="BIL9" s="21" t="s">
        <v>206</v>
      </c>
      <c r="BIM9" s="21" t="s">
        <v>206</v>
      </c>
      <c r="BIN9" s="21">
        <v>20</v>
      </c>
      <c r="BIO9" s="21" t="s">
        <v>206</v>
      </c>
      <c r="BIP9" s="21" t="s">
        <v>206</v>
      </c>
      <c r="BIQ9" s="21">
        <v>145</v>
      </c>
      <c r="BIR9" s="21">
        <v>22651</v>
      </c>
      <c r="BIS9" s="21" t="s">
        <v>206</v>
      </c>
      <c r="BIT9" s="21" t="s">
        <v>206</v>
      </c>
      <c r="BIU9" s="21">
        <v>3335</v>
      </c>
      <c r="BIV9" s="21" t="s">
        <v>206</v>
      </c>
      <c r="BIW9" s="21" t="s">
        <v>206</v>
      </c>
      <c r="BIX9" s="21">
        <v>13</v>
      </c>
      <c r="BIY9" s="21">
        <v>10842</v>
      </c>
      <c r="BIZ9" s="21">
        <v>13723</v>
      </c>
      <c r="BJA9" s="21" t="s">
        <v>206</v>
      </c>
      <c r="BJB9" s="21" t="s">
        <v>206</v>
      </c>
      <c r="BJC9" s="21" t="s">
        <v>206</v>
      </c>
      <c r="BJD9" s="21">
        <v>27221</v>
      </c>
      <c r="BJE9" s="21">
        <v>1066947</v>
      </c>
      <c r="BJF9" s="21" t="s">
        <v>206</v>
      </c>
      <c r="BJG9" s="21" t="s">
        <v>206</v>
      </c>
      <c r="BJH9" s="21">
        <v>3197</v>
      </c>
      <c r="BJI9" s="21" t="s">
        <v>206</v>
      </c>
      <c r="BJJ9" s="21" t="s">
        <v>206</v>
      </c>
      <c r="BJK9" s="21" t="s">
        <v>206</v>
      </c>
      <c r="BJL9" s="21" t="s">
        <v>206</v>
      </c>
      <c r="BJM9" s="21" t="s">
        <v>206</v>
      </c>
      <c r="BJN9" s="21" t="s">
        <v>206</v>
      </c>
      <c r="BJO9" s="21" t="s">
        <v>206</v>
      </c>
      <c r="BJP9" s="21" t="s">
        <v>206</v>
      </c>
      <c r="BJQ9" s="21" t="s">
        <v>206</v>
      </c>
      <c r="BJR9" s="21" t="s">
        <v>206</v>
      </c>
      <c r="BJS9" s="21" t="s">
        <v>206</v>
      </c>
      <c r="BJT9" s="21" t="s">
        <v>206</v>
      </c>
      <c r="BJU9" s="21" t="s">
        <v>206</v>
      </c>
      <c r="BJV9" s="21" t="s">
        <v>206</v>
      </c>
      <c r="BJW9" s="21" t="s">
        <v>206</v>
      </c>
      <c r="BJX9" s="21" t="s">
        <v>206</v>
      </c>
      <c r="BJY9" s="21" t="s">
        <v>206</v>
      </c>
      <c r="BJZ9" s="21" t="s">
        <v>206</v>
      </c>
      <c r="BKA9" s="21" t="s">
        <v>206</v>
      </c>
      <c r="BKB9" s="21" t="s">
        <v>206</v>
      </c>
      <c r="BKC9" s="21" t="s">
        <v>206</v>
      </c>
      <c r="BKD9" s="21">
        <v>199404</v>
      </c>
      <c r="BKE9" s="21">
        <v>140</v>
      </c>
      <c r="BKF9" s="21">
        <v>1892</v>
      </c>
      <c r="BKG9" s="21" t="s">
        <v>206</v>
      </c>
      <c r="BKH9" s="21">
        <v>65291</v>
      </c>
      <c r="BKI9" s="21">
        <v>103</v>
      </c>
      <c r="BKJ9" s="21" t="s">
        <v>206</v>
      </c>
      <c r="BKK9" s="21" t="s">
        <v>206</v>
      </c>
      <c r="BKL9" s="21" t="s">
        <v>206</v>
      </c>
      <c r="BKM9" s="21" t="s">
        <v>206</v>
      </c>
      <c r="BKN9" s="21" t="s">
        <v>206</v>
      </c>
      <c r="BKO9" s="21">
        <v>53975953</v>
      </c>
      <c r="BKP9" s="21">
        <v>6799629</v>
      </c>
      <c r="BKQ9" s="21">
        <v>30714</v>
      </c>
      <c r="BKR9" s="21" t="s">
        <v>206</v>
      </c>
      <c r="BKS9" s="21" t="s">
        <v>206</v>
      </c>
      <c r="BKT9" s="21" t="s">
        <v>206</v>
      </c>
      <c r="BKU9" s="21">
        <v>467598</v>
      </c>
      <c r="BKV9" s="21" t="s">
        <v>206</v>
      </c>
      <c r="BKW9" s="21" t="s">
        <v>206</v>
      </c>
      <c r="BKX9" s="21">
        <v>42213</v>
      </c>
      <c r="BKY9" s="21" t="s">
        <v>206</v>
      </c>
      <c r="BKZ9" s="21" t="s">
        <v>206</v>
      </c>
      <c r="BLA9" s="21" t="s">
        <v>206</v>
      </c>
      <c r="BLB9" s="21" t="s">
        <v>206</v>
      </c>
      <c r="BLC9" s="21" t="s">
        <v>206</v>
      </c>
      <c r="BLD9" s="21" t="s">
        <v>206</v>
      </c>
      <c r="BLE9" s="21" t="s">
        <v>206</v>
      </c>
      <c r="BLF9" s="21">
        <v>902376</v>
      </c>
      <c r="BLG9" s="21" t="s">
        <v>206</v>
      </c>
      <c r="BLH9" s="21" t="s">
        <v>206</v>
      </c>
      <c r="BLI9" s="21" t="s">
        <v>206</v>
      </c>
      <c r="BLJ9" s="21" t="s">
        <v>206</v>
      </c>
      <c r="BLK9" s="21" t="s">
        <v>206</v>
      </c>
      <c r="BLL9" s="21" t="s">
        <v>206</v>
      </c>
      <c r="BLM9" s="21">
        <v>11966</v>
      </c>
      <c r="BLN9" s="21" t="s">
        <v>206</v>
      </c>
      <c r="BLO9" s="21" t="s">
        <v>206</v>
      </c>
      <c r="BLP9" s="21">
        <v>1110256</v>
      </c>
      <c r="BLQ9" s="21" t="s">
        <v>206</v>
      </c>
      <c r="BLR9" s="21" t="s">
        <v>206</v>
      </c>
      <c r="BLS9" s="21">
        <v>68</v>
      </c>
      <c r="BLT9" s="21" t="s">
        <v>206</v>
      </c>
      <c r="BLU9" s="21">
        <v>176</v>
      </c>
      <c r="BLV9" s="21" t="s">
        <v>206</v>
      </c>
      <c r="BLW9" s="21">
        <v>130</v>
      </c>
      <c r="BLX9" s="21">
        <v>196174</v>
      </c>
      <c r="BLY9" s="21">
        <v>2248343</v>
      </c>
      <c r="BLZ9" s="21">
        <v>8</v>
      </c>
      <c r="BMA9" s="21" t="s">
        <v>206</v>
      </c>
      <c r="BMB9" s="21">
        <v>83906</v>
      </c>
      <c r="BMC9" s="21" t="s">
        <v>206</v>
      </c>
      <c r="BMD9" s="21">
        <v>24</v>
      </c>
      <c r="BME9" s="21">
        <v>189060</v>
      </c>
      <c r="BMF9" s="21">
        <v>70048</v>
      </c>
      <c r="BMG9" s="21" t="s">
        <v>206</v>
      </c>
      <c r="BMH9" s="21">
        <v>281293</v>
      </c>
      <c r="BMI9" s="21">
        <v>108574</v>
      </c>
      <c r="BMJ9" s="21">
        <v>79102</v>
      </c>
      <c r="BMK9" s="21">
        <v>165097</v>
      </c>
      <c r="BML9" s="21">
        <v>1034317</v>
      </c>
      <c r="BMM9" s="21">
        <v>139000</v>
      </c>
      <c r="BMN9" s="21">
        <v>104</v>
      </c>
      <c r="BMO9" s="21">
        <v>57177</v>
      </c>
      <c r="BMP9" s="21" t="s">
        <v>206</v>
      </c>
      <c r="BMQ9" s="21" t="s">
        <v>206</v>
      </c>
      <c r="BMR9" s="21">
        <v>242578</v>
      </c>
      <c r="BMS9" s="21">
        <v>1206539</v>
      </c>
      <c r="BMT9" s="21">
        <v>196082</v>
      </c>
      <c r="BMU9" s="21">
        <v>42456</v>
      </c>
      <c r="BMV9" s="21">
        <v>105057</v>
      </c>
      <c r="BMW9" s="21" t="s">
        <v>206</v>
      </c>
      <c r="BMX9" s="21">
        <v>114151</v>
      </c>
      <c r="BMY9" s="21">
        <v>1383</v>
      </c>
      <c r="BMZ9" s="21" t="s">
        <v>206</v>
      </c>
      <c r="BNA9" s="21">
        <v>102829</v>
      </c>
      <c r="BNB9" s="21">
        <v>880</v>
      </c>
      <c r="BNC9" s="21">
        <v>8856</v>
      </c>
      <c r="BND9" s="21">
        <v>402673</v>
      </c>
      <c r="BNE9" s="21">
        <v>1073</v>
      </c>
      <c r="BNF9" s="21">
        <v>18020</v>
      </c>
      <c r="BNG9" s="21" t="s">
        <v>206</v>
      </c>
      <c r="BNH9" s="21">
        <v>3080</v>
      </c>
      <c r="BNI9" s="21" t="s">
        <v>206</v>
      </c>
      <c r="BNJ9" s="21" t="s">
        <v>206</v>
      </c>
      <c r="BNK9" s="21" t="s">
        <v>206</v>
      </c>
      <c r="BNL9" s="21" t="s">
        <v>206</v>
      </c>
      <c r="BNM9" s="21" t="s">
        <v>206</v>
      </c>
      <c r="BNN9" s="21" t="s">
        <v>206</v>
      </c>
      <c r="BNO9" s="21">
        <v>538</v>
      </c>
      <c r="BNP9" s="21">
        <v>127</v>
      </c>
      <c r="BNQ9" s="21" t="s">
        <v>206</v>
      </c>
      <c r="BNR9" s="21">
        <v>497</v>
      </c>
      <c r="BNS9" s="21">
        <v>36726</v>
      </c>
      <c r="BNT9" s="21">
        <v>9757</v>
      </c>
      <c r="BNU9" s="21">
        <v>67761</v>
      </c>
      <c r="BNV9" s="21">
        <v>29529</v>
      </c>
      <c r="BNW9" s="21" t="s">
        <v>206</v>
      </c>
      <c r="BNX9" s="21">
        <v>9954</v>
      </c>
      <c r="BNY9" s="21">
        <v>258768</v>
      </c>
      <c r="BNZ9" s="21">
        <v>350434</v>
      </c>
      <c r="BOA9" s="21">
        <v>86038</v>
      </c>
      <c r="BOB9" s="21">
        <v>217935</v>
      </c>
      <c r="BOC9" s="21">
        <v>59843</v>
      </c>
      <c r="BOD9" s="21" t="s">
        <v>206</v>
      </c>
      <c r="BOE9" s="21" t="s">
        <v>206</v>
      </c>
      <c r="BOF9" s="21" t="s">
        <v>206</v>
      </c>
      <c r="BOG9" s="21" t="s">
        <v>206</v>
      </c>
      <c r="BOH9" s="21" t="s">
        <v>206</v>
      </c>
      <c r="BOI9" s="21">
        <v>36522403</v>
      </c>
      <c r="BOJ9" s="21">
        <v>13122988</v>
      </c>
      <c r="BOK9" s="21">
        <v>7567968</v>
      </c>
      <c r="BOL9" s="21">
        <v>65743</v>
      </c>
      <c r="BOM9" s="21" t="s">
        <v>206</v>
      </c>
      <c r="BON9" s="21" t="s">
        <v>206</v>
      </c>
      <c r="BOO9" s="21">
        <v>19410187</v>
      </c>
      <c r="BOP9" s="21">
        <v>12212</v>
      </c>
      <c r="BOQ9" s="21" t="s">
        <v>206</v>
      </c>
      <c r="BOR9" s="21">
        <v>254638</v>
      </c>
      <c r="BOS9" s="21">
        <v>19041</v>
      </c>
      <c r="BOT9" s="21">
        <v>158976</v>
      </c>
      <c r="BOU9" s="21">
        <v>2442</v>
      </c>
      <c r="BOV9" s="21">
        <v>462</v>
      </c>
      <c r="BOW9" s="21" t="s">
        <v>206</v>
      </c>
      <c r="BOX9" s="21" t="s">
        <v>206</v>
      </c>
      <c r="BOY9" s="21" t="s">
        <v>206</v>
      </c>
      <c r="BOZ9" s="21" t="s">
        <v>206</v>
      </c>
      <c r="BPA9" s="21" t="s">
        <v>206</v>
      </c>
      <c r="BPB9" s="21" t="s">
        <v>206</v>
      </c>
      <c r="BPC9" s="21">
        <v>212741</v>
      </c>
      <c r="BPD9" s="21">
        <v>41401</v>
      </c>
      <c r="BPE9" s="21">
        <v>12000</v>
      </c>
      <c r="BPF9" s="21">
        <v>1307326</v>
      </c>
      <c r="BPG9" s="21" t="s">
        <v>206</v>
      </c>
      <c r="BPH9" s="21">
        <v>1201136</v>
      </c>
      <c r="BPI9" s="21">
        <v>309122</v>
      </c>
      <c r="BPJ9" s="21" t="s">
        <v>206</v>
      </c>
      <c r="BPK9" s="21" t="s">
        <v>206</v>
      </c>
      <c r="BPL9" s="21">
        <v>4443582</v>
      </c>
      <c r="BPM9" s="21">
        <v>101748</v>
      </c>
      <c r="BPN9" s="21">
        <v>5549</v>
      </c>
      <c r="BPO9" s="21">
        <v>292738</v>
      </c>
      <c r="BPP9" s="21" t="s">
        <v>206</v>
      </c>
      <c r="BPQ9" s="21">
        <v>3671</v>
      </c>
      <c r="BPR9" s="21">
        <v>357820</v>
      </c>
      <c r="BPS9" s="21">
        <v>14052684</v>
      </c>
      <c r="BPT9" s="21">
        <v>970861</v>
      </c>
      <c r="BPU9" s="21" t="s">
        <v>206</v>
      </c>
      <c r="BPV9" s="21">
        <v>698</v>
      </c>
      <c r="BPW9" s="21" t="s">
        <v>206</v>
      </c>
      <c r="BPX9" s="21">
        <v>4500</v>
      </c>
      <c r="BPY9" s="21">
        <v>24755</v>
      </c>
      <c r="BPZ9" s="21">
        <v>124328</v>
      </c>
      <c r="BQA9" s="21" t="s">
        <v>206</v>
      </c>
      <c r="BQB9" s="21">
        <v>71543</v>
      </c>
      <c r="BQC9" s="21" t="s">
        <v>206</v>
      </c>
      <c r="BQD9" s="21">
        <v>66592</v>
      </c>
      <c r="BQE9" s="21">
        <v>2295120</v>
      </c>
      <c r="BQF9" s="21">
        <v>107292</v>
      </c>
      <c r="BQG9" s="21">
        <v>671501</v>
      </c>
      <c r="BQH9" s="21" t="s">
        <v>206</v>
      </c>
      <c r="BQI9" s="21">
        <v>15271</v>
      </c>
      <c r="BQJ9" s="21" t="s">
        <v>206</v>
      </c>
      <c r="BQK9" s="21" t="s">
        <v>206</v>
      </c>
      <c r="BQL9" s="21">
        <v>380</v>
      </c>
      <c r="BQM9" s="21">
        <v>455778</v>
      </c>
      <c r="BQN9" s="21">
        <v>10925</v>
      </c>
      <c r="BQO9" s="21">
        <v>60557</v>
      </c>
      <c r="BQP9" s="21" t="s">
        <v>206</v>
      </c>
      <c r="BQQ9" s="21" t="s">
        <v>206</v>
      </c>
      <c r="BQR9" s="21">
        <v>90974</v>
      </c>
      <c r="BQS9" s="21">
        <v>73736</v>
      </c>
      <c r="BQT9" s="21" t="s">
        <v>206</v>
      </c>
      <c r="BQU9" s="21">
        <v>6308</v>
      </c>
      <c r="BQV9" s="21">
        <v>39537</v>
      </c>
      <c r="BQW9" s="21">
        <v>1219</v>
      </c>
      <c r="BQX9" s="21">
        <v>63713</v>
      </c>
      <c r="BQY9" s="21">
        <v>4</v>
      </c>
      <c r="BQZ9" s="21">
        <v>6403</v>
      </c>
      <c r="BRA9" s="21" t="s">
        <v>206</v>
      </c>
      <c r="BRB9" s="21">
        <v>5000</v>
      </c>
      <c r="BRC9" s="21">
        <v>8505</v>
      </c>
      <c r="BRD9" s="21" t="s">
        <v>206</v>
      </c>
      <c r="BRE9" s="21" t="s">
        <v>206</v>
      </c>
      <c r="BRF9" s="21">
        <v>5695666</v>
      </c>
      <c r="BRG9" s="21" t="s">
        <v>206</v>
      </c>
      <c r="BRH9" s="21" t="s">
        <v>206</v>
      </c>
      <c r="BRI9" s="21" t="s">
        <v>206</v>
      </c>
      <c r="BRJ9" s="21" t="s">
        <v>206</v>
      </c>
      <c r="BRK9" s="21" t="s">
        <v>206</v>
      </c>
      <c r="BRL9" s="21">
        <v>120</v>
      </c>
      <c r="BRM9" s="21">
        <v>475046</v>
      </c>
      <c r="BRN9" s="21">
        <v>51017</v>
      </c>
      <c r="BRO9" s="21">
        <v>211556</v>
      </c>
      <c r="BRP9" s="21">
        <v>4071</v>
      </c>
      <c r="BRQ9" s="21" t="s">
        <v>206</v>
      </c>
      <c r="BRR9" s="21">
        <v>2669</v>
      </c>
      <c r="BRS9" s="21">
        <v>607207</v>
      </c>
      <c r="BRT9" s="21">
        <v>22328</v>
      </c>
      <c r="BRU9" s="21">
        <v>1518504</v>
      </c>
      <c r="BRV9" s="21">
        <v>2697383</v>
      </c>
      <c r="BRW9" s="21">
        <v>128159</v>
      </c>
      <c r="BRX9" s="21" t="s">
        <v>206</v>
      </c>
      <c r="BRY9" s="21" t="s">
        <v>206</v>
      </c>
      <c r="BRZ9" s="21" t="s">
        <v>206</v>
      </c>
      <c r="BSA9" s="21" t="s">
        <v>206</v>
      </c>
      <c r="BSB9" s="21" t="s">
        <v>206</v>
      </c>
      <c r="BSC9" s="21">
        <v>80417452</v>
      </c>
      <c r="BSD9" s="21">
        <v>82417335</v>
      </c>
      <c r="BSE9" s="21" t="s">
        <v>206</v>
      </c>
      <c r="BSF9" s="21" t="s">
        <v>206</v>
      </c>
      <c r="BSG9" s="21">
        <v>931208</v>
      </c>
      <c r="BSH9" s="21" t="s">
        <v>206</v>
      </c>
      <c r="BSI9" s="21">
        <v>3192687</v>
      </c>
      <c r="BSJ9" s="21">
        <v>20606</v>
      </c>
      <c r="BSK9" s="21" t="s">
        <v>206</v>
      </c>
      <c r="BSL9" s="21">
        <v>28517</v>
      </c>
      <c r="BSM9" s="21">
        <v>901</v>
      </c>
      <c r="BSN9" s="21">
        <v>1299087</v>
      </c>
      <c r="BSO9" s="21">
        <v>3491</v>
      </c>
      <c r="BSP9" s="21">
        <v>260</v>
      </c>
      <c r="BSQ9" s="21">
        <v>2</v>
      </c>
      <c r="BSR9" s="21" t="s">
        <v>206</v>
      </c>
      <c r="BSS9" s="21" t="s">
        <v>206</v>
      </c>
      <c r="BST9" s="21" t="s">
        <v>206</v>
      </c>
      <c r="BSU9" s="21" t="s">
        <v>206</v>
      </c>
      <c r="BSV9" s="21" t="s">
        <v>206</v>
      </c>
      <c r="BSW9" s="21" t="s">
        <v>206</v>
      </c>
      <c r="BSX9" s="21" t="s">
        <v>206</v>
      </c>
      <c r="BSY9" s="21" t="s">
        <v>206</v>
      </c>
      <c r="BSZ9" s="21" t="s">
        <v>206</v>
      </c>
      <c r="BTA9" s="21" t="s">
        <v>206</v>
      </c>
      <c r="BTB9" s="21" t="s">
        <v>206</v>
      </c>
      <c r="BTC9" s="21" t="s">
        <v>206</v>
      </c>
      <c r="BTD9" s="21" t="s">
        <v>206</v>
      </c>
      <c r="BTE9" s="21" t="s">
        <v>206</v>
      </c>
      <c r="BTF9" s="21" t="s">
        <v>206</v>
      </c>
      <c r="BTG9" s="21" t="s">
        <v>206</v>
      </c>
      <c r="BTH9" s="21" t="s">
        <v>206</v>
      </c>
      <c r="BTI9" s="21" t="s">
        <v>206</v>
      </c>
      <c r="BTJ9" s="21" t="s">
        <v>206</v>
      </c>
      <c r="BTK9" s="21" t="s">
        <v>206</v>
      </c>
      <c r="BTL9" s="21" t="s">
        <v>206</v>
      </c>
      <c r="BTM9" s="21" t="s">
        <v>206</v>
      </c>
      <c r="BTN9" s="21" t="s">
        <v>206</v>
      </c>
      <c r="BTO9" s="21" t="s">
        <v>206</v>
      </c>
      <c r="BTP9" s="21" t="s">
        <v>206</v>
      </c>
      <c r="BTQ9" s="21" t="s">
        <v>206</v>
      </c>
      <c r="BTR9" s="21" t="s">
        <v>206</v>
      </c>
      <c r="BTS9" s="21" t="s">
        <v>206</v>
      </c>
      <c r="BTT9" s="21" t="s">
        <v>206</v>
      </c>
      <c r="BTU9" s="21" t="s">
        <v>206</v>
      </c>
      <c r="BTV9" s="21" t="s">
        <v>206</v>
      </c>
      <c r="BTW9" s="21" t="s">
        <v>206</v>
      </c>
      <c r="BTX9" s="21" t="s">
        <v>206</v>
      </c>
      <c r="BTY9" s="21" t="s">
        <v>206</v>
      </c>
      <c r="BTZ9" s="21" t="s">
        <v>206</v>
      </c>
      <c r="BUA9" s="21" t="s">
        <v>206</v>
      </c>
      <c r="BUB9" s="21" t="s">
        <v>206</v>
      </c>
      <c r="BUC9" s="21" t="s">
        <v>206</v>
      </c>
      <c r="BUD9" s="21" t="s">
        <v>206</v>
      </c>
      <c r="BUE9" s="21" t="s">
        <v>206</v>
      </c>
      <c r="BUF9" s="21" t="s">
        <v>206</v>
      </c>
      <c r="BUG9" s="21" t="s">
        <v>206</v>
      </c>
      <c r="BUH9" s="21" t="s">
        <v>206</v>
      </c>
      <c r="BUI9" s="21" t="s">
        <v>206</v>
      </c>
      <c r="BUJ9" s="21" t="s">
        <v>206</v>
      </c>
      <c r="BUK9" s="21" t="s">
        <v>206</v>
      </c>
      <c r="BUL9" s="21" t="s">
        <v>206</v>
      </c>
      <c r="BUM9" s="21" t="s">
        <v>206</v>
      </c>
      <c r="BUN9" s="21" t="s">
        <v>206</v>
      </c>
      <c r="BUO9" s="21" t="s">
        <v>206</v>
      </c>
      <c r="BUP9" s="21" t="s">
        <v>206</v>
      </c>
      <c r="BUQ9" s="21" t="s">
        <v>206</v>
      </c>
      <c r="BUR9" s="21" t="s">
        <v>206</v>
      </c>
      <c r="BUS9" s="21" t="s">
        <v>206</v>
      </c>
      <c r="BUT9" s="21" t="s">
        <v>206</v>
      </c>
      <c r="BUU9" s="21" t="s">
        <v>206</v>
      </c>
      <c r="BUV9" s="21" t="s">
        <v>206</v>
      </c>
      <c r="BUW9" s="21" t="s">
        <v>206</v>
      </c>
      <c r="BUX9" s="21" t="s">
        <v>206</v>
      </c>
      <c r="BUY9" s="21" t="s">
        <v>206</v>
      </c>
      <c r="BUZ9" s="21" t="s">
        <v>206</v>
      </c>
      <c r="BVA9" s="21" t="s">
        <v>206</v>
      </c>
      <c r="BVB9" s="21" t="s">
        <v>206</v>
      </c>
      <c r="BVC9" s="21" t="s">
        <v>206</v>
      </c>
      <c r="BVD9" s="21" t="s">
        <v>206</v>
      </c>
      <c r="BVE9" s="21" t="s">
        <v>206</v>
      </c>
      <c r="BVF9" s="21" t="s">
        <v>206</v>
      </c>
      <c r="BVG9" s="21" t="s">
        <v>206</v>
      </c>
      <c r="BVH9" s="21" t="s">
        <v>206</v>
      </c>
      <c r="BVI9" s="21" t="s">
        <v>206</v>
      </c>
      <c r="BVJ9" s="21" t="s">
        <v>206</v>
      </c>
      <c r="BVK9" s="21" t="s">
        <v>206</v>
      </c>
      <c r="BVL9" s="21" t="s">
        <v>206</v>
      </c>
      <c r="BVM9" s="21" t="s">
        <v>206</v>
      </c>
      <c r="BVN9" s="21" t="s">
        <v>206</v>
      </c>
      <c r="BVO9" s="21" t="s">
        <v>206</v>
      </c>
      <c r="BVP9" s="21" t="s">
        <v>206</v>
      </c>
      <c r="BVQ9" s="21" t="s">
        <v>206</v>
      </c>
      <c r="BVR9" s="21" t="s">
        <v>206</v>
      </c>
      <c r="BVS9" s="21" t="s">
        <v>206</v>
      </c>
      <c r="BVT9" s="21" t="s">
        <v>206</v>
      </c>
      <c r="BVU9" s="21" t="s">
        <v>206</v>
      </c>
      <c r="BVV9" s="21" t="s">
        <v>206</v>
      </c>
      <c r="BVW9" s="21" t="s">
        <v>206</v>
      </c>
      <c r="BVX9" s="21" t="s">
        <v>206</v>
      </c>
      <c r="BVY9" s="21" t="s">
        <v>206</v>
      </c>
      <c r="BVZ9" s="21" t="s">
        <v>206</v>
      </c>
      <c r="BWA9" s="21" t="s">
        <v>206</v>
      </c>
      <c r="BWB9" s="21" t="s">
        <v>206</v>
      </c>
      <c r="BWC9" s="21" t="s">
        <v>206</v>
      </c>
      <c r="BWD9" s="21" t="s">
        <v>206</v>
      </c>
      <c r="BWE9" s="21" t="s">
        <v>206</v>
      </c>
      <c r="BWF9" s="21" t="s">
        <v>206</v>
      </c>
      <c r="BWG9" s="21" t="s">
        <v>206</v>
      </c>
      <c r="BWH9" s="21" t="s">
        <v>206</v>
      </c>
      <c r="BWI9" s="21" t="s">
        <v>206</v>
      </c>
      <c r="BWJ9" s="21" t="s">
        <v>206</v>
      </c>
      <c r="BWK9" s="21" t="s">
        <v>206</v>
      </c>
      <c r="BWL9" s="21" t="s">
        <v>206</v>
      </c>
      <c r="BWM9" s="21" t="s">
        <v>206</v>
      </c>
      <c r="BWN9" s="21" t="s">
        <v>206</v>
      </c>
      <c r="BWO9" s="21" t="s">
        <v>206</v>
      </c>
      <c r="BWP9" s="21" t="s">
        <v>206</v>
      </c>
      <c r="BWQ9" s="21" t="s">
        <v>206</v>
      </c>
      <c r="BWR9" s="21" t="s">
        <v>206</v>
      </c>
      <c r="BWS9" s="21" t="s">
        <v>206</v>
      </c>
      <c r="BWT9" s="21" t="s">
        <v>206</v>
      </c>
      <c r="BWU9" s="21" t="s">
        <v>206</v>
      </c>
      <c r="BWV9" s="21" t="s">
        <v>206</v>
      </c>
      <c r="BWW9" s="21" t="s">
        <v>206</v>
      </c>
      <c r="BWX9" s="21">
        <v>222883</v>
      </c>
      <c r="BWY9" s="21" t="s">
        <v>206</v>
      </c>
      <c r="BWZ9" s="21" t="s">
        <v>206</v>
      </c>
      <c r="BXA9" s="21">
        <v>51414</v>
      </c>
      <c r="BXB9" s="21">
        <v>129126</v>
      </c>
      <c r="BXC9" s="21">
        <v>41194</v>
      </c>
      <c r="BXD9" s="21" t="s">
        <v>206</v>
      </c>
      <c r="BXE9" s="21" t="s">
        <v>206</v>
      </c>
      <c r="BXF9" s="21">
        <v>118105</v>
      </c>
      <c r="BXG9" s="21">
        <v>2263020</v>
      </c>
      <c r="BXH9" s="21" t="s">
        <v>206</v>
      </c>
      <c r="BXI9" s="21" t="s">
        <v>206</v>
      </c>
      <c r="BXJ9" s="21">
        <v>11343</v>
      </c>
      <c r="BXK9" s="21" t="s">
        <v>206</v>
      </c>
      <c r="BXL9" s="21">
        <v>8</v>
      </c>
      <c r="BXM9" s="21" t="s">
        <v>206</v>
      </c>
      <c r="BXN9" s="21" t="s">
        <v>206</v>
      </c>
      <c r="BXO9" s="21" t="s">
        <v>206</v>
      </c>
      <c r="BXP9" s="21">
        <v>888</v>
      </c>
      <c r="BXQ9" s="21" t="s">
        <v>206</v>
      </c>
      <c r="BXR9" s="21" t="s">
        <v>206</v>
      </c>
      <c r="BXS9" s="21" t="s">
        <v>206</v>
      </c>
      <c r="BXT9" s="21">
        <v>2237</v>
      </c>
      <c r="BXU9" s="21" t="s">
        <v>206</v>
      </c>
      <c r="BXV9" s="21" t="s">
        <v>206</v>
      </c>
      <c r="BXW9" s="21">
        <v>307033</v>
      </c>
      <c r="BXX9" s="21" t="s">
        <v>206</v>
      </c>
      <c r="BXY9" s="21" t="s">
        <v>206</v>
      </c>
      <c r="BXZ9" s="21" t="s">
        <v>206</v>
      </c>
      <c r="BYA9" s="21">
        <v>63860</v>
      </c>
      <c r="BYB9" s="21">
        <v>281</v>
      </c>
      <c r="BYC9" s="21">
        <v>2080</v>
      </c>
      <c r="BYD9" s="21" t="s">
        <v>206</v>
      </c>
      <c r="BYE9" s="21" t="s">
        <v>206</v>
      </c>
      <c r="BYF9" s="21">
        <v>2063</v>
      </c>
      <c r="BYG9" s="21">
        <v>44600</v>
      </c>
      <c r="BYH9" s="21" t="s">
        <v>206</v>
      </c>
      <c r="BYI9" s="21">
        <v>172</v>
      </c>
      <c r="BYJ9" s="21" t="s">
        <v>206</v>
      </c>
      <c r="BYK9" s="21">
        <v>310</v>
      </c>
      <c r="BYL9" s="21" t="s">
        <v>206</v>
      </c>
      <c r="BYM9" s="21" t="s">
        <v>206</v>
      </c>
      <c r="BYN9" s="21" t="s">
        <v>206</v>
      </c>
      <c r="BYO9" s="21" t="s">
        <v>206</v>
      </c>
      <c r="BYP9" s="21" t="s">
        <v>206</v>
      </c>
      <c r="BYQ9" s="21" t="s">
        <v>206</v>
      </c>
      <c r="BYR9" s="21" t="s">
        <v>206</v>
      </c>
      <c r="BYS9" s="21" t="s">
        <v>206</v>
      </c>
      <c r="BYT9" s="21">
        <v>118474</v>
      </c>
      <c r="BYU9" s="21" t="s">
        <v>206</v>
      </c>
      <c r="BYV9" s="21" t="s">
        <v>206</v>
      </c>
      <c r="BYW9" s="21" t="s">
        <v>206</v>
      </c>
      <c r="BYX9" s="21" t="s">
        <v>206</v>
      </c>
      <c r="BYY9" s="21" t="s">
        <v>206</v>
      </c>
      <c r="BYZ9" s="21" t="s">
        <v>206</v>
      </c>
      <c r="BZA9" s="21">
        <v>23804</v>
      </c>
      <c r="BZB9" s="21">
        <v>1940</v>
      </c>
      <c r="BZC9" s="21">
        <v>47227</v>
      </c>
      <c r="BZD9" s="21" t="s">
        <v>206</v>
      </c>
      <c r="BZE9" s="21" t="s">
        <v>206</v>
      </c>
      <c r="BZF9" s="21">
        <v>4220</v>
      </c>
      <c r="BZG9" s="21" t="s">
        <v>206</v>
      </c>
      <c r="BZH9" s="21">
        <v>9916</v>
      </c>
      <c r="BZI9" s="21" t="s">
        <v>206</v>
      </c>
      <c r="BZJ9" s="21">
        <v>758</v>
      </c>
      <c r="BZK9" s="21" t="s">
        <v>206</v>
      </c>
      <c r="BZL9" s="21" t="s">
        <v>206</v>
      </c>
      <c r="BZM9" s="21" t="s">
        <v>206</v>
      </c>
      <c r="BZN9" s="21" t="s">
        <v>206</v>
      </c>
      <c r="BZO9" s="21" t="s">
        <v>206</v>
      </c>
      <c r="BZP9" s="21" t="s">
        <v>206</v>
      </c>
      <c r="BZQ9" s="21">
        <v>5191654</v>
      </c>
      <c r="BZR9" s="21">
        <v>989731</v>
      </c>
      <c r="BZS9" s="21">
        <v>6384</v>
      </c>
      <c r="BZT9" s="21" t="s">
        <v>206</v>
      </c>
      <c r="BZU9" s="21" t="s">
        <v>206</v>
      </c>
      <c r="BZV9" s="21">
        <v>67490</v>
      </c>
      <c r="BZW9" s="21">
        <v>74804</v>
      </c>
      <c r="BZX9" s="21" t="s">
        <v>206</v>
      </c>
      <c r="BZY9" s="21" t="s">
        <v>206</v>
      </c>
      <c r="BZZ9" s="21">
        <v>97007</v>
      </c>
      <c r="CAA9" s="21">
        <v>2226</v>
      </c>
      <c r="CAB9" s="21" t="s">
        <v>206</v>
      </c>
      <c r="CAC9" s="21" t="s">
        <v>206</v>
      </c>
      <c r="CAD9" s="21" t="s">
        <v>206</v>
      </c>
      <c r="CAE9" s="21" t="s">
        <v>206</v>
      </c>
      <c r="CAF9" s="21" t="s">
        <v>206</v>
      </c>
      <c r="CAG9" s="21" t="s">
        <v>206</v>
      </c>
      <c r="CAH9" s="21">
        <v>1351086</v>
      </c>
      <c r="CAI9" s="21" t="s">
        <v>206</v>
      </c>
      <c r="CAJ9" s="21" t="s">
        <v>206</v>
      </c>
      <c r="CAK9" s="21">
        <v>375183</v>
      </c>
      <c r="CAL9" s="21">
        <v>11720</v>
      </c>
      <c r="CAM9" s="21" t="s">
        <v>206</v>
      </c>
      <c r="CAN9" s="21">
        <v>1694111</v>
      </c>
      <c r="CAO9" s="21">
        <v>13147</v>
      </c>
      <c r="CAP9" s="21">
        <v>37426</v>
      </c>
      <c r="CAQ9" s="21">
        <v>10011</v>
      </c>
      <c r="CAR9" s="21">
        <v>5523</v>
      </c>
      <c r="CAS9" s="21" t="s">
        <v>206</v>
      </c>
      <c r="CAT9" s="21">
        <v>494782</v>
      </c>
      <c r="CAU9" s="21">
        <v>5061918</v>
      </c>
      <c r="CAV9" s="21">
        <v>2896415</v>
      </c>
      <c r="CAW9" s="21">
        <v>2462230</v>
      </c>
      <c r="CAX9" s="21" t="s">
        <v>206</v>
      </c>
      <c r="CAY9" s="21">
        <v>24320</v>
      </c>
      <c r="CAZ9" s="21">
        <v>1253219</v>
      </c>
      <c r="CBA9" s="21">
        <v>6559021</v>
      </c>
      <c r="CBB9" s="21" t="s">
        <v>206</v>
      </c>
      <c r="CBC9" s="21" t="s">
        <v>206</v>
      </c>
      <c r="CBD9" s="21">
        <v>18940</v>
      </c>
      <c r="CBE9" s="21" t="s">
        <v>206</v>
      </c>
      <c r="CBF9" s="21">
        <v>252</v>
      </c>
      <c r="CBG9" s="21" t="s">
        <v>206</v>
      </c>
      <c r="CBH9" s="21" t="s">
        <v>206</v>
      </c>
      <c r="CBI9" s="21" t="s">
        <v>206</v>
      </c>
      <c r="CBJ9" s="21">
        <v>49547</v>
      </c>
      <c r="CBK9" s="21" t="s">
        <v>206</v>
      </c>
      <c r="CBL9" s="21">
        <v>1215574</v>
      </c>
      <c r="CBM9" s="21">
        <v>10676064</v>
      </c>
      <c r="CBN9" s="21">
        <v>325001</v>
      </c>
      <c r="CBO9" s="21">
        <v>292321</v>
      </c>
      <c r="CBP9" s="21">
        <v>4489926</v>
      </c>
      <c r="CBQ9" s="21">
        <v>5062065</v>
      </c>
      <c r="CBR9" s="21">
        <v>12</v>
      </c>
      <c r="CBS9" s="21" t="s">
        <v>206</v>
      </c>
      <c r="CBT9" s="21">
        <v>107188</v>
      </c>
      <c r="CBU9" s="21">
        <v>9462613</v>
      </c>
      <c r="CBV9" s="21">
        <v>238421</v>
      </c>
      <c r="CBW9" s="21">
        <v>26681</v>
      </c>
      <c r="CBX9" s="21">
        <v>381042</v>
      </c>
      <c r="CBY9" s="21" t="s">
        <v>206</v>
      </c>
      <c r="CBZ9" s="21">
        <v>2944799</v>
      </c>
      <c r="CCA9" s="21">
        <v>195625</v>
      </c>
      <c r="CCB9" s="21" t="s">
        <v>206</v>
      </c>
      <c r="CCC9" s="21">
        <v>1243</v>
      </c>
      <c r="CCD9" s="21">
        <v>260424</v>
      </c>
      <c r="CCE9" s="21">
        <v>7633</v>
      </c>
      <c r="CCF9" s="21" t="s">
        <v>206</v>
      </c>
      <c r="CCG9" s="21">
        <v>38880</v>
      </c>
      <c r="CCH9" s="21">
        <v>312071</v>
      </c>
      <c r="CCI9" s="21">
        <v>52723</v>
      </c>
      <c r="CCJ9" s="21">
        <v>779</v>
      </c>
      <c r="CCK9" s="21">
        <v>17366</v>
      </c>
      <c r="CCL9" s="21" t="s">
        <v>206</v>
      </c>
      <c r="CCM9" s="21" t="s">
        <v>206</v>
      </c>
      <c r="CCN9" s="21">
        <v>13030097</v>
      </c>
      <c r="CCO9" s="21" t="s">
        <v>206</v>
      </c>
      <c r="CCP9" s="21" t="s">
        <v>206</v>
      </c>
      <c r="CCQ9" s="21">
        <v>1865</v>
      </c>
      <c r="CCR9" s="21">
        <v>766793</v>
      </c>
      <c r="CCS9" s="21" t="s">
        <v>206</v>
      </c>
      <c r="CCT9" s="21">
        <v>249</v>
      </c>
      <c r="CCU9" s="21">
        <v>102740</v>
      </c>
      <c r="CCV9" s="21">
        <v>417297</v>
      </c>
      <c r="CCW9" s="21">
        <v>123013</v>
      </c>
      <c r="CCX9" s="21">
        <v>21211384</v>
      </c>
      <c r="CCY9" s="21" t="s">
        <v>206</v>
      </c>
      <c r="CCZ9" s="21">
        <v>236837</v>
      </c>
      <c r="CDA9" s="21">
        <v>650623</v>
      </c>
      <c r="CDB9" s="21">
        <v>826770</v>
      </c>
      <c r="CDC9" s="21">
        <v>10297455</v>
      </c>
      <c r="CDD9" s="21">
        <v>3406068</v>
      </c>
      <c r="CDE9" s="21">
        <v>934930</v>
      </c>
      <c r="CDF9" s="21">
        <v>351</v>
      </c>
      <c r="CDG9" s="21" t="s">
        <v>206</v>
      </c>
      <c r="CDH9" s="21">
        <v>95</v>
      </c>
      <c r="CDI9" s="21" t="s">
        <v>206</v>
      </c>
      <c r="CDJ9" s="21">
        <v>693</v>
      </c>
      <c r="CDK9" s="21">
        <v>17322643</v>
      </c>
      <c r="CDL9" s="21">
        <v>1735481464</v>
      </c>
      <c r="CDM9" s="21">
        <v>8536548</v>
      </c>
      <c r="CDN9" s="21">
        <v>3241488</v>
      </c>
      <c r="CDO9" s="21">
        <v>12877</v>
      </c>
      <c r="CDP9" s="21" t="s">
        <v>206</v>
      </c>
      <c r="CDQ9" s="21">
        <v>14708053</v>
      </c>
      <c r="CDR9" s="21">
        <v>16441</v>
      </c>
      <c r="CDS9" s="21" t="s">
        <v>206</v>
      </c>
      <c r="CDT9" s="21">
        <v>9132055</v>
      </c>
      <c r="CDU9" s="21">
        <v>208</v>
      </c>
      <c r="CDV9" s="21">
        <v>567469</v>
      </c>
      <c r="CDW9" s="21">
        <v>3910</v>
      </c>
      <c r="CDX9" s="21">
        <v>3212</v>
      </c>
      <c r="CDY9" s="21" t="s">
        <v>206</v>
      </c>
      <c r="CDZ9">
        <v>72357187</v>
      </c>
      <c r="CEA9">
        <v>1679325</v>
      </c>
      <c r="CEB9">
        <v>69526977</v>
      </c>
      <c r="CEC9">
        <v>205649</v>
      </c>
      <c r="CED9">
        <v>142735</v>
      </c>
      <c r="CEE9">
        <v>10551804</v>
      </c>
      <c r="CEF9">
        <v>8447578</v>
      </c>
      <c r="CEG9">
        <v>528287</v>
      </c>
      <c r="CEH9">
        <v>272097593</v>
      </c>
      <c r="CEI9">
        <v>2564492</v>
      </c>
      <c r="CEJ9">
        <v>447913244</v>
      </c>
      <c r="CEK9">
        <v>3864919</v>
      </c>
      <c r="CEL9">
        <v>18779834</v>
      </c>
      <c r="CEM9">
        <v>350580</v>
      </c>
      <c r="CEN9">
        <v>55850723</v>
      </c>
      <c r="CEO9">
        <v>53927507</v>
      </c>
      <c r="CEP9">
        <v>84456498</v>
      </c>
      <c r="CEQ9">
        <v>126440588</v>
      </c>
      <c r="CER9">
        <v>1012138</v>
      </c>
      <c r="CES9">
        <v>246229811</v>
      </c>
      <c r="CET9">
        <v>182042036</v>
      </c>
      <c r="CEU9">
        <v>531472813</v>
      </c>
      <c r="CEV9">
        <v>14215394</v>
      </c>
      <c r="CEW9" t="s">
        <v>206</v>
      </c>
      <c r="CEX9">
        <v>7149266</v>
      </c>
      <c r="CEY9">
        <v>62829</v>
      </c>
      <c r="CEZ9">
        <v>95825</v>
      </c>
      <c r="CFA9">
        <v>765888</v>
      </c>
      <c r="CFB9">
        <v>398090</v>
      </c>
      <c r="CFC9">
        <v>187797</v>
      </c>
      <c r="CFD9">
        <v>128278620</v>
      </c>
      <c r="CFE9">
        <v>5604053</v>
      </c>
      <c r="CFF9">
        <v>71206756</v>
      </c>
      <c r="CFG9">
        <v>64626228</v>
      </c>
      <c r="CFH9">
        <v>41651032</v>
      </c>
      <c r="CFI9">
        <v>34592514</v>
      </c>
      <c r="CFJ9">
        <v>12691197</v>
      </c>
      <c r="CFK9">
        <v>131868239</v>
      </c>
      <c r="CFL9">
        <v>80</v>
      </c>
      <c r="CFM9">
        <v>58313785</v>
      </c>
      <c r="CFN9">
        <v>128624476</v>
      </c>
      <c r="CFO9">
        <v>279595911</v>
      </c>
      <c r="CFP9">
        <v>216587299</v>
      </c>
      <c r="CFQ9">
        <v>24541897</v>
      </c>
      <c r="CFR9">
        <v>1376961</v>
      </c>
      <c r="CFS9">
        <v>370712</v>
      </c>
      <c r="CFT9">
        <v>68723793</v>
      </c>
      <c r="CFU9">
        <v>54587301</v>
      </c>
      <c r="CFV9">
        <v>62590</v>
      </c>
      <c r="CFW9">
        <v>624792</v>
      </c>
      <c r="CFX9">
        <v>22350051</v>
      </c>
      <c r="CFY9">
        <v>4476457</v>
      </c>
      <c r="CFZ9">
        <v>4341890</v>
      </c>
      <c r="CGA9">
        <v>78615799</v>
      </c>
      <c r="CGB9">
        <v>11451005</v>
      </c>
      <c r="CGC9">
        <v>211029</v>
      </c>
      <c r="CGD9">
        <v>388327</v>
      </c>
      <c r="CGE9">
        <v>705721</v>
      </c>
      <c r="CGF9">
        <v>336847</v>
      </c>
      <c r="CGG9">
        <v>30765</v>
      </c>
      <c r="CGH9">
        <v>839302</v>
      </c>
      <c r="CGI9">
        <v>66617</v>
      </c>
      <c r="CGJ9" t="s">
        <v>206</v>
      </c>
      <c r="CGK9">
        <v>1145252</v>
      </c>
      <c r="CGL9">
        <v>54714407</v>
      </c>
      <c r="CGM9">
        <v>5855</v>
      </c>
      <c r="CGN9">
        <v>111093</v>
      </c>
      <c r="CGO9">
        <v>15053023</v>
      </c>
      <c r="CGP9">
        <v>33725740</v>
      </c>
      <c r="CGQ9">
        <v>9325648</v>
      </c>
      <c r="CGR9">
        <v>1221970432</v>
      </c>
      <c r="CGS9" t="s">
        <v>206</v>
      </c>
      <c r="CGT9">
        <v>7594457</v>
      </c>
      <c r="CGU9">
        <v>143433301</v>
      </c>
      <c r="CGV9">
        <v>38530442</v>
      </c>
      <c r="CGW9">
        <v>510588868</v>
      </c>
      <c r="CGX9">
        <v>313240016</v>
      </c>
      <c r="CGY9">
        <v>139207955</v>
      </c>
      <c r="CGZ9">
        <v>3498</v>
      </c>
      <c r="CHA9">
        <v>3752867</v>
      </c>
      <c r="CHB9">
        <v>4382630</v>
      </c>
      <c r="CHC9">
        <v>2827566</v>
      </c>
      <c r="CHD9">
        <v>167365</v>
      </c>
      <c r="CHE9">
        <v>2975128173</v>
      </c>
      <c r="CHF9">
        <v>11848889140</v>
      </c>
      <c r="CHG9">
        <v>3422593059</v>
      </c>
      <c r="CHH9">
        <v>31198891</v>
      </c>
      <c r="CHI9">
        <v>53700150</v>
      </c>
      <c r="CHJ9">
        <v>57219085</v>
      </c>
      <c r="CHK9">
        <v>1280096707</v>
      </c>
      <c r="CHL9">
        <v>287424</v>
      </c>
      <c r="CHM9">
        <v>17967</v>
      </c>
      <c r="CHN9">
        <v>173385847</v>
      </c>
      <c r="CHO9">
        <v>11411333</v>
      </c>
      <c r="CHP9">
        <v>192130616</v>
      </c>
      <c r="CHQ9">
        <v>297785</v>
      </c>
      <c r="CHR9">
        <v>1457841</v>
      </c>
      <c r="CHS9">
        <v>495742</v>
      </c>
    </row>
    <row r="10" spans="1:2255" x14ac:dyDescent="0.25">
      <c r="A10" s="21">
        <v>2012</v>
      </c>
      <c r="B10" s="21" t="s">
        <v>206</v>
      </c>
      <c r="C10" s="21" t="s">
        <v>206</v>
      </c>
      <c r="D10" s="21" t="s">
        <v>206</v>
      </c>
      <c r="E10" s="21" t="s">
        <v>206</v>
      </c>
      <c r="F10" s="21" t="s">
        <v>206</v>
      </c>
      <c r="G10" s="21">
        <v>891546</v>
      </c>
      <c r="H10" s="21">
        <v>6500</v>
      </c>
      <c r="I10" s="21" t="s">
        <v>206</v>
      </c>
      <c r="J10" s="21" t="s">
        <v>206</v>
      </c>
      <c r="K10" s="21">
        <v>228985</v>
      </c>
      <c r="L10" s="21" t="s">
        <v>206</v>
      </c>
      <c r="M10" s="21" t="s">
        <v>206</v>
      </c>
      <c r="N10" s="21">
        <v>987010</v>
      </c>
      <c r="O10" s="21" t="s">
        <v>206</v>
      </c>
      <c r="P10" s="21">
        <v>46166</v>
      </c>
      <c r="Q10" s="21">
        <v>970641</v>
      </c>
      <c r="R10" s="21" t="s">
        <v>206</v>
      </c>
      <c r="S10" s="21">
        <v>2359942</v>
      </c>
      <c r="T10" s="21" t="s">
        <v>206</v>
      </c>
      <c r="U10" s="21">
        <v>1599113</v>
      </c>
      <c r="V10" s="21">
        <v>77145</v>
      </c>
      <c r="W10" s="21">
        <v>545335</v>
      </c>
      <c r="X10" s="21" t="s">
        <v>206</v>
      </c>
      <c r="Y10" s="21" t="s">
        <v>206</v>
      </c>
      <c r="Z10" s="21">
        <v>618</v>
      </c>
      <c r="AA10" s="21" t="s">
        <v>206</v>
      </c>
      <c r="AB10" s="21">
        <v>1139</v>
      </c>
      <c r="AC10" s="21">
        <v>8719</v>
      </c>
      <c r="AD10" s="21">
        <v>1008360</v>
      </c>
      <c r="AE10" s="21" t="s">
        <v>206</v>
      </c>
      <c r="AF10" s="21">
        <v>3194896</v>
      </c>
      <c r="AG10" s="21">
        <v>599905</v>
      </c>
      <c r="AH10" s="21">
        <v>2140774</v>
      </c>
      <c r="AI10" s="21">
        <v>12772</v>
      </c>
      <c r="AJ10" s="21">
        <v>36350</v>
      </c>
      <c r="AK10" s="21">
        <v>3339416</v>
      </c>
      <c r="AL10" s="21">
        <v>901117</v>
      </c>
      <c r="AM10" s="21">
        <v>5006927</v>
      </c>
      <c r="AN10" s="21" t="s">
        <v>206</v>
      </c>
      <c r="AO10" s="21">
        <v>137228</v>
      </c>
      <c r="AP10" s="21">
        <v>889675</v>
      </c>
      <c r="AQ10" s="21">
        <v>3899159</v>
      </c>
      <c r="AR10" s="21">
        <v>43275</v>
      </c>
      <c r="AS10" s="21">
        <v>1359</v>
      </c>
      <c r="AT10" s="21" t="s">
        <v>206</v>
      </c>
      <c r="AU10" s="21" t="s">
        <v>206</v>
      </c>
      <c r="AV10" s="21">
        <v>378494</v>
      </c>
      <c r="AW10" s="21">
        <v>200824</v>
      </c>
      <c r="AX10" s="21" t="s">
        <v>206</v>
      </c>
      <c r="AY10" s="21">
        <v>7162</v>
      </c>
      <c r="AZ10" s="21">
        <v>565642</v>
      </c>
      <c r="BA10" s="21">
        <v>18310</v>
      </c>
      <c r="BB10" s="21">
        <v>22533714</v>
      </c>
      <c r="BC10" s="21">
        <v>19</v>
      </c>
      <c r="BD10" s="21">
        <v>462</v>
      </c>
      <c r="BE10" s="21" t="s">
        <v>206</v>
      </c>
      <c r="BF10" s="21">
        <v>9882</v>
      </c>
      <c r="BG10" s="21">
        <v>186809</v>
      </c>
      <c r="BH10" s="21" t="s">
        <v>206</v>
      </c>
      <c r="BI10" s="21" t="s">
        <v>206</v>
      </c>
      <c r="BJ10" s="21" t="s">
        <v>206</v>
      </c>
      <c r="BK10" s="21" t="s">
        <v>206</v>
      </c>
      <c r="BL10" s="21" t="s">
        <v>206</v>
      </c>
      <c r="BM10" s="21">
        <v>2530</v>
      </c>
      <c r="BN10" s="21" t="s">
        <v>206</v>
      </c>
      <c r="BO10" s="21" t="s">
        <v>206</v>
      </c>
      <c r="BP10" s="21" t="s">
        <v>206</v>
      </c>
      <c r="BQ10" s="21">
        <v>4818324</v>
      </c>
      <c r="BR10" s="21">
        <v>38600</v>
      </c>
      <c r="BS10" s="21">
        <v>22545</v>
      </c>
      <c r="BT10" s="21">
        <v>168</v>
      </c>
      <c r="BU10" s="21" t="s">
        <v>206</v>
      </c>
      <c r="BV10" s="21">
        <v>62964</v>
      </c>
      <c r="BW10" s="21">
        <v>2936386</v>
      </c>
      <c r="BX10" s="21">
        <v>267650</v>
      </c>
      <c r="BY10" s="21">
        <v>2157861</v>
      </c>
      <c r="BZ10" s="21">
        <v>140782</v>
      </c>
      <c r="CA10" s="21">
        <v>10</v>
      </c>
      <c r="CB10" s="21" t="s">
        <v>206</v>
      </c>
      <c r="CC10" s="21" t="s">
        <v>206</v>
      </c>
      <c r="CD10" s="21">
        <v>15544</v>
      </c>
      <c r="CE10" s="21" t="s">
        <v>206</v>
      </c>
      <c r="CF10" s="21" t="s">
        <v>206</v>
      </c>
      <c r="CG10" s="21">
        <v>8904821</v>
      </c>
      <c r="CH10" s="21">
        <v>11865050</v>
      </c>
      <c r="CI10" s="21">
        <v>66944279</v>
      </c>
      <c r="CJ10" s="21" t="s">
        <v>206</v>
      </c>
      <c r="CK10" s="21">
        <v>104918</v>
      </c>
      <c r="CL10" s="21" t="s">
        <v>206</v>
      </c>
      <c r="CM10" s="21">
        <v>1683354</v>
      </c>
      <c r="CN10" s="21" t="s">
        <v>206</v>
      </c>
      <c r="CO10" s="21" t="s">
        <v>206</v>
      </c>
      <c r="CP10" s="21">
        <v>219878</v>
      </c>
      <c r="CQ10" s="21">
        <v>370</v>
      </c>
      <c r="CR10" s="21">
        <v>655117</v>
      </c>
      <c r="CS10" s="21" t="s">
        <v>206</v>
      </c>
      <c r="CT10" s="21">
        <v>248649</v>
      </c>
      <c r="CU10" s="21" t="s">
        <v>206</v>
      </c>
      <c r="CV10" s="21" t="s">
        <v>206</v>
      </c>
      <c r="CW10" s="21" t="s">
        <v>206</v>
      </c>
      <c r="CX10" s="21" t="s">
        <v>206</v>
      </c>
      <c r="CY10" s="21" t="s">
        <v>206</v>
      </c>
      <c r="CZ10" s="21" t="s">
        <v>206</v>
      </c>
      <c r="DA10" s="21">
        <v>10705</v>
      </c>
      <c r="DB10" s="21">
        <v>900</v>
      </c>
      <c r="DC10" s="21" t="s">
        <v>206</v>
      </c>
      <c r="DD10" s="21">
        <v>2512142</v>
      </c>
      <c r="DE10" s="21">
        <v>478</v>
      </c>
      <c r="DF10" s="21" t="s">
        <v>206</v>
      </c>
      <c r="DG10" s="21">
        <v>4870</v>
      </c>
      <c r="DH10" s="21">
        <v>4710278</v>
      </c>
      <c r="DI10" s="21" t="s">
        <v>206</v>
      </c>
      <c r="DJ10" s="21">
        <v>296259</v>
      </c>
      <c r="DK10" s="21">
        <v>4442564</v>
      </c>
      <c r="DL10" s="21">
        <v>1</v>
      </c>
      <c r="DM10" s="21">
        <v>1486238</v>
      </c>
      <c r="DN10" s="21" t="s">
        <v>206</v>
      </c>
      <c r="DO10" s="21" t="s">
        <v>206</v>
      </c>
      <c r="DP10" s="21">
        <v>316845</v>
      </c>
      <c r="DQ10" s="21">
        <v>7277390</v>
      </c>
      <c r="DR10" s="21">
        <v>23</v>
      </c>
      <c r="DS10" s="21" t="s">
        <v>206</v>
      </c>
      <c r="DT10" s="21">
        <v>7</v>
      </c>
      <c r="DU10" s="21" t="s">
        <v>206</v>
      </c>
      <c r="DV10" s="21" t="s">
        <v>206</v>
      </c>
      <c r="DW10" s="21">
        <v>635650</v>
      </c>
      <c r="DX10" s="21">
        <v>8016258</v>
      </c>
      <c r="DY10" s="21" t="s">
        <v>206</v>
      </c>
      <c r="DZ10" s="21">
        <v>9172738</v>
      </c>
      <c r="EA10" s="21">
        <v>671740</v>
      </c>
      <c r="EB10" s="21">
        <v>4757977</v>
      </c>
      <c r="EC10" s="21">
        <v>75077</v>
      </c>
      <c r="ED10" s="21">
        <v>787032</v>
      </c>
      <c r="EE10" s="21">
        <v>8435920</v>
      </c>
      <c r="EF10" s="21">
        <v>358224</v>
      </c>
      <c r="EG10" s="21">
        <v>20340716</v>
      </c>
      <c r="EH10" s="21" t="s">
        <v>206</v>
      </c>
      <c r="EI10" s="21">
        <v>7709110</v>
      </c>
      <c r="EJ10" s="21">
        <v>2288995</v>
      </c>
      <c r="EK10" s="21">
        <v>23966362</v>
      </c>
      <c r="EL10" s="21">
        <v>6967116</v>
      </c>
      <c r="EM10" s="21">
        <v>73520</v>
      </c>
      <c r="EN10" s="21" t="s">
        <v>206</v>
      </c>
      <c r="EO10" s="21" t="s">
        <v>206</v>
      </c>
      <c r="EP10" s="21">
        <v>242656</v>
      </c>
      <c r="EQ10" s="21">
        <v>349416</v>
      </c>
      <c r="ER10" s="21" t="s">
        <v>206</v>
      </c>
      <c r="ES10" s="21">
        <v>56</v>
      </c>
      <c r="ET10" s="21">
        <v>230329</v>
      </c>
      <c r="EU10" s="21">
        <v>10719</v>
      </c>
      <c r="EV10" s="21">
        <v>1354245</v>
      </c>
      <c r="EW10" s="21">
        <v>1291</v>
      </c>
      <c r="EX10" s="21">
        <v>6149220</v>
      </c>
      <c r="EY10" s="21" t="s">
        <v>206</v>
      </c>
      <c r="EZ10" s="21">
        <v>183</v>
      </c>
      <c r="FA10" s="21">
        <v>111775</v>
      </c>
      <c r="FB10" s="21">
        <v>37673</v>
      </c>
      <c r="FC10" s="21" t="s">
        <v>206</v>
      </c>
      <c r="FD10" s="21">
        <v>81028</v>
      </c>
      <c r="FE10" s="21" t="s">
        <v>206</v>
      </c>
      <c r="FF10" s="21" t="s">
        <v>206</v>
      </c>
      <c r="FG10" s="21">
        <v>155002</v>
      </c>
      <c r="FH10" s="21">
        <v>68</v>
      </c>
      <c r="FI10" s="21" t="s">
        <v>206</v>
      </c>
      <c r="FJ10" s="21" t="s">
        <v>206</v>
      </c>
      <c r="FK10" s="21">
        <v>18471533</v>
      </c>
      <c r="FL10" s="21">
        <v>34076</v>
      </c>
      <c r="FM10" s="21">
        <v>1213</v>
      </c>
      <c r="FN10" s="21">
        <v>72496</v>
      </c>
      <c r="FO10" s="21" t="s">
        <v>206</v>
      </c>
      <c r="FP10" s="21">
        <v>18278</v>
      </c>
      <c r="FQ10" s="21">
        <v>121259</v>
      </c>
      <c r="FR10" s="21">
        <v>2603862</v>
      </c>
      <c r="FS10" s="21">
        <v>128863</v>
      </c>
      <c r="FT10" s="21">
        <v>3427242</v>
      </c>
      <c r="FU10" s="21">
        <v>25933</v>
      </c>
      <c r="FV10" s="21" t="s">
        <v>206</v>
      </c>
      <c r="FW10" s="21" t="s">
        <v>206</v>
      </c>
      <c r="FX10" s="21">
        <v>2386475</v>
      </c>
      <c r="FY10" s="21" t="s">
        <v>206</v>
      </c>
      <c r="FZ10" s="21" t="s">
        <v>206</v>
      </c>
      <c r="GA10" s="21">
        <v>97473466</v>
      </c>
      <c r="GB10" s="21">
        <v>82139239</v>
      </c>
      <c r="GC10" s="21">
        <v>273989080</v>
      </c>
      <c r="GD10" s="21">
        <v>3096029</v>
      </c>
      <c r="GE10" s="21">
        <v>36932</v>
      </c>
      <c r="GF10" s="21" t="s">
        <v>206</v>
      </c>
      <c r="GG10" s="21">
        <v>14286877</v>
      </c>
      <c r="GH10" s="21">
        <v>314</v>
      </c>
      <c r="GI10" s="21" t="s">
        <v>206</v>
      </c>
      <c r="GJ10" s="21">
        <v>203871</v>
      </c>
      <c r="GK10" s="21">
        <v>11834</v>
      </c>
      <c r="GL10" s="21">
        <v>474356</v>
      </c>
      <c r="GM10" s="21">
        <v>51</v>
      </c>
      <c r="GN10" s="21">
        <v>317142</v>
      </c>
      <c r="GO10" s="21" t="s">
        <v>206</v>
      </c>
      <c r="GP10" s="21">
        <v>31478</v>
      </c>
      <c r="GQ10" s="21" t="s">
        <v>206</v>
      </c>
      <c r="GR10" s="21">
        <v>122</v>
      </c>
      <c r="GS10" s="21" t="s">
        <v>206</v>
      </c>
      <c r="GT10" s="21" t="s">
        <v>206</v>
      </c>
      <c r="GU10" s="21">
        <v>1215077</v>
      </c>
      <c r="GV10" s="21">
        <v>991424</v>
      </c>
      <c r="GW10" s="21" t="s">
        <v>206</v>
      </c>
      <c r="GX10" s="21">
        <v>106644</v>
      </c>
      <c r="GY10" s="21">
        <v>47209</v>
      </c>
      <c r="GZ10" s="21">
        <v>6</v>
      </c>
      <c r="HA10" s="21">
        <v>4083</v>
      </c>
      <c r="HB10" s="21">
        <v>1609317</v>
      </c>
      <c r="HC10" s="21" t="s">
        <v>206</v>
      </c>
      <c r="HD10" s="21">
        <v>9419</v>
      </c>
      <c r="HE10" s="21">
        <v>675196</v>
      </c>
      <c r="HF10" s="21">
        <v>111984</v>
      </c>
      <c r="HG10" s="21">
        <v>6091728</v>
      </c>
      <c r="HH10" s="21">
        <v>253989</v>
      </c>
      <c r="HI10" s="21">
        <v>5328450</v>
      </c>
      <c r="HJ10" s="21">
        <v>1297311</v>
      </c>
      <c r="HK10" s="21">
        <v>2541189</v>
      </c>
      <c r="HL10" s="21">
        <v>162</v>
      </c>
      <c r="HM10" s="21" t="s">
        <v>206</v>
      </c>
      <c r="HN10" s="21">
        <v>1295</v>
      </c>
      <c r="HO10" s="21" t="s">
        <v>206</v>
      </c>
      <c r="HP10" s="21">
        <v>20</v>
      </c>
      <c r="HQ10" s="21">
        <v>208830</v>
      </c>
      <c r="HR10" s="21">
        <v>457502</v>
      </c>
      <c r="HS10" s="21" t="s">
        <v>206</v>
      </c>
      <c r="HT10" s="21">
        <v>1557988</v>
      </c>
      <c r="HU10" s="21">
        <v>206618</v>
      </c>
      <c r="HV10" s="21">
        <v>1747556</v>
      </c>
      <c r="HW10" s="21">
        <v>716049</v>
      </c>
      <c r="HX10" s="21">
        <v>1400251</v>
      </c>
      <c r="HY10" s="21">
        <v>10495195</v>
      </c>
      <c r="HZ10" s="21">
        <v>86442</v>
      </c>
      <c r="IA10" s="21">
        <v>9388416</v>
      </c>
      <c r="IB10" s="21" t="s">
        <v>206</v>
      </c>
      <c r="IC10" s="21">
        <v>48067</v>
      </c>
      <c r="ID10" s="21">
        <v>2182322</v>
      </c>
      <c r="IE10" s="21">
        <v>4944793</v>
      </c>
      <c r="IF10" s="21">
        <v>101430</v>
      </c>
      <c r="IG10" s="21">
        <v>171603</v>
      </c>
      <c r="IH10" s="21" t="s">
        <v>206</v>
      </c>
      <c r="II10" s="21" t="s">
        <v>206</v>
      </c>
      <c r="IJ10" s="21">
        <v>270062</v>
      </c>
      <c r="IK10" s="21">
        <v>441200</v>
      </c>
      <c r="IL10" s="21" t="s">
        <v>206</v>
      </c>
      <c r="IM10" s="21">
        <v>18</v>
      </c>
      <c r="IN10" s="21">
        <v>1533003</v>
      </c>
      <c r="IO10" s="21">
        <v>26913</v>
      </c>
      <c r="IP10" s="21">
        <v>254231</v>
      </c>
      <c r="IQ10" s="21">
        <v>13696</v>
      </c>
      <c r="IR10" s="21">
        <v>190629</v>
      </c>
      <c r="IS10" s="21" t="s">
        <v>206</v>
      </c>
      <c r="IT10" s="21" t="s">
        <v>206</v>
      </c>
      <c r="IU10" s="21" t="s">
        <v>206</v>
      </c>
      <c r="IV10" s="21" t="s">
        <v>206</v>
      </c>
      <c r="IW10" s="21" t="s">
        <v>206</v>
      </c>
      <c r="IX10" s="21">
        <v>219553</v>
      </c>
      <c r="IY10" s="21" t="s">
        <v>206</v>
      </c>
      <c r="IZ10" s="21" t="s">
        <v>206</v>
      </c>
      <c r="JA10" s="21">
        <v>2817</v>
      </c>
      <c r="JB10" s="21">
        <v>54091</v>
      </c>
      <c r="JC10" s="21" t="s">
        <v>206</v>
      </c>
      <c r="JD10" s="21" t="s">
        <v>206</v>
      </c>
      <c r="JE10" s="21">
        <v>658096</v>
      </c>
      <c r="JF10" s="21">
        <v>86713</v>
      </c>
      <c r="JG10" s="21">
        <v>17554</v>
      </c>
      <c r="JH10" s="21">
        <v>42</v>
      </c>
      <c r="JI10" s="21">
        <v>79320</v>
      </c>
      <c r="JJ10" s="21">
        <v>213270</v>
      </c>
      <c r="JK10" s="21">
        <v>130748</v>
      </c>
      <c r="JL10" s="21">
        <v>843707</v>
      </c>
      <c r="JM10" s="21">
        <v>60783368</v>
      </c>
      <c r="JN10" s="21">
        <v>3699803</v>
      </c>
      <c r="JO10" s="21">
        <v>1189407</v>
      </c>
      <c r="JP10" s="21" t="s">
        <v>206</v>
      </c>
      <c r="JQ10" s="21" t="s">
        <v>206</v>
      </c>
      <c r="JR10" s="21">
        <v>277296</v>
      </c>
      <c r="JS10" s="21" t="s">
        <v>206</v>
      </c>
      <c r="JT10" s="21" t="s">
        <v>206</v>
      </c>
      <c r="JU10" s="21">
        <v>10165915</v>
      </c>
      <c r="JV10" s="21">
        <v>15414778</v>
      </c>
      <c r="JW10" s="21">
        <v>29002766</v>
      </c>
      <c r="JX10" s="21">
        <v>45270</v>
      </c>
      <c r="JY10" s="21">
        <v>12126</v>
      </c>
      <c r="JZ10" s="21" t="s">
        <v>206</v>
      </c>
      <c r="KA10" s="21">
        <v>134029</v>
      </c>
      <c r="KB10" s="21">
        <v>1867</v>
      </c>
      <c r="KC10" s="21">
        <v>10</v>
      </c>
      <c r="KD10" s="21">
        <v>1177185</v>
      </c>
      <c r="KE10" s="21">
        <v>37383</v>
      </c>
      <c r="KF10" s="21">
        <v>1583753</v>
      </c>
      <c r="KG10" s="21" t="s">
        <v>206</v>
      </c>
      <c r="KH10" s="21">
        <v>132281</v>
      </c>
      <c r="KI10" s="21" t="s">
        <v>206</v>
      </c>
      <c r="KJ10" s="21" t="s">
        <v>206</v>
      </c>
      <c r="KK10" s="21" t="s">
        <v>206</v>
      </c>
      <c r="KL10" s="21">
        <v>10200201</v>
      </c>
      <c r="KM10" s="21" t="s">
        <v>206</v>
      </c>
      <c r="KN10" s="21" t="s">
        <v>206</v>
      </c>
      <c r="KO10" s="21" t="s">
        <v>206</v>
      </c>
      <c r="KP10" s="21" t="s">
        <v>206</v>
      </c>
      <c r="KQ10" s="21" t="s">
        <v>206</v>
      </c>
      <c r="KR10" s="21" t="s">
        <v>206</v>
      </c>
      <c r="KS10" s="21">
        <v>5500</v>
      </c>
      <c r="KT10" s="21">
        <v>1986584</v>
      </c>
      <c r="KU10" s="21" t="s">
        <v>206</v>
      </c>
      <c r="KV10" s="21" t="s">
        <v>206</v>
      </c>
      <c r="KW10" s="21" t="s">
        <v>206</v>
      </c>
      <c r="KX10" s="21" t="s">
        <v>206</v>
      </c>
      <c r="KY10" s="21">
        <v>275082</v>
      </c>
      <c r="KZ10" s="21">
        <v>4382</v>
      </c>
      <c r="LA10" s="21">
        <v>132388</v>
      </c>
      <c r="LB10" s="21" t="s">
        <v>206</v>
      </c>
      <c r="LC10" s="21" t="s">
        <v>206</v>
      </c>
      <c r="LD10" s="21">
        <v>5214781</v>
      </c>
      <c r="LE10" s="21">
        <v>7695850</v>
      </c>
      <c r="LF10" s="21" t="s">
        <v>206</v>
      </c>
      <c r="LG10" s="21" t="s">
        <v>206</v>
      </c>
      <c r="LH10" s="21">
        <v>37607</v>
      </c>
      <c r="LI10" s="21" t="s">
        <v>206</v>
      </c>
      <c r="LJ10" s="21" t="s">
        <v>206</v>
      </c>
      <c r="LK10" s="21" t="s">
        <v>206</v>
      </c>
      <c r="LL10" s="21" t="s">
        <v>206</v>
      </c>
      <c r="LM10" s="21">
        <v>1309177</v>
      </c>
      <c r="LN10" s="21">
        <v>33468</v>
      </c>
      <c r="LO10" s="21" t="s">
        <v>206</v>
      </c>
      <c r="LP10" s="21" t="s">
        <v>206</v>
      </c>
      <c r="LQ10" s="21">
        <v>41895</v>
      </c>
      <c r="LR10" s="21" t="s">
        <v>206</v>
      </c>
      <c r="LS10" s="21">
        <v>20671</v>
      </c>
      <c r="LT10" s="21" t="s">
        <v>206</v>
      </c>
      <c r="LU10" s="21">
        <v>363512</v>
      </c>
      <c r="LV10" s="21" t="s">
        <v>206</v>
      </c>
      <c r="LW10" s="21" t="s">
        <v>206</v>
      </c>
      <c r="LX10" s="21" t="s">
        <v>206</v>
      </c>
      <c r="LY10" s="21">
        <v>1285188</v>
      </c>
      <c r="LZ10" s="21">
        <v>1954</v>
      </c>
      <c r="MA10" s="21">
        <v>20931</v>
      </c>
      <c r="MB10" s="21" t="s">
        <v>206</v>
      </c>
      <c r="MC10" s="21" t="s">
        <v>206</v>
      </c>
      <c r="MD10" s="21">
        <v>621349</v>
      </c>
      <c r="ME10" s="21">
        <v>118788</v>
      </c>
      <c r="MF10" s="21">
        <v>12982</v>
      </c>
      <c r="MG10" s="21" t="s">
        <v>206</v>
      </c>
      <c r="MH10" s="21" t="s">
        <v>206</v>
      </c>
      <c r="MI10" s="21" t="s">
        <v>206</v>
      </c>
      <c r="MJ10" s="21" t="s">
        <v>206</v>
      </c>
      <c r="MK10" s="21">
        <v>34665</v>
      </c>
      <c r="ML10" s="21">
        <v>35651</v>
      </c>
      <c r="MM10" s="21" t="s">
        <v>206</v>
      </c>
      <c r="MN10" s="21" t="s">
        <v>206</v>
      </c>
      <c r="MO10" s="21" t="s">
        <v>206</v>
      </c>
      <c r="MP10" s="21" t="s">
        <v>206</v>
      </c>
      <c r="MQ10" s="21" t="s">
        <v>206</v>
      </c>
      <c r="MR10" s="21" t="s">
        <v>206</v>
      </c>
      <c r="MS10" s="21" t="s">
        <v>206</v>
      </c>
      <c r="MT10" s="21" t="s">
        <v>206</v>
      </c>
      <c r="MU10" s="21">
        <v>10026</v>
      </c>
      <c r="MV10" s="21">
        <v>51728</v>
      </c>
      <c r="MW10" s="21" t="s">
        <v>206</v>
      </c>
      <c r="MX10" s="21">
        <v>143</v>
      </c>
      <c r="MY10" s="21">
        <v>211568444</v>
      </c>
      <c r="MZ10" s="21">
        <v>16801</v>
      </c>
      <c r="NA10" s="21">
        <v>16328</v>
      </c>
      <c r="NB10" s="21" t="s">
        <v>206</v>
      </c>
      <c r="NC10" s="21" t="s">
        <v>206</v>
      </c>
      <c r="ND10" s="21">
        <v>3491</v>
      </c>
      <c r="NE10" s="21">
        <v>849</v>
      </c>
      <c r="NF10" s="21">
        <v>34293</v>
      </c>
      <c r="NG10" s="21">
        <v>1431136</v>
      </c>
      <c r="NH10" s="21">
        <v>693249</v>
      </c>
      <c r="NI10" s="21" t="s">
        <v>206</v>
      </c>
      <c r="NJ10" s="21" t="s">
        <v>206</v>
      </c>
      <c r="NK10" s="21" t="s">
        <v>206</v>
      </c>
      <c r="NL10" s="21" t="s">
        <v>206</v>
      </c>
      <c r="NM10" s="21" t="s">
        <v>206</v>
      </c>
      <c r="NN10" s="21" t="s">
        <v>206</v>
      </c>
      <c r="NO10" s="21">
        <v>28299060</v>
      </c>
      <c r="NP10" s="21">
        <v>12017875</v>
      </c>
      <c r="NQ10" s="21">
        <v>46923</v>
      </c>
      <c r="NR10" s="21" t="s">
        <v>206</v>
      </c>
      <c r="NS10" s="21" t="s">
        <v>206</v>
      </c>
      <c r="NT10" s="21" t="s">
        <v>206</v>
      </c>
      <c r="NU10" s="21">
        <v>10957158</v>
      </c>
      <c r="NV10" s="21">
        <v>69973</v>
      </c>
      <c r="NW10" s="21" t="s">
        <v>206</v>
      </c>
      <c r="NX10" s="21">
        <v>116428</v>
      </c>
      <c r="NY10" s="21">
        <v>2010</v>
      </c>
      <c r="NZ10" s="21">
        <v>39047</v>
      </c>
      <c r="OA10" s="21" t="s">
        <v>206</v>
      </c>
      <c r="OB10" s="21">
        <v>2000</v>
      </c>
      <c r="OC10" s="21" t="s">
        <v>206</v>
      </c>
      <c r="OD10" s="21" t="s">
        <v>206</v>
      </c>
      <c r="OE10" s="21" t="s">
        <v>206</v>
      </c>
      <c r="OF10" s="21">
        <v>15108347</v>
      </c>
      <c r="OG10" s="21" t="s">
        <v>206</v>
      </c>
      <c r="OH10" s="21" t="s">
        <v>206</v>
      </c>
      <c r="OI10" s="21">
        <v>6</v>
      </c>
      <c r="OJ10" s="21">
        <v>129749</v>
      </c>
      <c r="OK10" s="21" t="s">
        <v>206</v>
      </c>
      <c r="OL10" s="21" t="s">
        <v>206</v>
      </c>
      <c r="OM10" s="21" t="s">
        <v>206</v>
      </c>
      <c r="ON10" s="21" t="s">
        <v>206</v>
      </c>
      <c r="OO10" s="21" t="s">
        <v>206</v>
      </c>
      <c r="OP10" s="21">
        <v>26520</v>
      </c>
      <c r="OQ10" s="21" t="s">
        <v>206</v>
      </c>
      <c r="OR10" s="21">
        <v>67988</v>
      </c>
      <c r="OS10" s="21">
        <v>48128</v>
      </c>
      <c r="OT10" s="21" t="s">
        <v>206</v>
      </c>
      <c r="OU10" s="21" t="s">
        <v>206</v>
      </c>
      <c r="OV10" s="21" t="s">
        <v>206</v>
      </c>
      <c r="OW10" s="21" t="s">
        <v>206</v>
      </c>
      <c r="OX10" s="21">
        <v>1355003</v>
      </c>
      <c r="OY10" s="21">
        <v>4936567</v>
      </c>
      <c r="OZ10" s="21" t="s">
        <v>206</v>
      </c>
      <c r="PA10" s="21" t="s">
        <v>206</v>
      </c>
      <c r="PB10" s="21" t="s">
        <v>206</v>
      </c>
      <c r="PC10" s="21" t="s">
        <v>206</v>
      </c>
      <c r="PD10" s="21" t="s">
        <v>206</v>
      </c>
      <c r="PE10" s="21" t="s">
        <v>206</v>
      </c>
      <c r="PF10" s="21">
        <v>319449</v>
      </c>
      <c r="PG10" s="21" t="s">
        <v>206</v>
      </c>
      <c r="PH10" s="21" t="s">
        <v>206</v>
      </c>
      <c r="PI10" s="21" t="s">
        <v>206</v>
      </c>
      <c r="PJ10" s="21" t="s">
        <v>206</v>
      </c>
      <c r="PK10" s="21" t="s">
        <v>206</v>
      </c>
      <c r="PL10" s="21">
        <v>138814</v>
      </c>
      <c r="PM10" s="21">
        <v>688423</v>
      </c>
      <c r="PN10" s="21" t="s">
        <v>206</v>
      </c>
      <c r="PO10" s="21">
        <v>44624</v>
      </c>
      <c r="PP10" s="21" t="s">
        <v>206</v>
      </c>
      <c r="PQ10" s="21" t="s">
        <v>206</v>
      </c>
      <c r="PR10" s="21" t="s">
        <v>206</v>
      </c>
      <c r="PS10" s="21">
        <v>152657</v>
      </c>
      <c r="PT10" s="21">
        <v>406</v>
      </c>
      <c r="PU10" s="21">
        <v>19228</v>
      </c>
      <c r="PV10" s="21" t="s">
        <v>206</v>
      </c>
      <c r="PW10" s="21" t="s">
        <v>206</v>
      </c>
      <c r="PX10" s="21">
        <v>112</v>
      </c>
      <c r="PY10" s="21">
        <v>48004593</v>
      </c>
      <c r="PZ10" s="21" t="s">
        <v>206</v>
      </c>
      <c r="QA10" s="21">
        <v>765</v>
      </c>
      <c r="QB10" s="21" t="s">
        <v>206</v>
      </c>
      <c r="QC10" s="21" t="s">
        <v>206</v>
      </c>
      <c r="QD10" s="21" t="s">
        <v>206</v>
      </c>
      <c r="QE10" s="21" t="s">
        <v>206</v>
      </c>
      <c r="QF10" s="21" t="s">
        <v>206</v>
      </c>
      <c r="QG10" s="21" t="s">
        <v>206</v>
      </c>
      <c r="QH10" s="21" t="s">
        <v>206</v>
      </c>
      <c r="QI10" s="21" t="s">
        <v>206</v>
      </c>
      <c r="QJ10" s="21" t="s">
        <v>206</v>
      </c>
      <c r="QK10" s="21" t="s">
        <v>206</v>
      </c>
      <c r="QL10" s="21" t="s">
        <v>206</v>
      </c>
      <c r="QM10" s="21" t="s">
        <v>206</v>
      </c>
      <c r="QN10" s="21" t="s">
        <v>206</v>
      </c>
      <c r="QO10" s="21" t="s">
        <v>206</v>
      </c>
      <c r="QP10" s="21" t="s">
        <v>206</v>
      </c>
      <c r="QQ10" s="21" t="s">
        <v>206</v>
      </c>
      <c r="QR10" s="21" t="s">
        <v>206</v>
      </c>
      <c r="QS10" s="21">
        <v>85188</v>
      </c>
      <c r="QT10" s="21">
        <v>16169</v>
      </c>
      <c r="QU10" s="21">
        <v>100</v>
      </c>
      <c r="QV10" s="21" t="s">
        <v>206</v>
      </c>
      <c r="QW10" s="21" t="s">
        <v>206</v>
      </c>
      <c r="QX10" s="21">
        <v>3313</v>
      </c>
      <c r="QY10" s="21">
        <v>70933</v>
      </c>
      <c r="QZ10" s="21">
        <v>32908</v>
      </c>
      <c r="RA10" s="21">
        <v>52662965</v>
      </c>
      <c r="RB10" s="21">
        <v>1324174</v>
      </c>
      <c r="RC10" s="21" t="s">
        <v>206</v>
      </c>
      <c r="RD10" s="21" t="s">
        <v>206</v>
      </c>
      <c r="RE10" s="21" t="s">
        <v>206</v>
      </c>
      <c r="RF10" s="21" t="s">
        <v>206</v>
      </c>
      <c r="RG10" s="21" t="s">
        <v>206</v>
      </c>
      <c r="RH10" s="21">
        <v>19045</v>
      </c>
      <c r="RI10" s="21">
        <v>28996699</v>
      </c>
      <c r="RJ10" s="21">
        <v>75230933</v>
      </c>
      <c r="RK10" s="21">
        <v>1847823</v>
      </c>
      <c r="RL10" s="21" t="s">
        <v>206</v>
      </c>
      <c r="RM10" s="21" t="s">
        <v>206</v>
      </c>
      <c r="RN10" s="21" t="s">
        <v>206</v>
      </c>
      <c r="RO10" s="21">
        <v>11878500</v>
      </c>
      <c r="RP10" s="21" t="s">
        <v>206</v>
      </c>
      <c r="RQ10" s="21" t="s">
        <v>206</v>
      </c>
      <c r="RR10" s="21">
        <v>8137</v>
      </c>
      <c r="RS10" s="21" t="s">
        <v>206</v>
      </c>
      <c r="RT10" s="21">
        <v>1784</v>
      </c>
      <c r="RU10" s="21">
        <v>47</v>
      </c>
      <c r="RV10" s="21">
        <v>6</v>
      </c>
      <c r="RW10" s="21" t="s">
        <v>206</v>
      </c>
      <c r="RX10" s="21" t="s">
        <v>206</v>
      </c>
      <c r="RY10" s="21" t="s">
        <v>206</v>
      </c>
      <c r="RZ10" s="21" t="s">
        <v>206</v>
      </c>
      <c r="SA10" s="21" t="s">
        <v>206</v>
      </c>
      <c r="SB10" s="21" t="s">
        <v>206</v>
      </c>
      <c r="SC10" s="21" t="s">
        <v>206</v>
      </c>
      <c r="SD10" s="21" t="s">
        <v>206</v>
      </c>
      <c r="SE10" s="21" t="s">
        <v>206</v>
      </c>
      <c r="SF10" s="21">
        <v>2381400</v>
      </c>
      <c r="SG10" s="21" t="s">
        <v>206</v>
      </c>
      <c r="SH10" s="21" t="s">
        <v>206</v>
      </c>
      <c r="SI10" s="21" t="s">
        <v>206</v>
      </c>
      <c r="SJ10" s="21">
        <v>2916</v>
      </c>
      <c r="SK10" s="21" t="s">
        <v>206</v>
      </c>
      <c r="SL10" s="21" t="s">
        <v>206</v>
      </c>
      <c r="SM10" s="21" t="s">
        <v>206</v>
      </c>
      <c r="SN10" s="21" t="s">
        <v>206</v>
      </c>
      <c r="SO10" s="21" t="s">
        <v>206</v>
      </c>
      <c r="SP10" s="21" t="s">
        <v>206</v>
      </c>
      <c r="SQ10" s="21" t="s">
        <v>206</v>
      </c>
      <c r="SR10" s="21" t="s">
        <v>206</v>
      </c>
      <c r="SS10" s="21">
        <v>2244871</v>
      </c>
      <c r="ST10" s="21" t="s">
        <v>206</v>
      </c>
      <c r="SU10" s="21" t="s">
        <v>206</v>
      </c>
      <c r="SV10" s="21" t="s">
        <v>206</v>
      </c>
      <c r="SW10" s="21" t="s">
        <v>206</v>
      </c>
      <c r="SX10" s="21" t="s">
        <v>206</v>
      </c>
      <c r="SY10" s="21">
        <v>10168</v>
      </c>
      <c r="SZ10" s="21">
        <v>51664</v>
      </c>
      <c r="TA10" s="21" t="s">
        <v>206</v>
      </c>
      <c r="TB10" s="21">
        <v>85498</v>
      </c>
      <c r="TC10" s="21" t="s">
        <v>206</v>
      </c>
      <c r="TD10" s="21">
        <v>515905</v>
      </c>
      <c r="TE10" s="21">
        <v>165770</v>
      </c>
      <c r="TF10" s="21" t="s">
        <v>206</v>
      </c>
      <c r="TG10" s="21">
        <v>630009</v>
      </c>
      <c r="TH10" s="21" t="s">
        <v>206</v>
      </c>
      <c r="TI10" s="21">
        <v>209894</v>
      </c>
      <c r="TJ10" s="21" t="s">
        <v>206</v>
      </c>
      <c r="TK10" s="21">
        <v>471353</v>
      </c>
      <c r="TL10" s="21">
        <v>57589</v>
      </c>
      <c r="TM10" s="21">
        <v>842409</v>
      </c>
      <c r="TN10" s="21">
        <v>39278</v>
      </c>
      <c r="TO10" s="21">
        <v>5909</v>
      </c>
      <c r="TP10" s="21" t="s">
        <v>206</v>
      </c>
      <c r="TQ10" s="21" t="s">
        <v>206</v>
      </c>
      <c r="TR10" s="21">
        <v>9845</v>
      </c>
      <c r="TS10" s="21">
        <v>6017066</v>
      </c>
      <c r="TT10" s="21" t="s">
        <v>206</v>
      </c>
      <c r="TU10" s="21">
        <v>182</v>
      </c>
      <c r="TV10" s="21" t="s">
        <v>206</v>
      </c>
      <c r="TW10" s="21">
        <v>1600</v>
      </c>
      <c r="TX10" s="21">
        <v>492232</v>
      </c>
      <c r="TY10" s="21">
        <v>2</v>
      </c>
      <c r="TZ10" s="21">
        <v>24</v>
      </c>
      <c r="UA10" s="21" t="s">
        <v>206</v>
      </c>
      <c r="UB10" s="21" t="s">
        <v>206</v>
      </c>
      <c r="UC10" s="21" t="s">
        <v>206</v>
      </c>
      <c r="UD10" s="21" t="s">
        <v>206</v>
      </c>
      <c r="UE10" s="21" t="s">
        <v>206</v>
      </c>
      <c r="UF10" s="21" t="s">
        <v>206</v>
      </c>
      <c r="UG10" s="21" t="s">
        <v>206</v>
      </c>
      <c r="UH10" s="21" t="s">
        <v>206</v>
      </c>
      <c r="UI10" s="21">
        <v>8</v>
      </c>
      <c r="UJ10" s="21" t="s">
        <v>206</v>
      </c>
      <c r="UK10" s="21" t="s">
        <v>206</v>
      </c>
      <c r="UL10" s="21" t="s">
        <v>206</v>
      </c>
      <c r="UM10" s="21" t="s">
        <v>206</v>
      </c>
      <c r="UN10" s="21">
        <v>602533</v>
      </c>
      <c r="UO10" s="21" t="s">
        <v>206</v>
      </c>
      <c r="UP10" s="21">
        <v>3323</v>
      </c>
      <c r="UQ10" s="21" t="s">
        <v>206</v>
      </c>
      <c r="UR10" s="21">
        <v>6</v>
      </c>
      <c r="US10" s="21" t="s">
        <v>206</v>
      </c>
      <c r="UT10" s="21">
        <v>765861</v>
      </c>
      <c r="UU10" s="21">
        <v>287412</v>
      </c>
      <c r="UV10" s="21">
        <v>11337</v>
      </c>
      <c r="UW10" s="21" t="s">
        <v>206</v>
      </c>
      <c r="UX10" s="21" t="s">
        <v>206</v>
      </c>
      <c r="UY10" s="21">
        <v>864</v>
      </c>
      <c r="UZ10" s="21" t="s">
        <v>206</v>
      </c>
      <c r="VA10" s="21" t="s">
        <v>206</v>
      </c>
      <c r="VB10" s="21" t="s">
        <v>206</v>
      </c>
      <c r="VC10" s="21">
        <v>48085955</v>
      </c>
      <c r="VD10" s="21">
        <v>86586065</v>
      </c>
      <c r="VE10" s="21">
        <v>530975</v>
      </c>
      <c r="VF10" s="21" t="s">
        <v>206</v>
      </c>
      <c r="VG10" s="21" t="s">
        <v>206</v>
      </c>
      <c r="VH10" s="21" t="s">
        <v>206</v>
      </c>
      <c r="VI10" s="21">
        <v>3037154</v>
      </c>
      <c r="VJ10" s="21" t="s">
        <v>206</v>
      </c>
      <c r="VK10" s="21" t="s">
        <v>206</v>
      </c>
      <c r="VL10" s="21">
        <v>126813</v>
      </c>
      <c r="VM10" s="21" t="s">
        <v>206</v>
      </c>
      <c r="VN10" s="21" t="s">
        <v>206</v>
      </c>
      <c r="VO10" s="21" t="s">
        <v>206</v>
      </c>
      <c r="VP10" s="21" t="s">
        <v>206</v>
      </c>
      <c r="VQ10" s="21" t="s">
        <v>206</v>
      </c>
      <c r="VR10" s="21">
        <v>38</v>
      </c>
      <c r="VS10" s="21" t="s">
        <v>206</v>
      </c>
      <c r="VT10" s="21">
        <v>38228733</v>
      </c>
      <c r="VU10" s="21" t="s">
        <v>206</v>
      </c>
      <c r="VV10" s="21">
        <v>11</v>
      </c>
      <c r="VW10" s="21">
        <v>57479</v>
      </c>
      <c r="VX10" s="21">
        <v>23917</v>
      </c>
      <c r="VY10" s="21" t="s">
        <v>206</v>
      </c>
      <c r="VZ10" s="21">
        <v>1</v>
      </c>
      <c r="WA10" s="21" t="s">
        <v>206</v>
      </c>
      <c r="WB10" s="21">
        <v>3835746</v>
      </c>
      <c r="WC10" s="21">
        <v>233590</v>
      </c>
      <c r="WD10" s="21">
        <v>9366704</v>
      </c>
      <c r="WE10" s="21" t="s">
        <v>206</v>
      </c>
      <c r="WF10" s="21">
        <v>280226</v>
      </c>
      <c r="WG10" s="21">
        <v>68608</v>
      </c>
      <c r="WH10" s="21">
        <v>1955001</v>
      </c>
      <c r="WI10" s="21">
        <v>15033475</v>
      </c>
      <c r="WJ10" s="21">
        <v>14699</v>
      </c>
      <c r="WK10" s="21">
        <v>0</v>
      </c>
      <c r="WL10" s="21">
        <v>273147</v>
      </c>
      <c r="WM10" s="21">
        <v>17971605</v>
      </c>
      <c r="WN10" s="21">
        <v>2868276</v>
      </c>
      <c r="WO10" s="21" t="s">
        <v>206</v>
      </c>
      <c r="WP10" s="21">
        <v>4113</v>
      </c>
      <c r="WQ10" s="21" t="s">
        <v>206</v>
      </c>
      <c r="WR10" s="21">
        <v>87</v>
      </c>
      <c r="WS10" s="21">
        <v>2255</v>
      </c>
      <c r="WT10" s="21">
        <v>286857</v>
      </c>
      <c r="WU10" s="21" t="s">
        <v>206</v>
      </c>
      <c r="WV10" s="21">
        <v>6313</v>
      </c>
      <c r="WW10" s="21" t="s">
        <v>206</v>
      </c>
      <c r="WX10" s="21">
        <v>209932</v>
      </c>
      <c r="WY10" s="21">
        <v>0</v>
      </c>
      <c r="WZ10" s="21">
        <v>413000</v>
      </c>
      <c r="XA10" s="21">
        <v>390968</v>
      </c>
      <c r="XB10" s="21">
        <v>88</v>
      </c>
      <c r="XC10" s="21">
        <v>2226116</v>
      </c>
      <c r="XD10" s="21" t="s">
        <v>206</v>
      </c>
      <c r="XE10" s="21">
        <v>35016013</v>
      </c>
      <c r="XF10" s="21">
        <v>15432128</v>
      </c>
      <c r="XG10" s="21">
        <v>47594208</v>
      </c>
      <c r="XH10" s="21">
        <v>127</v>
      </c>
      <c r="XI10" s="21">
        <v>307516</v>
      </c>
      <c r="XJ10" s="21" t="s">
        <v>206</v>
      </c>
      <c r="XK10" s="21" t="s">
        <v>206</v>
      </c>
      <c r="XL10" s="21">
        <v>15258</v>
      </c>
      <c r="XM10" s="21">
        <v>16369</v>
      </c>
      <c r="XN10" s="21" t="s">
        <v>206</v>
      </c>
      <c r="XO10" s="21">
        <v>1055</v>
      </c>
      <c r="XP10" s="21">
        <v>402</v>
      </c>
      <c r="XQ10" s="21">
        <v>30882</v>
      </c>
      <c r="XR10" s="21" t="s">
        <v>206</v>
      </c>
      <c r="XS10" s="21">
        <v>443</v>
      </c>
      <c r="XT10" s="21">
        <v>10515</v>
      </c>
      <c r="XU10" s="21">
        <v>6</v>
      </c>
      <c r="XV10" s="21">
        <v>153</v>
      </c>
      <c r="XW10" s="21">
        <v>2</v>
      </c>
      <c r="XX10" s="21" t="s">
        <v>206</v>
      </c>
      <c r="XY10" s="21" t="s">
        <v>206</v>
      </c>
      <c r="XZ10" s="21" t="s">
        <v>206</v>
      </c>
      <c r="YA10" s="21" t="s">
        <v>206</v>
      </c>
      <c r="YB10" s="21" t="s">
        <v>206</v>
      </c>
      <c r="YC10" s="21">
        <v>1660</v>
      </c>
      <c r="YD10" s="21">
        <v>13373</v>
      </c>
      <c r="YE10" s="21" t="s">
        <v>206</v>
      </c>
      <c r="YF10" s="21" t="s">
        <v>206</v>
      </c>
      <c r="YG10" s="21">
        <v>30524</v>
      </c>
      <c r="YH10" s="21">
        <v>201984</v>
      </c>
      <c r="YI10" s="21">
        <v>10401</v>
      </c>
      <c r="YJ10" s="21">
        <v>135304</v>
      </c>
      <c r="YK10" s="21" t="s">
        <v>206</v>
      </c>
      <c r="YL10" s="21">
        <v>28019</v>
      </c>
      <c r="YM10" s="21">
        <v>36563</v>
      </c>
      <c r="YN10" s="21">
        <v>32650</v>
      </c>
      <c r="YO10" s="21">
        <v>474</v>
      </c>
      <c r="YP10" s="21">
        <v>486549</v>
      </c>
      <c r="YQ10" s="21">
        <v>44343</v>
      </c>
      <c r="YR10" s="21" t="s">
        <v>206</v>
      </c>
      <c r="YS10" s="21" t="s">
        <v>206</v>
      </c>
      <c r="YT10" s="21" t="s">
        <v>206</v>
      </c>
      <c r="YU10" s="21">
        <v>184160</v>
      </c>
      <c r="YV10" s="21" t="s">
        <v>206</v>
      </c>
      <c r="YW10" s="21">
        <v>47839145</v>
      </c>
      <c r="YX10" s="21">
        <v>145360339</v>
      </c>
      <c r="YY10" s="21">
        <v>25947587</v>
      </c>
      <c r="YZ10" s="21" t="s">
        <v>206</v>
      </c>
      <c r="ZA10" s="21">
        <v>19134</v>
      </c>
      <c r="ZB10" s="21" t="s">
        <v>206</v>
      </c>
      <c r="ZC10" s="21">
        <v>17278994</v>
      </c>
      <c r="ZD10" s="21" t="s">
        <v>206</v>
      </c>
      <c r="ZE10" s="21" t="s">
        <v>206</v>
      </c>
      <c r="ZF10" s="21">
        <v>297595</v>
      </c>
      <c r="ZG10" s="21">
        <v>4974</v>
      </c>
      <c r="ZH10" s="21">
        <v>632761</v>
      </c>
      <c r="ZI10" s="21" t="s">
        <v>206</v>
      </c>
      <c r="ZJ10" s="21">
        <v>39745</v>
      </c>
      <c r="ZK10" s="21" t="s">
        <v>206</v>
      </c>
      <c r="ZL10" s="21" t="s">
        <v>206</v>
      </c>
      <c r="ZM10" s="21" t="s">
        <v>206</v>
      </c>
      <c r="ZN10" s="21" t="s">
        <v>206</v>
      </c>
      <c r="ZO10" s="21" t="s">
        <v>206</v>
      </c>
      <c r="ZP10" s="21" t="s">
        <v>206</v>
      </c>
      <c r="ZQ10" s="21" t="s">
        <v>206</v>
      </c>
      <c r="ZR10" s="21" t="s">
        <v>206</v>
      </c>
      <c r="ZS10" s="21" t="s">
        <v>206</v>
      </c>
      <c r="ZT10" s="21" t="s">
        <v>206</v>
      </c>
      <c r="ZU10" s="21">
        <v>889</v>
      </c>
      <c r="ZV10" s="21" t="s">
        <v>206</v>
      </c>
      <c r="ZW10" s="21" t="s">
        <v>206</v>
      </c>
      <c r="ZX10" s="21" t="s">
        <v>206</v>
      </c>
      <c r="ZY10" s="21" t="s">
        <v>206</v>
      </c>
      <c r="ZZ10" s="21" t="s">
        <v>206</v>
      </c>
      <c r="AAA10" s="21" t="s">
        <v>206</v>
      </c>
      <c r="AAB10" s="21" t="s">
        <v>206</v>
      </c>
      <c r="AAC10" s="21" t="s">
        <v>206</v>
      </c>
      <c r="AAD10" s="21" t="s">
        <v>206</v>
      </c>
      <c r="AAE10" s="21" t="s">
        <v>206</v>
      </c>
      <c r="AAF10" s="21" t="s">
        <v>206</v>
      </c>
      <c r="AAG10" s="21" t="s">
        <v>206</v>
      </c>
      <c r="AAH10" s="21" t="s">
        <v>206</v>
      </c>
      <c r="AAI10" s="21" t="s">
        <v>206</v>
      </c>
      <c r="AAJ10" s="21" t="s">
        <v>206</v>
      </c>
      <c r="AAK10" s="21" t="s">
        <v>206</v>
      </c>
      <c r="AAL10" s="21" t="s">
        <v>206</v>
      </c>
      <c r="AAM10" s="21" t="s">
        <v>206</v>
      </c>
      <c r="AAN10" s="21" t="s">
        <v>206</v>
      </c>
      <c r="AAO10" s="21" t="s">
        <v>206</v>
      </c>
      <c r="AAP10" s="21">
        <v>106</v>
      </c>
      <c r="AAQ10" s="21" t="s">
        <v>206</v>
      </c>
      <c r="AAR10" s="21" t="s">
        <v>206</v>
      </c>
      <c r="AAS10" s="21">
        <v>160160</v>
      </c>
      <c r="AAT10" s="21">
        <v>2400</v>
      </c>
      <c r="AAU10" s="21" t="s">
        <v>206</v>
      </c>
      <c r="AAV10" s="21" t="s">
        <v>206</v>
      </c>
      <c r="AAW10" s="21">
        <v>202435</v>
      </c>
      <c r="AAX10" s="21" t="s">
        <v>206</v>
      </c>
      <c r="AAY10" s="21" t="s">
        <v>206</v>
      </c>
      <c r="AAZ10" s="21" t="s">
        <v>206</v>
      </c>
      <c r="ABA10" s="21">
        <v>42263</v>
      </c>
      <c r="ABB10" s="21" t="s">
        <v>206</v>
      </c>
      <c r="ABC10" s="21" t="s">
        <v>206</v>
      </c>
      <c r="ABD10" s="21" t="s">
        <v>206</v>
      </c>
      <c r="ABE10" s="21" t="s">
        <v>206</v>
      </c>
      <c r="ABF10" s="21" t="s">
        <v>206</v>
      </c>
      <c r="ABG10" s="21">
        <v>50</v>
      </c>
      <c r="ABH10" s="21" t="s">
        <v>206</v>
      </c>
      <c r="ABI10" s="21" t="s">
        <v>206</v>
      </c>
      <c r="ABJ10" s="21" t="s">
        <v>206</v>
      </c>
      <c r="ABK10" s="21" t="s">
        <v>206</v>
      </c>
      <c r="ABL10" s="21">
        <v>912786</v>
      </c>
      <c r="ABM10" s="21" t="s">
        <v>206</v>
      </c>
      <c r="ABN10" s="21">
        <v>6050</v>
      </c>
      <c r="ABO10" s="21" t="s">
        <v>206</v>
      </c>
      <c r="ABP10" s="21" t="s">
        <v>206</v>
      </c>
      <c r="ABQ10" s="21" t="s">
        <v>206</v>
      </c>
      <c r="ABR10" s="21" t="s">
        <v>206</v>
      </c>
      <c r="ABS10" s="21" t="s">
        <v>206</v>
      </c>
      <c r="ABT10" s="21" t="s">
        <v>206</v>
      </c>
      <c r="ABU10" s="21" t="s">
        <v>206</v>
      </c>
      <c r="ABV10" s="21" t="s">
        <v>206</v>
      </c>
      <c r="ABW10" s="21" t="s">
        <v>206</v>
      </c>
      <c r="ABX10" s="21" t="s">
        <v>206</v>
      </c>
      <c r="ABY10" s="21" t="s">
        <v>206</v>
      </c>
      <c r="ABZ10" s="21" t="s">
        <v>206</v>
      </c>
      <c r="ACA10" s="21" t="s">
        <v>206</v>
      </c>
      <c r="ACB10" s="21" t="s">
        <v>206</v>
      </c>
      <c r="ACC10" s="21" t="s">
        <v>206</v>
      </c>
      <c r="ACD10" s="21" t="s">
        <v>206</v>
      </c>
      <c r="ACE10" s="21" t="s">
        <v>206</v>
      </c>
      <c r="ACF10" s="21" t="s">
        <v>206</v>
      </c>
      <c r="ACG10" s="21" t="s">
        <v>206</v>
      </c>
      <c r="ACH10" s="21" t="s">
        <v>206</v>
      </c>
      <c r="ACI10" s="21" t="s">
        <v>206</v>
      </c>
      <c r="ACJ10" s="21" t="s">
        <v>206</v>
      </c>
      <c r="ACK10" s="21" t="s">
        <v>206</v>
      </c>
      <c r="ACL10" s="21" t="s">
        <v>206</v>
      </c>
      <c r="ACM10" s="21" t="s">
        <v>206</v>
      </c>
      <c r="ACN10" s="21" t="s">
        <v>206</v>
      </c>
      <c r="ACO10" s="21" t="s">
        <v>206</v>
      </c>
      <c r="ACP10" s="21" t="s">
        <v>206</v>
      </c>
      <c r="ACQ10" s="21">
        <v>104950</v>
      </c>
      <c r="ACR10" s="21" t="s">
        <v>206</v>
      </c>
      <c r="ACS10" s="21" t="s">
        <v>206</v>
      </c>
      <c r="ACT10" s="21" t="s">
        <v>206</v>
      </c>
      <c r="ACU10" s="21" t="s">
        <v>206</v>
      </c>
      <c r="ACV10" s="21" t="s">
        <v>206</v>
      </c>
      <c r="ACW10" s="21" t="s">
        <v>206</v>
      </c>
      <c r="ACX10" s="21" t="s">
        <v>206</v>
      </c>
      <c r="ACY10" s="21" t="s">
        <v>206</v>
      </c>
      <c r="ACZ10" s="21" t="s">
        <v>206</v>
      </c>
      <c r="ADA10" s="21" t="s">
        <v>206</v>
      </c>
      <c r="ADB10" s="21" t="s">
        <v>206</v>
      </c>
      <c r="ADC10" s="21" t="s">
        <v>206</v>
      </c>
      <c r="ADD10" s="21" t="s">
        <v>206</v>
      </c>
      <c r="ADE10" s="21" t="s">
        <v>206</v>
      </c>
      <c r="ADF10" s="21" t="s">
        <v>206</v>
      </c>
      <c r="ADG10" s="21" t="s">
        <v>206</v>
      </c>
      <c r="ADH10" s="21" t="s">
        <v>206</v>
      </c>
      <c r="ADI10" s="21" t="s">
        <v>206</v>
      </c>
      <c r="ADJ10" s="21" t="s">
        <v>206</v>
      </c>
      <c r="ADK10" s="21">
        <v>236896</v>
      </c>
      <c r="ADL10" s="21">
        <v>12</v>
      </c>
      <c r="ADM10" s="21" t="s">
        <v>206</v>
      </c>
      <c r="ADN10" s="21">
        <v>959582</v>
      </c>
      <c r="ADO10" s="21" t="s">
        <v>206</v>
      </c>
      <c r="ADP10" s="21" t="s">
        <v>206</v>
      </c>
      <c r="ADQ10" s="21" t="s">
        <v>206</v>
      </c>
      <c r="ADR10" s="21">
        <v>144360</v>
      </c>
      <c r="ADS10" s="21" t="s">
        <v>206</v>
      </c>
      <c r="ADT10" s="21">
        <v>427</v>
      </c>
      <c r="ADU10" s="21" t="s">
        <v>206</v>
      </c>
      <c r="ADV10" s="21" t="s">
        <v>206</v>
      </c>
      <c r="ADW10" s="21">
        <v>5403</v>
      </c>
      <c r="ADX10" s="21" t="s">
        <v>206</v>
      </c>
      <c r="ADY10" s="21" t="s">
        <v>206</v>
      </c>
      <c r="ADZ10" s="21">
        <v>49</v>
      </c>
      <c r="AEA10" s="21">
        <v>4974372</v>
      </c>
      <c r="AEB10" s="21" t="s">
        <v>206</v>
      </c>
      <c r="AEC10" s="21" t="s">
        <v>206</v>
      </c>
      <c r="AED10" s="21">
        <v>330</v>
      </c>
      <c r="AEE10" s="21" t="s">
        <v>206</v>
      </c>
      <c r="AEF10" s="21" t="s">
        <v>206</v>
      </c>
      <c r="AEG10" s="21" t="s">
        <v>206</v>
      </c>
      <c r="AEH10" s="21" t="s">
        <v>206</v>
      </c>
      <c r="AEI10" s="21" t="s">
        <v>206</v>
      </c>
      <c r="AEJ10" s="21">
        <v>607797</v>
      </c>
      <c r="AEK10" s="21" t="s">
        <v>206</v>
      </c>
      <c r="AEL10" s="21">
        <v>7901475</v>
      </c>
      <c r="AEM10" s="21">
        <v>388020</v>
      </c>
      <c r="AEN10" s="21">
        <v>44613</v>
      </c>
      <c r="AEO10" s="21">
        <v>1</v>
      </c>
      <c r="AEP10" s="21" t="s">
        <v>206</v>
      </c>
      <c r="AEQ10" s="21">
        <v>15825551</v>
      </c>
      <c r="AER10" s="21" t="s">
        <v>206</v>
      </c>
      <c r="AES10" s="21">
        <v>479220</v>
      </c>
      <c r="AET10" s="21">
        <v>1164112</v>
      </c>
      <c r="AEU10" s="21">
        <v>2573593</v>
      </c>
      <c r="AEV10" s="21">
        <v>3986</v>
      </c>
      <c r="AEW10" s="21">
        <v>1762</v>
      </c>
      <c r="AEX10" s="21" t="s">
        <v>206</v>
      </c>
      <c r="AEY10" s="21" t="s">
        <v>206</v>
      </c>
      <c r="AEZ10" s="21">
        <v>6815</v>
      </c>
      <c r="AFA10" s="21">
        <v>12449550</v>
      </c>
      <c r="AFB10" s="21" t="s">
        <v>206</v>
      </c>
      <c r="AFC10" s="21">
        <v>14398</v>
      </c>
      <c r="AFD10" s="21">
        <v>10</v>
      </c>
      <c r="AFE10" s="21">
        <v>124</v>
      </c>
      <c r="AFF10" s="21">
        <v>279307</v>
      </c>
      <c r="AFG10" s="21">
        <v>3101</v>
      </c>
      <c r="AFH10" s="21">
        <v>46728</v>
      </c>
      <c r="AFI10" s="21" t="s">
        <v>206</v>
      </c>
      <c r="AFJ10" s="21">
        <v>7845</v>
      </c>
      <c r="AFK10" s="21">
        <v>130</v>
      </c>
      <c r="AFL10" s="21" t="s">
        <v>206</v>
      </c>
      <c r="AFM10" s="21" t="s">
        <v>206</v>
      </c>
      <c r="AFN10" s="21">
        <v>703143</v>
      </c>
      <c r="AFO10" s="21" t="s">
        <v>206</v>
      </c>
      <c r="AFP10" s="21" t="s">
        <v>206</v>
      </c>
      <c r="AFQ10" s="21">
        <v>2</v>
      </c>
      <c r="AFR10" s="21" t="s">
        <v>206</v>
      </c>
      <c r="AFS10" s="21" t="s">
        <v>206</v>
      </c>
      <c r="AFT10" s="21" t="s">
        <v>206</v>
      </c>
      <c r="AFU10" s="21">
        <v>17588</v>
      </c>
      <c r="AFV10" s="21" t="s">
        <v>206</v>
      </c>
      <c r="AFW10" s="21" t="s">
        <v>206</v>
      </c>
      <c r="AFX10" s="21">
        <v>85674</v>
      </c>
      <c r="AFY10" s="21" t="s">
        <v>206</v>
      </c>
      <c r="AFZ10" s="21">
        <v>2806</v>
      </c>
      <c r="AGA10" s="21">
        <v>86028</v>
      </c>
      <c r="AGB10" s="21">
        <v>156209</v>
      </c>
      <c r="AGC10" s="21" t="s">
        <v>206</v>
      </c>
      <c r="AGD10" s="21">
        <v>2059433</v>
      </c>
      <c r="AGE10" s="21">
        <v>24459</v>
      </c>
      <c r="AGF10" s="21" t="s">
        <v>206</v>
      </c>
      <c r="AGG10" s="21">
        <v>7119</v>
      </c>
      <c r="AGH10" s="21" t="s">
        <v>206</v>
      </c>
      <c r="AGI10" s="21" t="s">
        <v>206</v>
      </c>
      <c r="AGJ10" s="21" t="s">
        <v>206</v>
      </c>
      <c r="AGK10" s="21">
        <v>160840927</v>
      </c>
      <c r="AGL10" s="21">
        <v>415575525</v>
      </c>
      <c r="AGM10" s="21">
        <v>1769</v>
      </c>
      <c r="AGN10" s="21" t="s">
        <v>206</v>
      </c>
      <c r="AGO10" s="21" t="s">
        <v>206</v>
      </c>
      <c r="AGP10" s="21" t="s">
        <v>206</v>
      </c>
      <c r="AGQ10" s="21">
        <v>570451</v>
      </c>
      <c r="AGR10" s="21">
        <v>100</v>
      </c>
      <c r="AGS10" s="21" t="s">
        <v>206</v>
      </c>
      <c r="AGT10" s="21">
        <v>241682</v>
      </c>
      <c r="AGU10" s="21">
        <v>70153</v>
      </c>
      <c r="AGV10" s="21" t="s">
        <v>206</v>
      </c>
      <c r="AGW10" s="21" t="s">
        <v>206</v>
      </c>
      <c r="AGX10" s="21">
        <v>296</v>
      </c>
      <c r="AGY10" s="21" t="s">
        <v>206</v>
      </c>
      <c r="AGZ10" s="21" t="s">
        <v>206</v>
      </c>
      <c r="AHA10" s="21" t="s">
        <v>206</v>
      </c>
      <c r="AHB10" s="21" t="s">
        <v>206</v>
      </c>
      <c r="AHC10" s="21" t="s">
        <v>206</v>
      </c>
      <c r="AHD10" s="21" t="s">
        <v>206</v>
      </c>
      <c r="AHE10" s="21" t="s">
        <v>206</v>
      </c>
      <c r="AHF10" s="21" t="s">
        <v>206</v>
      </c>
      <c r="AHG10" s="21" t="s">
        <v>206</v>
      </c>
      <c r="AHH10" s="21" t="s">
        <v>206</v>
      </c>
      <c r="AHI10" s="21" t="s">
        <v>206</v>
      </c>
      <c r="AHJ10" s="21" t="s">
        <v>206</v>
      </c>
      <c r="AHK10" s="21" t="s">
        <v>206</v>
      </c>
      <c r="AHL10" s="21">
        <v>12350</v>
      </c>
      <c r="AHM10" s="21" t="s">
        <v>206</v>
      </c>
      <c r="AHN10" s="21">
        <v>28433</v>
      </c>
      <c r="AHO10" s="21" t="s">
        <v>206</v>
      </c>
      <c r="AHP10" s="21" t="s">
        <v>206</v>
      </c>
      <c r="AHQ10" s="21">
        <v>2171</v>
      </c>
      <c r="AHR10" s="21" t="s">
        <v>206</v>
      </c>
      <c r="AHS10" s="21" t="s">
        <v>206</v>
      </c>
      <c r="AHT10" s="21">
        <v>202452</v>
      </c>
      <c r="AHU10" s="21">
        <v>656361</v>
      </c>
      <c r="AHV10" s="21" t="s">
        <v>206</v>
      </c>
      <c r="AHW10" s="21" t="s">
        <v>206</v>
      </c>
      <c r="AHX10" s="21" t="s">
        <v>206</v>
      </c>
      <c r="AHY10" s="21" t="s">
        <v>206</v>
      </c>
      <c r="AHZ10" s="21" t="s">
        <v>206</v>
      </c>
      <c r="AIA10" s="21">
        <v>22872</v>
      </c>
      <c r="AIB10" s="21">
        <v>80587</v>
      </c>
      <c r="AIC10" s="21" t="s">
        <v>206</v>
      </c>
      <c r="AID10" s="21">
        <v>7023</v>
      </c>
      <c r="AIE10" s="21" t="s">
        <v>206</v>
      </c>
      <c r="AIF10" s="21">
        <v>326109</v>
      </c>
      <c r="AIG10" s="21">
        <v>372283</v>
      </c>
      <c r="AIH10" s="21">
        <v>93346</v>
      </c>
      <c r="AII10" s="21">
        <v>162732</v>
      </c>
      <c r="AIJ10" s="21" t="s">
        <v>206</v>
      </c>
      <c r="AIK10" s="21">
        <v>1000818</v>
      </c>
      <c r="AIL10" s="21" t="s">
        <v>206</v>
      </c>
      <c r="AIM10" s="21" t="s">
        <v>206</v>
      </c>
      <c r="AIN10" s="21" t="s">
        <v>206</v>
      </c>
      <c r="AIO10" s="21">
        <v>76229</v>
      </c>
      <c r="AIP10" s="21">
        <v>186395</v>
      </c>
      <c r="AIQ10" s="21">
        <v>3168</v>
      </c>
      <c r="AIR10" s="21" t="s">
        <v>206</v>
      </c>
      <c r="AIS10" s="21" t="s">
        <v>206</v>
      </c>
      <c r="AIT10" s="21">
        <v>358</v>
      </c>
      <c r="AIU10" s="21">
        <v>2121155</v>
      </c>
      <c r="AIV10" s="21" t="s">
        <v>206</v>
      </c>
      <c r="AIW10" s="21">
        <v>214</v>
      </c>
      <c r="AIX10" s="21">
        <v>8084</v>
      </c>
      <c r="AIY10" s="21" t="s">
        <v>206</v>
      </c>
      <c r="AIZ10" s="21">
        <v>1352991</v>
      </c>
      <c r="AJA10" s="21" t="s">
        <v>206</v>
      </c>
      <c r="AJB10" s="21">
        <v>51</v>
      </c>
      <c r="AJC10" s="21" t="s">
        <v>206</v>
      </c>
      <c r="AJD10" s="21" t="s">
        <v>206</v>
      </c>
      <c r="AJE10" s="21" t="s">
        <v>206</v>
      </c>
      <c r="AJF10" s="21" t="s">
        <v>206</v>
      </c>
      <c r="AJG10" s="21" t="s">
        <v>206</v>
      </c>
      <c r="AJH10" s="21" t="s">
        <v>206</v>
      </c>
      <c r="AJI10" s="21" t="s">
        <v>206</v>
      </c>
      <c r="AJJ10" s="21" t="s">
        <v>206</v>
      </c>
      <c r="AJK10" s="21" t="s">
        <v>206</v>
      </c>
      <c r="AJL10" s="21" t="s">
        <v>206</v>
      </c>
      <c r="AJM10" s="21" t="s">
        <v>206</v>
      </c>
      <c r="AJN10" s="21" t="s">
        <v>206</v>
      </c>
      <c r="AJO10" s="21">
        <v>1</v>
      </c>
      <c r="AJP10" s="21">
        <v>6489</v>
      </c>
      <c r="AJQ10" s="21" t="s">
        <v>206</v>
      </c>
      <c r="AJR10" s="21" t="s">
        <v>206</v>
      </c>
      <c r="AJS10" s="21" t="s">
        <v>206</v>
      </c>
      <c r="AJT10" s="21">
        <v>721</v>
      </c>
      <c r="AJU10" s="21" t="s">
        <v>206</v>
      </c>
      <c r="AJV10" s="21">
        <v>9964</v>
      </c>
      <c r="AJW10" s="21" t="s">
        <v>206</v>
      </c>
      <c r="AJX10" s="21">
        <v>14726</v>
      </c>
      <c r="AJY10" s="21" t="s">
        <v>206</v>
      </c>
      <c r="AJZ10" s="21" t="s">
        <v>206</v>
      </c>
      <c r="AKA10" s="21" t="s">
        <v>206</v>
      </c>
      <c r="AKB10" s="21" t="s">
        <v>206</v>
      </c>
      <c r="AKC10" s="21" t="s">
        <v>206</v>
      </c>
      <c r="AKD10" s="21" t="s">
        <v>206</v>
      </c>
      <c r="AKE10" s="21">
        <v>21855349</v>
      </c>
      <c r="AKF10" s="21">
        <v>21004785</v>
      </c>
      <c r="AKG10" s="21">
        <v>11076479</v>
      </c>
      <c r="AKH10" s="21" t="s">
        <v>206</v>
      </c>
      <c r="AKI10" s="21" t="s">
        <v>206</v>
      </c>
      <c r="AKJ10" s="21" t="s">
        <v>206</v>
      </c>
      <c r="AKK10" s="21">
        <v>17925</v>
      </c>
      <c r="AKL10" s="21" t="s">
        <v>206</v>
      </c>
      <c r="AKM10" s="21" t="s">
        <v>206</v>
      </c>
      <c r="AKN10" s="21">
        <v>720</v>
      </c>
      <c r="AKO10" s="21">
        <v>150</v>
      </c>
      <c r="AKP10" s="21" t="s">
        <v>206</v>
      </c>
      <c r="AKQ10" s="21" t="s">
        <v>206</v>
      </c>
      <c r="AKR10" s="21">
        <v>2771</v>
      </c>
      <c r="AKS10" s="21" t="s">
        <v>206</v>
      </c>
      <c r="AKT10" s="21" t="s">
        <v>206</v>
      </c>
      <c r="AKU10" s="21" t="s">
        <v>206</v>
      </c>
      <c r="AKV10" s="21" t="s">
        <v>206</v>
      </c>
      <c r="AKW10" s="21" t="s">
        <v>206</v>
      </c>
      <c r="AKX10" s="21" t="s">
        <v>206</v>
      </c>
      <c r="AKY10" s="21" t="s">
        <v>206</v>
      </c>
      <c r="AKZ10" s="21">
        <v>14340</v>
      </c>
      <c r="ALA10" s="21" t="s">
        <v>206</v>
      </c>
      <c r="ALB10" s="21" t="s">
        <v>206</v>
      </c>
      <c r="ALC10" s="21" t="s">
        <v>206</v>
      </c>
      <c r="ALD10" s="21">
        <v>1890</v>
      </c>
      <c r="ALE10" s="21" t="s">
        <v>206</v>
      </c>
      <c r="ALF10" s="21">
        <v>1554238</v>
      </c>
      <c r="ALG10" s="21" t="s">
        <v>206</v>
      </c>
      <c r="ALH10" s="21">
        <v>1</v>
      </c>
      <c r="ALI10" s="21" t="s">
        <v>206</v>
      </c>
      <c r="ALJ10" s="21" t="s">
        <v>206</v>
      </c>
      <c r="ALK10" s="21">
        <v>374119</v>
      </c>
      <c r="ALL10" s="21" t="s">
        <v>206</v>
      </c>
      <c r="ALM10" s="21">
        <v>12297</v>
      </c>
      <c r="ALN10" s="21">
        <v>25398</v>
      </c>
      <c r="ALO10" s="21">
        <v>1575366</v>
      </c>
      <c r="ALP10" s="21">
        <v>2810129</v>
      </c>
      <c r="ALQ10" s="21" t="s">
        <v>206</v>
      </c>
      <c r="ALR10" s="21">
        <v>1138332</v>
      </c>
      <c r="ALS10" s="21" t="s">
        <v>206</v>
      </c>
      <c r="ALT10" s="21" t="s">
        <v>206</v>
      </c>
      <c r="ALU10" s="21">
        <v>17985</v>
      </c>
      <c r="ALV10" s="21">
        <v>2773989</v>
      </c>
      <c r="ALW10" s="21">
        <v>885997</v>
      </c>
      <c r="ALX10" s="21">
        <v>38899</v>
      </c>
      <c r="ALY10" s="21" t="s">
        <v>206</v>
      </c>
      <c r="ALZ10" s="21">
        <v>1419883</v>
      </c>
      <c r="AMA10" s="21">
        <v>80712</v>
      </c>
      <c r="AMB10" s="21">
        <v>49848</v>
      </c>
      <c r="AMC10" s="21">
        <v>23194</v>
      </c>
      <c r="AMD10" s="21">
        <v>50145</v>
      </c>
      <c r="AME10" s="21">
        <v>603429</v>
      </c>
      <c r="AMF10" s="21" t="s">
        <v>206</v>
      </c>
      <c r="AMG10" s="21" t="s">
        <v>206</v>
      </c>
      <c r="AMH10" s="21">
        <v>4870208</v>
      </c>
      <c r="AMI10" s="21">
        <v>7674747</v>
      </c>
      <c r="AMJ10" s="21">
        <v>205115</v>
      </c>
      <c r="AMK10" s="21">
        <v>1242409</v>
      </c>
      <c r="AML10" s="21">
        <v>5063471</v>
      </c>
      <c r="AMM10" s="21" t="s">
        <v>206</v>
      </c>
      <c r="AMN10" s="21">
        <v>60490</v>
      </c>
      <c r="AMO10" s="21">
        <v>20820911</v>
      </c>
      <c r="AMP10" s="21" t="s">
        <v>206</v>
      </c>
      <c r="AMQ10" s="21">
        <v>50690</v>
      </c>
      <c r="AMR10" s="21">
        <v>429988</v>
      </c>
      <c r="AMS10" s="21">
        <v>3294</v>
      </c>
      <c r="AMT10" s="21">
        <v>8350695</v>
      </c>
      <c r="AMU10" s="21">
        <v>28</v>
      </c>
      <c r="AMV10" s="21">
        <v>203</v>
      </c>
      <c r="AMW10" s="21">
        <v>388446</v>
      </c>
      <c r="AMX10" s="21">
        <v>52</v>
      </c>
      <c r="AMY10" s="21" t="s">
        <v>206</v>
      </c>
      <c r="AMZ10" s="21" t="s">
        <v>206</v>
      </c>
      <c r="ANA10" s="21" t="s">
        <v>206</v>
      </c>
      <c r="ANB10" s="21" t="s">
        <v>206</v>
      </c>
      <c r="ANC10" s="21" t="s">
        <v>206</v>
      </c>
      <c r="AND10" s="21" t="s">
        <v>206</v>
      </c>
      <c r="ANE10" s="21" t="s">
        <v>206</v>
      </c>
      <c r="ANF10" s="21">
        <v>18015</v>
      </c>
      <c r="ANG10" s="21" t="s">
        <v>206</v>
      </c>
      <c r="ANH10" s="21">
        <v>1360</v>
      </c>
      <c r="ANI10" s="21">
        <v>105838</v>
      </c>
      <c r="ANJ10" s="21">
        <v>85226</v>
      </c>
      <c r="ANK10" s="21">
        <v>9262</v>
      </c>
      <c r="ANL10" s="21">
        <v>17943</v>
      </c>
      <c r="ANM10" s="21" t="s">
        <v>206</v>
      </c>
      <c r="ANN10" s="21">
        <v>47458</v>
      </c>
      <c r="ANO10" s="21">
        <v>1071948</v>
      </c>
      <c r="ANP10" s="21">
        <v>88948</v>
      </c>
      <c r="ANQ10" s="21">
        <v>455710</v>
      </c>
      <c r="ANR10" s="21">
        <v>598667</v>
      </c>
      <c r="ANS10" s="21">
        <v>1431899</v>
      </c>
      <c r="ANT10" s="21" t="s">
        <v>206</v>
      </c>
      <c r="ANU10" s="21" t="s">
        <v>206</v>
      </c>
      <c r="ANV10" s="21" t="s">
        <v>206</v>
      </c>
      <c r="ANW10" s="21">
        <v>36660</v>
      </c>
      <c r="ANX10" s="21" t="s">
        <v>206</v>
      </c>
      <c r="ANY10" s="21">
        <v>115152609</v>
      </c>
      <c r="ANZ10" s="21">
        <v>429898210</v>
      </c>
      <c r="AOA10" s="21">
        <v>24385460</v>
      </c>
      <c r="AOB10" s="21" t="s">
        <v>206</v>
      </c>
      <c r="AOC10" s="21" t="s">
        <v>206</v>
      </c>
      <c r="AOD10" s="21" t="s">
        <v>206</v>
      </c>
      <c r="AOE10" s="21">
        <v>10350829</v>
      </c>
      <c r="AOF10" s="21">
        <v>88</v>
      </c>
      <c r="AOG10" s="21" t="s">
        <v>206</v>
      </c>
      <c r="AOH10" s="21">
        <v>184032</v>
      </c>
      <c r="AOI10" s="21">
        <v>25848</v>
      </c>
      <c r="AOJ10" s="21" t="s">
        <v>206</v>
      </c>
      <c r="AOK10" s="21">
        <v>34</v>
      </c>
      <c r="AOL10" s="21">
        <v>50077</v>
      </c>
      <c r="AOM10" s="21" t="s">
        <v>206</v>
      </c>
      <c r="AON10" s="21">
        <v>4323502</v>
      </c>
      <c r="AOO10" s="21" t="s">
        <v>206</v>
      </c>
      <c r="AOP10" s="21" t="s">
        <v>206</v>
      </c>
      <c r="AOQ10" s="21" t="s">
        <v>206</v>
      </c>
      <c r="AOR10" s="21" t="s">
        <v>206</v>
      </c>
      <c r="AOS10" s="21">
        <v>1455771</v>
      </c>
      <c r="AOT10" s="21">
        <v>57777</v>
      </c>
      <c r="AOU10" s="21" t="s">
        <v>206</v>
      </c>
      <c r="AOV10" s="21" t="s">
        <v>206</v>
      </c>
      <c r="AOW10" s="21">
        <v>35591</v>
      </c>
      <c r="AOX10" s="21">
        <v>38180</v>
      </c>
      <c r="AOY10" s="21" t="s">
        <v>206</v>
      </c>
      <c r="AOZ10" s="21">
        <v>924</v>
      </c>
      <c r="APA10" s="21" t="s">
        <v>206</v>
      </c>
      <c r="APB10" s="21">
        <v>4140867</v>
      </c>
      <c r="APC10" s="21">
        <v>5223</v>
      </c>
      <c r="APD10" s="21">
        <v>9407</v>
      </c>
      <c r="APE10" s="21">
        <v>282630</v>
      </c>
      <c r="APF10" s="21" t="s">
        <v>206</v>
      </c>
      <c r="APG10" s="21">
        <v>70</v>
      </c>
      <c r="APH10" s="21">
        <v>4225269</v>
      </c>
      <c r="API10" s="21">
        <v>7444606</v>
      </c>
      <c r="APJ10" s="21">
        <v>23</v>
      </c>
      <c r="APK10" s="21" t="s">
        <v>206</v>
      </c>
      <c r="APL10" s="21">
        <v>93552</v>
      </c>
      <c r="APM10" s="21" t="s">
        <v>206</v>
      </c>
      <c r="APN10" s="21" t="s">
        <v>206</v>
      </c>
      <c r="APO10" s="21">
        <v>462660</v>
      </c>
      <c r="APP10" s="21">
        <v>1784617</v>
      </c>
      <c r="APQ10" s="21" t="s">
        <v>206</v>
      </c>
      <c r="APR10" s="21">
        <v>960948</v>
      </c>
      <c r="APS10" s="21">
        <v>1837995</v>
      </c>
      <c r="APT10" s="21">
        <v>11136181</v>
      </c>
      <c r="APU10" s="21">
        <v>2323977</v>
      </c>
      <c r="APV10" s="21">
        <v>38489988</v>
      </c>
      <c r="APW10" s="21">
        <v>2465228</v>
      </c>
      <c r="APX10" s="21">
        <v>7673172</v>
      </c>
      <c r="APY10" s="21">
        <v>5311784</v>
      </c>
      <c r="APZ10" s="21" t="s">
        <v>206</v>
      </c>
      <c r="AQA10" s="21">
        <v>2679566</v>
      </c>
      <c r="AQB10" s="21">
        <v>162474008</v>
      </c>
      <c r="AQC10" s="21">
        <v>1394076</v>
      </c>
      <c r="AQD10" s="21">
        <v>45930</v>
      </c>
      <c r="AQE10" s="21">
        <v>50744</v>
      </c>
      <c r="AQF10" s="21">
        <v>3619</v>
      </c>
      <c r="AQG10" s="21" t="s">
        <v>206</v>
      </c>
      <c r="AQH10" s="21">
        <v>53217</v>
      </c>
      <c r="AQI10" s="21">
        <v>66099</v>
      </c>
      <c r="AQJ10" s="21" t="s">
        <v>206</v>
      </c>
      <c r="AQK10" s="21">
        <v>1287</v>
      </c>
      <c r="AQL10" s="21">
        <v>340</v>
      </c>
      <c r="AQM10" s="21">
        <v>571</v>
      </c>
      <c r="AQN10" s="21" t="s">
        <v>206</v>
      </c>
      <c r="AQO10" s="21">
        <v>9894</v>
      </c>
      <c r="AQP10" s="21">
        <v>130899</v>
      </c>
      <c r="AQQ10" s="21" t="s">
        <v>206</v>
      </c>
      <c r="AQR10" s="21">
        <v>7</v>
      </c>
      <c r="AQS10" s="21" t="s">
        <v>206</v>
      </c>
      <c r="AQT10" s="21">
        <v>42</v>
      </c>
      <c r="AQU10" s="21" t="s">
        <v>206</v>
      </c>
      <c r="AQV10" s="21" t="s">
        <v>206</v>
      </c>
      <c r="AQW10" s="21" t="s">
        <v>206</v>
      </c>
      <c r="AQX10" s="21" t="s">
        <v>206</v>
      </c>
      <c r="AQY10" s="21">
        <v>2593</v>
      </c>
      <c r="AQZ10" s="21">
        <v>591528</v>
      </c>
      <c r="ARA10" s="21">
        <v>1</v>
      </c>
      <c r="ARB10" s="21">
        <v>634</v>
      </c>
      <c r="ARC10" s="21">
        <v>63005</v>
      </c>
      <c r="ARD10" s="21">
        <v>7338</v>
      </c>
      <c r="ARE10" s="21">
        <v>164918</v>
      </c>
      <c r="ARF10" s="21">
        <v>117343</v>
      </c>
      <c r="ARG10" s="21" t="s">
        <v>206</v>
      </c>
      <c r="ARH10" s="21">
        <v>244005</v>
      </c>
      <c r="ARI10" s="21">
        <v>21787</v>
      </c>
      <c r="ARJ10" s="21">
        <v>175081</v>
      </c>
      <c r="ARK10" s="21">
        <v>4552</v>
      </c>
      <c r="ARL10" s="21">
        <v>262043</v>
      </c>
      <c r="ARM10" s="21">
        <v>1822</v>
      </c>
      <c r="ARN10" s="21">
        <v>12</v>
      </c>
      <c r="ARO10" s="21" t="s">
        <v>206</v>
      </c>
      <c r="ARP10" s="21" t="s">
        <v>206</v>
      </c>
      <c r="ARQ10" s="21" t="s">
        <v>206</v>
      </c>
      <c r="ARR10" s="21">
        <v>181</v>
      </c>
      <c r="ARS10" s="21">
        <v>137884977</v>
      </c>
      <c r="ART10" s="21">
        <v>160458624</v>
      </c>
      <c r="ARU10" s="21">
        <v>15984200</v>
      </c>
      <c r="ARV10" s="21" t="s">
        <v>206</v>
      </c>
      <c r="ARW10" s="21">
        <v>1672498</v>
      </c>
      <c r="ARX10" s="21" t="s">
        <v>206</v>
      </c>
      <c r="ARY10" s="21">
        <v>24288077</v>
      </c>
      <c r="ARZ10" s="21">
        <v>237878</v>
      </c>
      <c r="ASA10" s="21" t="s">
        <v>206</v>
      </c>
      <c r="ASB10" s="21">
        <v>335036</v>
      </c>
      <c r="ASC10" s="21">
        <v>2296</v>
      </c>
      <c r="ASD10" s="21">
        <v>1439604</v>
      </c>
      <c r="ASE10" s="21">
        <v>79</v>
      </c>
      <c r="ASF10" s="21">
        <v>27018287</v>
      </c>
      <c r="ASG10" s="21">
        <v>12351</v>
      </c>
      <c r="ASH10" s="21" t="s">
        <v>206</v>
      </c>
      <c r="ASI10" s="21" t="s">
        <v>206</v>
      </c>
      <c r="ASJ10" s="21" t="s">
        <v>206</v>
      </c>
      <c r="ASK10" s="21" t="s">
        <v>206</v>
      </c>
      <c r="ASL10" s="21" t="s">
        <v>206</v>
      </c>
      <c r="ASM10" s="21" t="s">
        <v>206</v>
      </c>
      <c r="ASN10" s="21" t="s">
        <v>206</v>
      </c>
      <c r="ASO10" s="21" t="s">
        <v>206</v>
      </c>
      <c r="ASP10" s="21" t="s">
        <v>206</v>
      </c>
      <c r="ASQ10" s="21" t="s">
        <v>206</v>
      </c>
      <c r="ASR10" s="21">
        <v>6761481</v>
      </c>
      <c r="ASS10" s="21" t="s">
        <v>206</v>
      </c>
      <c r="AST10" s="21">
        <v>11032974</v>
      </c>
      <c r="ASU10" s="21" t="s">
        <v>206</v>
      </c>
      <c r="ASV10" s="21" t="s">
        <v>206</v>
      </c>
      <c r="ASW10" s="21" t="s">
        <v>206</v>
      </c>
      <c r="ASX10" s="21" t="s">
        <v>206</v>
      </c>
      <c r="ASY10" s="21">
        <v>9577</v>
      </c>
      <c r="ASZ10" s="21" t="s">
        <v>206</v>
      </c>
      <c r="ATA10" s="21" t="s">
        <v>206</v>
      </c>
      <c r="ATB10" s="21" t="s">
        <v>206</v>
      </c>
      <c r="ATC10" s="21">
        <v>2336594</v>
      </c>
      <c r="ATD10" s="21" t="s">
        <v>206</v>
      </c>
      <c r="ATE10" s="21" t="s">
        <v>206</v>
      </c>
      <c r="ATF10" s="21" t="s">
        <v>206</v>
      </c>
      <c r="ATG10" s="21" t="s">
        <v>206</v>
      </c>
      <c r="ATH10" s="21" t="s">
        <v>206</v>
      </c>
      <c r="ATI10" s="21" t="s">
        <v>206</v>
      </c>
      <c r="ATJ10" s="21" t="s">
        <v>206</v>
      </c>
      <c r="ATK10" s="21" t="s">
        <v>206</v>
      </c>
      <c r="ATL10" s="21" t="s">
        <v>206</v>
      </c>
      <c r="ATM10" s="21" t="s">
        <v>206</v>
      </c>
      <c r="ATN10" s="21" t="s">
        <v>206</v>
      </c>
      <c r="ATO10" s="21" t="s">
        <v>206</v>
      </c>
      <c r="ATP10" s="21" t="s">
        <v>206</v>
      </c>
      <c r="ATQ10" s="21" t="s">
        <v>206</v>
      </c>
      <c r="ATR10" s="21" t="s">
        <v>206</v>
      </c>
      <c r="ATS10" s="21">
        <v>48160</v>
      </c>
      <c r="ATT10" s="21" t="s">
        <v>206</v>
      </c>
      <c r="ATU10" s="21" t="s">
        <v>206</v>
      </c>
      <c r="ATV10" s="21" t="s">
        <v>206</v>
      </c>
      <c r="ATW10" s="21">
        <v>10119</v>
      </c>
      <c r="ATX10" s="21">
        <v>19175</v>
      </c>
      <c r="ATY10" s="21">
        <v>1578</v>
      </c>
      <c r="ATZ10" s="21" t="s">
        <v>206</v>
      </c>
      <c r="AUA10" s="21" t="s">
        <v>206</v>
      </c>
      <c r="AUB10" s="21">
        <v>11</v>
      </c>
      <c r="AUC10" s="21">
        <v>128367</v>
      </c>
      <c r="AUD10" s="21" t="s">
        <v>206</v>
      </c>
      <c r="AUE10" s="21">
        <v>74</v>
      </c>
      <c r="AUF10" s="21" t="s">
        <v>206</v>
      </c>
      <c r="AUG10" s="21">
        <v>270</v>
      </c>
      <c r="AUH10" s="21" t="s">
        <v>206</v>
      </c>
      <c r="AUI10" s="21" t="s">
        <v>206</v>
      </c>
      <c r="AUJ10" s="21">
        <v>1636</v>
      </c>
      <c r="AUK10" s="21" t="s">
        <v>206</v>
      </c>
      <c r="AUL10" s="21" t="s">
        <v>206</v>
      </c>
      <c r="AUM10" s="21" t="s">
        <v>206</v>
      </c>
      <c r="AUN10" s="21" t="s">
        <v>206</v>
      </c>
      <c r="AUO10" s="21" t="s">
        <v>206</v>
      </c>
      <c r="AUP10" s="21" t="s">
        <v>206</v>
      </c>
      <c r="AUQ10" s="21" t="s">
        <v>206</v>
      </c>
      <c r="AUR10" s="21" t="s">
        <v>206</v>
      </c>
      <c r="AUS10" s="21">
        <v>2250</v>
      </c>
      <c r="AUT10" s="21" t="s">
        <v>206</v>
      </c>
      <c r="AUU10" s="21" t="s">
        <v>206</v>
      </c>
      <c r="AUV10" s="21" t="s">
        <v>206</v>
      </c>
      <c r="AUW10" s="21">
        <v>4160</v>
      </c>
      <c r="AUX10" s="21">
        <v>814437</v>
      </c>
      <c r="AUY10" s="21" t="s">
        <v>206</v>
      </c>
      <c r="AUZ10" s="21">
        <v>1585999</v>
      </c>
      <c r="AVA10" s="21" t="s">
        <v>206</v>
      </c>
      <c r="AVB10" s="21">
        <v>6358</v>
      </c>
      <c r="AVC10" s="21" t="s">
        <v>206</v>
      </c>
      <c r="AVD10" s="21">
        <v>3944</v>
      </c>
      <c r="AVE10" s="21" t="s">
        <v>206</v>
      </c>
      <c r="AVF10" s="21">
        <v>4222</v>
      </c>
      <c r="AVG10" s="21">
        <v>8048</v>
      </c>
      <c r="AVH10" s="21" t="s">
        <v>206</v>
      </c>
      <c r="AVI10" s="21" t="s">
        <v>206</v>
      </c>
      <c r="AVJ10" s="21" t="s">
        <v>206</v>
      </c>
      <c r="AVK10" s="21" t="s">
        <v>206</v>
      </c>
      <c r="AVL10" s="21" t="s">
        <v>206</v>
      </c>
      <c r="AVM10" s="21">
        <v>9574271</v>
      </c>
      <c r="AVN10" s="21">
        <v>14632741</v>
      </c>
      <c r="AVO10" s="21">
        <v>1071885</v>
      </c>
      <c r="AVP10" s="21" t="s">
        <v>206</v>
      </c>
      <c r="AVQ10" s="21" t="s">
        <v>206</v>
      </c>
      <c r="AVR10" s="21" t="s">
        <v>206</v>
      </c>
      <c r="AVS10" s="21">
        <v>329755</v>
      </c>
      <c r="AVT10" s="21">
        <v>1244</v>
      </c>
      <c r="AVU10" s="21" t="s">
        <v>206</v>
      </c>
      <c r="AVV10" s="21">
        <v>203</v>
      </c>
      <c r="AVW10" s="21" t="s">
        <v>206</v>
      </c>
      <c r="AVX10" s="21">
        <v>34327</v>
      </c>
      <c r="AVY10" s="21" t="s">
        <v>206</v>
      </c>
      <c r="AVZ10" s="21" t="s">
        <v>206</v>
      </c>
      <c r="AWA10" s="21" t="s">
        <v>206</v>
      </c>
      <c r="AWB10" s="21" t="s">
        <v>206</v>
      </c>
      <c r="AWC10" s="21" t="s">
        <v>206</v>
      </c>
      <c r="AWD10" s="21" t="s">
        <v>206</v>
      </c>
      <c r="AWE10" s="21" t="s">
        <v>206</v>
      </c>
      <c r="AWF10" s="21" t="s">
        <v>206</v>
      </c>
      <c r="AWG10" s="21">
        <v>384658</v>
      </c>
      <c r="AWH10" s="21">
        <v>132489</v>
      </c>
      <c r="AWI10" s="21" t="s">
        <v>206</v>
      </c>
      <c r="AWJ10" s="21">
        <v>479050</v>
      </c>
      <c r="AWK10" s="21">
        <v>300</v>
      </c>
      <c r="AWL10" s="21">
        <v>1714562</v>
      </c>
      <c r="AWM10" s="21" t="s">
        <v>206</v>
      </c>
      <c r="AWN10" s="21">
        <v>3207</v>
      </c>
      <c r="AWO10" s="21" t="s">
        <v>206</v>
      </c>
      <c r="AWP10" s="21">
        <v>31668</v>
      </c>
      <c r="AWQ10" s="21">
        <v>9</v>
      </c>
      <c r="AWR10" s="21">
        <v>46418</v>
      </c>
      <c r="AWS10" s="21">
        <v>831532</v>
      </c>
      <c r="AWT10" s="21" t="s">
        <v>206</v>
      </c>
      <c r="AWU10" s="21">
        <v>146472</v>
      </c>
      <c r="AWV10" s="21">
        <v>683467</v>
      </c>
      <c r="AWW10" s="21">
        <v>17825471</v>
      </c>
      <c r="AWX10" s="21" t="s">
        <v>206</v>
      </c>
      <c r="AWY10" s="21" t="s">
        <v>206</v>
      </c>
      <c r="AWZ10" s="21">
        <v>1035</v>
      </c>
      <c r="AXA10" s="21" t="s">
        <v>206</v>
      </c>
      <c r="AXB10" s="21">
        <v>32</v>
      </c>
      <c r="AXC10" s="21">
        <v>24629</v>
      </c>
      <c r="AXD10" s="21">
        <v>6357</v>
      </c>
      <c r="AXE10" s="21" t="s">
        <v>206</v>
      </c>
      <c r="AXF10" s="21">
        <v>3705852</v>
      </c>
      <c r="AXG10" s="21">
        <v>271557</v>
      </c>
      <c r="AXH10" s="21">
        <v>272840</v>
      </c>
      <c r="AXI10" s="21">
        <v>621606</v>
      </c>
      <c r="AXJ10" s="21">
        <v>239</v>
      </c>
      <c r="AXK10" s="21">
        <v>433565</v>
      </c>
      <c r="AXL10" s="21">
        <v>7302</v>
      </c>
      <c r="AXM10" s="21">
        <v>2246682</v>
      </c>
      <c r="AXN10" s="21" t="s">
        <v>206</v>
      </c>
      <c r="AXO10" s="21">
        <v>90</v>
      </c>
      <c r="AXP10" s="21">
        <v>73756</v>
      </c>
      <c r="AXQ10" s="21">
        <v>6713219</v>
      </c>
      <c r="AXR10" s="21">
        <v>98046</v>
      </c>
      <c r="AXS10" s="21">
        <v>38237</v>
      </c>
      <c r="AXT10" s="21">
        <v>14606</v>
      </c>
      <c r="AXU10" s="21" t="s">
        <v>206</v>
      </c>
      <c r="AXV10" s="21">
        <v>240267</v>
      </c>
      <c r="AXW10" s="21">
        <v>196678</v>
      </c>
      <c r="AXX10" s="21" t="s">
        <v>206</v>
      </c>
      <c r="AXY10" s="21">
        <v>757</v>
      </c>
      <c r="AXZ10" s="21">
        <v>80</v>
      </c>
      <c r="AYA10" s="21">
        <v>21700</v>
      </c>
      <c r="AYB10" s="21" t="s">
        <v>206</v>
      </c>
      <c r="AYC10" s="21">
        <v>2567</v>
      </c>
      <c r="AYD10" s="21">
        <v>5182</v>
      </c>
      <c r="AYE10" s="21" t="s">
        <v>206</v>
      </c>
      <c r="AYF10" s="21" t="s">
        <v>206</v>
      </c>
      <c r="AYG10" s="21" t="s">
        <v>206</v>
      </c>
      <c r="AYH10" s="21">
        <v>155</v>
      </c>
      <c r="AYI10" s="21" t="s">
        <v>206</v>
      </c>
      <c r="AYJ10" s="21">
        <v>16689</v>
      </c>
      <c r="AYK10" s="21" t="s">
        <v>206</v>
      </c>
      <c r="AYL10" s="21" t="s">
        <v>206</v>
      </c>
      <c r="AYM10" s="21">
        <v>1298</v>
      </c>
      <c r="AYN10" s="21">
        <v>18333</v>
      </c>
      <c r="AYO10" s="21" t="s">
        <v>206</v>
      </c>
      <c r="AYP10" s="21" t="s">
        <v>206</v>
      </c>
      <c r="AYQ10" s="21">
        <v>96189</v>
      </c>
      <c r="AYR10" s="21">
        <v>14518</v>
      </c>
      <c r="AYS10" s="21">
        <v>2872</v>
      </c>
      <c r="AYT10" s="21">
        <v>216039</v>
      </c>
      <c r="AYU10" s="21" t="s">
        <v>206</v>
      </c>
      <c r="AYV10" s="21">
        <v>159650</v>
      </c>
      <c r="AYW10" s="21">
        <v>247848</v>
      </c>
      <c r="AYX10" s="21">
        <v>5323763</v>
      </c>
      <c r="AYY10" s="21">
        <v>682125</v>
      </c>
      <c r="AYZ10" s="21">
        <v>2384888</v>
      </c>
      <c r="AZA10" s="21">
        <v>435801</v>
      </c>
      <c r="AZB10" s="21" t="s">
        <v>206</v>
      </c>
      <c r="AZC10" s="21" t="s">
        <v>206</v>
      </c>
      <c r="AZD10" s="21" t="s">
        <v>206</v>
      </c>
      <c r="AZE10" s="21" t="s">
        <v>206</v>
      </c>
      <c r="AZF10" s="21">
        <v>470</v>
      </c>
      <c r="AZG10" s="21">
        <v>40234532</v>
      </c>
      <c r="AZH10" s="21">
        <v>21196271</v>
      </c>
      <c r="AZI10" s="21">
        <v>37835</v>
      </c>
      <c r="AZJ10" s="21" t="s">
        <v>206</v>
      </c>
      <c r="AZK10" s="21">
        <v>36134</v>
      </c>
      <c r="AZL10" s="21" t="s">
        <v>206</v>
      </c>
      <c r="AZM10" s="21">
        <v>78413</v>
      </c>
      <c r="AZN10" s="21">
        <v>16522</v>
      </c>
      <c r="AZO10" s="21">
        <v>8</v>
      </c>
      <c r="AZP10" s="21">
        <v>57846</v>
      </c>
      <c r="AZQ10" s="21">
        <v>23188</v>
      </c>
      <c r="AZR10" s="21">
        <v>1365566</v>
      </c>
      <c r="AZS10" s="21">
        <v>429</v>
      </c>
      <c r="AZT10" s="21">
        <v>38803</v>
      </c>
      <c r="AZU10" s="21">
        <v>524</v>
      </c>
      <c r="AZV10" s="21">
        <v>13</v>
      </c>
      <c r="AZW10" s="21" t="s">
        <v>206</v>
      </c>
      <c r="AZX10" s="21">
        <v>255310</v>
      </c>
      <c r="AZY10" s="21" t="s">
        <v>206</v>
      </c>
      <c r="AZZ10" s="21" t="s">
        <v>206</v>
      </c>
      <c r="BAA10" s="21">
        <v>104</v>
      </c>
      <c r="BAB10" s="21">
        <v>4919</v>
      </c>
      <c r="BAC10" s="21" t="s">
        <v>206</v>
      </c>
      <c r="BAD10" s="21">
        <v>1412120</v>
      </c>
      <c r="BAE10" s="21">
        <v>87619</v>
      </c>
      <c r="BAF10" s="21">
        <v>154746</v>
      </c>
      <c r="BAG10" s="21">
        <v>3297</v>
      </c>
      <c r="BAH10" s="21">
        <v>585749</v>
      </c>
      <c r="BAI10" s="21" t="s">
        <v>206</v>
      </c>
      <c r="BAJ10" s="21">
        <v>3002884</v>
      </c>
      <c r="BAK10" s="21" t="s">
        <v>206</v>
      </c>
      <c r="BAL10" s="21">
        <v>98</v>
      </c>
      <c r="BAM10" s="21">
        <v>22</v>
      </c>
      <c r="BAN10" s="21" t="s">
        <v>206</v>
      </c>
      <c r="BAO10" s="21">
        <v>2195</v>
      </c>
      <c r="BAP10" s="21">
        <v>3946115</v>
      </c>
      <c r="BAQ10" s="21">
        <v>6427808</v>
      </c>
      <c r="BAR10" s="21" t="s">
        <v>206</v>
      </c>
      <c r="BAS10" s="21" t="s">
        <v>206</v>
      </c>
      <c r="BAT10" s="21">
        <v>9387</v>
      </c>
      <c r="BAU10" s="21" t="s">
        <v>206</v>
      </c>
      <c r="BAV10" s="21">
        <v>185</v>
      </c>
      <c r="BAW10" s="21">
        <v>152106</v>
      </c>
      <c r="BAX10" s="21" t="s">
        <v>206</v>
      </c>
      <c r="BAY10" s="21" t="s">
        <v>206</v>
      </c>
      <c r="BAZ10" s="21">
        <v>917</v>
      </c>
      <c r="BBA10" s="21" t="s">
        <v>206</v>
      </c>
      <c r="BBB10" s="21">
        <v>13910</v>
      </c>
      <c r="BBC10" s="21">
        <v>2636435</v>
      </c>
      <c r="BBD10" s="21">
        <v>4</v>
      </c>
      <c r="BBE10" s="21">
        <v>317599</v>
      </c>
      <c r="BBF10" s="21">
        <v>66543</v>
      </c>
      <c r="BBG10" s="21">
        <v>114774</v>
      </c>
      <c r="BBH10" s="21" t="s">
        <v>206</v>
      </c>
      <c r="BBI10" s="21" t="s">
        <v>206</v>
      </c>
      <c r="BBJ10" s="21">
        <v>11406</v>
      </c>
      <c r="BBK10" s="21">
        <v>1070924</v>
      </c>
      <c r="BBL10" s="21">
        <v>89887</v>
      </c>
      <c r="BBM10" s="21">
        <v>4768</v>
      </c>
      <c r="BBN10" s="21" t="s">
        <v>206</v>
      </c>
      <c r="BBO10" s="21" t="s">
        <v>206</v>
      </c>
      <c r="BBP10" s="21">
        <v>272804</v>
      </c>
      <c r="BBQ10" s="21">
        <v>4947840</v>
      </c>
      <c r="BBR10" s="21" t="s">
        <v>206</v>
      </c>
      <c r="BBS10" s="21">
        <v>1656</v>
      </c>
      <c r="BBT10" s="21">
        <v>16</v>
      </c>
      <c r="BBU10" s="21">
        <v>15898</v>
      </c>
      <c r="BBV10" s="21" t="s">
        <v>206</v>
      </c>
      <c r="BBW10" s="21">
        <v>1054</v>
      </c>
      <c r="BBX10" s="21">
        <v>101258</v>
      </c>
      <c r="BBY10" s="21" t="s">
        <v>206</v>
      </c>
      <c r="BBZ10" s="21">
        <v>82</v>
      </c>
      <c r="BCA10" s="21" t="s">
        <v>206</v>
      </c>
      <c r="BCB10" s="21" t="s">
        <v>206</v>
      </c>
      <c r="BCC10" s="21" t="s">
        <v>206</v>
      </c>
      <c r="BCD10" s="21" t="s">
        <v>206</v>
      </c>
      <c r="BCE10" s="21" t="s">
        <v>206</v>
      </c>
      <c r="BCF10" s="21" t="s">
        <v>206</v>
      </c>
      <c r="BCG10" s="21">
        <v>11252</v>
      </c>
      <c r="BCH10" s="21" t="s">
        <v>206</v>
      </c>
      <c r="BCI10" s="21">
        <v>20</v>
      </c>
      <c r="BCJ10" s="21" t="s">
        <v>206</v>
      </c>
      <c r="BCK10" s="21">
        <v>233412</v>
      </c>
      <c r="BCL10" s="21">
        <v>409671</v>
      </c>
      <c r="BCM10" s="21">
        <v>38666</v>
      </c>
      <c r="BCN10" s="21">
        <v>13833</v>
      </c>
      <c r="BCO10" s="21" t="s">
        <v>206</v>
      </c>
      <c r="BCP10" s="21">
        <v>8184</v>
      </c>
      <c r="BCQ10" s="21">
        <v>11898</v>
      </c>
      <c r="BCR10" s="21">
        <v>44525</v>
      </c>
      <c r="BCS10" s="21">
        <v>486</v>
      </c>
      <c r="BCT10" s="21">
        <v>728730</v>
      </c>
      <c r="BCU10" s="21">
        <v>11260</v>
      </c>
      <c r="BCV10" s="21" t="s">
        <v>206</v>
      </c>
      <c r="BCW10" s="21">
        <v>274</v>
      </c>
      <c r="BCX10" s="21" t="s">
        <v>206</v>
      </c>
      <c r="BCY10" s="21" t="s">
        <v>206</v>
      </c>
      <c r="BCZ10" s="21" t="s">
        <v>206</v>
      </c>
      <c r="BDA10" s="21">
        <v>78010447</v>
      </c>
      <c r="BDB10" s="21">
        <v>438701310</v>
      </c>
      <c r="BDC10" s="21">
        <v>2332</v>
      </c>
      <c r="BDD10" s="21" t="s">
        <v>206</v>
      </c>
      <c r="BDE10" s="21">
        <v>665882</v>
      </c>
      <c r="BDF10" s="21" t="s">
        <v>206</v>
      </c>
      <c r="BDG10" s="21">
        <v>3847102</v>
      </c>
      <c r="BDH10" s="21" t="s">
        <v>206</v>
      </c>
      <c r="BDI10" s="21">
        <v>6</v>
      </c>
      <c r="BDJ10" s="21">
        <v>26099</v>
      </c>
      <c r="BDK10" s="21">
        <v>276</v>
      </c>
      <c r="BDL10" s="21">
        <v>37554</v>
      </c>
      <c r="BDM10" s="21">
        <v>34</v>
      </c>
      <c r="BDN10" s="21">
        <v>8732942</v>
      </c>
      <c r="BDO10" s="21" t="s">
        <v>206</v>
      </c>
      <c r="BDP10" s="21" t="s">
        <v>206</v>
      </c>
      <c r="BDQ10" s="21" t="s">
        <v>206</v>
      </c>
      <c r="BDR10" s="21">
        <v>198017</v>
      </c>
      <c r="BDS10" s="21" t="s">
        <v>206</v>
      </c>
      <c r="BDT10" s="21" t="s">
        <v>206</v>
      </c>
      <c r="BDU10" s="21">
        <v>87300</v>
      </c>
      <c r="BDV10" s="21">
        <v>541211</v>
      </c>
      <c r="BDW10" s="21" t="s">
        <v>206</v>
      </c>
      <c r="BDX10" s="21" t="s">
        <v>206</v>
      </c>
      <c r="BDY10" s="21" t="s">
        <v>206</v>
      </c>
      <c r="BDZ10" s="21">
        <v>122843</v>
      </c>
      <c r="BEA10" s="21">
        <v>24060</v>
      </c>
      <c r="BEB10" s="21">
        <v>178</v>
      </c>
      <c r="BEC10" s="21">
        <v>237350</v>
      </c>
      <c r="BED10" s="21">
        <v>189003</v>
      </c>
      <c r="BEE10" s="21">
        <v>57199</v>
      </c>
      <c r="BEF10" s="21">
        <v>16751</v>
      </c>
      <c r="BEG10" s="21">
        <v>41146</v>
      </c>
      <c r="BEH10" s="21" t="s">
        <v>206</v>
      </c>
      <c r="BEI10" s="21">
        <v>43</v>
      </c>
      <c r="BEJ10" s="21">
        <v>4201190</v>
      </c>
      <c r="BEK10" s="21">
        <v>1291157</v>
      </c>
      <c r="BEL10" s="21">
        <v>10</v>
      </c>
      <c r="BEM10" s="21" t="s">
        <v>206</v>
      </c>
      <c r="BEN10" s="21">
        <v>3996</v>
      </c>
      <c r="BEO10" s="21" t="s">
        <v>206</v>
      </c>
      <c r="BEP10" s="21">
        <v>412</v>
      </c>
      <c r="BEQ10" s="21">
        <v>110403</v>
      </c>
      <c r="BER10" s="21">
        <v>10193</v>
      </c>
      <c r="BES10" s="21">
        <v>2</v>
      </c>
      <c r="BET10" s="21">
        <v>723850</v>
      </c>
      <c r="BEU10" s="21" t="s">
        <v>206</v>
      </c>
      <c r="BEV10" s="21">
        <v>18671</v>
      </c>
      <c r="BEW10" s="21">
        <v>788367</v>
      </c>
      <c r="BEX10" s="21">
        <v>536928</v>
      </c>
      <c r="BEY10" s="21">
        <v>38184</v>
      </c>
      <c r="BEZ10" s="21">
        <v>122588</v>
      </c>
      <c r="BFA10" s="21">
        <v>17154152</v>
      </c>
      <c r="BFB10" s="21" t="s">
        <v>206</v>
      </c>
      <c r="BFC10" s="21">
        <v>105727</v>
      </c>
      <c r="BFD10" s="21">
        <v>668993</v>
      </c>
      <c r="BFE10" s="21">
        <v>3926862</v>
      </c>
      <c r="BFF10" s="21">
        <v>22250</v>
      </c>
      <c r="BFG10" s="21">
        <v>10471</v>
      </c>
      <c r="BFH10" s="21" t="s">
        <v>206</v>
      </c>
      <c r="BFI10" s="21" t="s">
        <v>206</v>
      </c>
      <c r="BFJ10" s="21">
        <v>10314</v>
      </c>
      <c r="BFK10" s="21">
        <v>5073</v>
      </c>
      <c r="BFL10" s="21" t="s">
        <v>206</v>
      </c>
      <c r="BFM10" s="21">
        <v>135</v>
      </c>
      <c r="BFN10" s="21" t="s">
        <v>206</v>
      </c>
      <c r="BFO10" s="21">
        <v>11665</v>
      </c>
      <c r="BFP10" s="21" t="s">
        <v>206</v>
      </c>
      <c r="BFQ10" s="21">
        <v>396</v>
      </c>
      <c r="BFR10" s="21">
        <v>1979</v>
      </c>
      <c r="BFS10" s="21" t="s">
        <v>206</v>
      </c>
      <c r="BFT10" s="21" t="s">
        <v>206</v>
      </c>
      <c r="BFU10" s="21" t="s">
        <v>206</v>
      </c>
      <c r="BFV10" s="21" t="s">
        <v>206</v>
      </c>
      <c r="BFW10" s="21" t="s">
        <v>206</v>
      </c>
      <c r="BFX10" s="21">
        <v>234139</v>
      </c>
      <c r="BFY10" s="21" t="s">
        <v>206</v>
      </c>
      <c r="BFZ10" s="21" t="s">
        <v>206</v>
      </c>
      <c r="BGA10" s="21">
        <v>640</v>
      </c>
      <c r="BGB10" s="21">
        <v>272916</v>
      </c>
      <c r="BGC10" s="21" t="s">
        <v>206</v>
      </c>
      <c r="BGD10" s="21">
        <v>5472</v>
      </c>
      <c r="BGE10" s="21">
        <v>58035</v>
      </c>
      <c r="BGF10" s="21">
        <v>1017</v>
      </c>
      <c r="BGG10" s="21">
        <v>22793</v>
      </c>
      <c r="BGH10" s="21">
        <v>169</v>
      </c>
      <c r="BGI10" s="21" t="s">
        <v>206</v>
      </c>
      <c r="BGJ10" s="21">
        <v>2458</v>
      </c>
      <c r="BGK10" s="21">
        <v>33788</v>
      </c>
      <c r="BGL10" s="21">
        <v>112046</v>
      </c>
      <c r="BGM10" s="21">
        <v>258408</v>
      </c>
      <c r="BGN10" s="21">
        <v>125246</v>
      </c>
      <c r="BGO10" s="21">
        <v>3482</v>
      </c>
      <c r="BGP10" s="21" t="s">
        <v>206</v>
      </c>
      <c r="BGQ10" s="21" t="s">
        <v>206</v>
      </c>
      <c r="BGR10" s="21" t="s">
        <v>206</v>
      </c>
      <c r="BGS10" s="21">
        <v>63837</v>
      </c>
      <c r="BGT10" s="21" t="s">
        <v>206</v>
      </c>
      <c r="BGU10" s="21">
        <v>39419400</v>
      </c>
      <c r="BGV10" s="21">
        <v>66492291</v>
      </c>
      <c r="BGW10" s="21" t="s">
        <v>206</v>
      </c>
      <c r="BGX10" s="21">
        <v>65000</v>
      </c>
      <c r="BGY10" s="21">
        <v>362240</v>
      </c>
      <c r="BGZ10" s="21">
        <v>6372</v>
      </c>
      <c r="BHA10" s="21">
        <v>12679100</v>
      </c>
      <c r="BHB10" s="21">
        <v>20606</v>
      </c>
      <c r="BHC10" s="21" t="s">
        <v>206</v>
      </c>
      <c r="BHD10" s="21">
        <v>2775954</v>
      </c>
      <c r="BHE10" s="21">
        <v>1007</v>
      </c>
      <c r="BHF10" s="21">
        <v>4283513</v>
      </c>
      <c r="BHG10" s="21" t="s">
        <v>206</v>
      </c>
      <c r="BHH10" s="21">
        <v>234373</v>
      </c>
      <c r="BHI10" s="21">
        <v>59060</v>
      </c>
      <c r="BHJ10" s="21" t="s">
        <v>206</v>
      </c>
      <c r="BHK10" s="21">
        <v>20</v>
      </c>
      <c r="BHL10" s="21" t="s">
        <v>206</v>
      </c>
      <c r="BHM10" s="21">
        <v>274</v>
      </c>
      <c r="BHN10" s="21" t="s">
        <v>206</v>
      </c>
      <c r="BHO10" s="21" t="s">
        <v>206</v>
      </c>
      <c r="BHP10" s="21" t="s">
        <v>206</v>
      </c>
      <c r="BHQ10" s="21" t="s">
        <v>206</v>
      </c>
      <c r="BHR10" s="21" t="s">
        <v>206</v>
      </c>
      <c r="BHS10" s="21" t="s">
        <v>206</v>
      </c>
      <c r="BHT10" s="21">
        <v>105143</v>
      </c>
      <c r="BHU10" s="21" t="s">
        <v>206</v>
      </c>
      <c r="BHV10" s="21" t="s">
        <v>206</v>
      </c>
      <c r="BHW10" s="21" t="s">
        <v>206</v>
      </c>
      <c r="BHX10" s="21" t="s">
        <v>206</v>
      </c>
      <c r="BHY10" s="21" t="s">
        <v>206</v>
      </c>
      <c r="BHZ10" s="21" t="s">
        <v>206</v>
      </c>
      <c r="BIA10" s="21">
        <v>69298</v>
      </c>
      <c r="BIB10" s="21" t="s">
        <v>206</v>
      </c>
      <c r="BIC10" s="21" t="s">
        <v>206</v>
      </c>
      <c r="BID10" s="21" t="s">
        <v>206</v>
      </c>
      <c r="BIE10" s="21">
        <v>132454</v>
      </c>
      <c r="BIF10" s="21">
        <v>204000</v>
      </c>
      <c r="BIG10" s="21" t="s">
        <v>206</v>
      </c>
      <c r="BIH10" s="21" t="s">
        <v>206</v>
      </c>
      <c r="BII10" s="21" t="s">
        <v>206</v>
      </c>
      <c r="BIJ10" s="21" t="s">
        <v>206</v>
      </c>
      <c r="BIK10" s="21">
        <v>5186</v>
      </c>
      <c r="BIL10" s="21" t="s">
        <v>206</v>
      </c>
      <c r="BIM10" s="21" t="s">
        <v>206</v>
      </c>
      <c r="BIN10" s="21">
        <v>918</v>
      </c>
      <c r="BIO10" s="21" t="s">
        <v>206</v>
      </c>
      <c r="BIP10" s="21" t="s">
        <v>206</v>
      </c>
      <c r="BIQ10" s="21">
        <v>471350</v>
      </c>
      <c r="BIR10" s="21">
        <v>11496</v>
      </c>
      <c r="BIS10" s="21">
        <v>7439</v>
      </c>
      <c r="BIT10" s="21" t="s">
        <v>206</v>
      </c>
      <c r="BIU10" s="21">
        <v>1715</v>
      </c>
      <c r="BIV10" s="21" t="s">
        <v>206</v>
      </c>
      <c r="BIW10" s="21" t="s">
        <v>206</v>
      </c>
      <c r="BIX10" s="21">
        <v>9</v>
      </c>
      <c r="BIY10" s="21">
        <v>189152</v>
      </c>
      <c r="BIZ10" s="21">
        <v>3791</v>
      </c>
      <c r="BJA10" s="21">
        <v>238717</v>
      </c>
      <c r="BJB10" s="21" t="s">
        <v>206</v>
      </c>
      <c r="BJC10" s="21" t="s">
        <v>206</v>
      </c>
      <c r="BJD10" s="21">
        <v>64403</v>
      </c>
      <c r="BJE10" s="21">
        <v>151795</v>
      </c>
      <c r="BJF10" s="21" t="s">
        <v>206</v>
      </c>
      <c r="BJG10" s="21">
        <v>937</v>
      </c>
      <c r="BJH10" s="21">
        <v>527</v>
      </c>
      <c r="BJI10" s="21">
        <v>374</v>
      </c>
      <c r="BJJ10" s="21" t="s">
        <v>206</v>
      </c>
      <c r="BJK10" s="21" t="s">
        <v>206</v>
      </c>
      <c r="BJL10" s="21" t="s">
        <v>206</v>
      </c>
      <c r="BJM10" s="21" t="s">
        <v>206</v>
      </c>
      <c r="BJN10" s="21">
        <v>0</v>
      </c>
      <c r="BJO10" s="21" t="s">
        <v>206</v>
      </c>
      <c r="BJP10" s="21" t="s">
        <v>206</v>
      </c>
      <c r="BJQ10" s="21" t="s">
        <v>206</v>
      </c>
      <c r="BJR10" s="21" t="s">
        <v>206</v>
      </c>
      <c r="BJS10" s="21" t="s">
        <v>206</v>
      </c>
      <c r="BJT10" s="21" t="s">
        <v>206</v>
      </c>
      <c r="BJU10" s="21" t="s">
        <v>206</v>
      </c>
      <c r="BJV10" s="21" t="s">
        <v>206</v>
      </c>
      <c r="BJW10" s="21" t="s">
        <v>206</v>
      </c>
      <c r="BJX10" s="21" t="s">
        <v>206</v>
      </c>
      <c r="BJY10" s="21">
        <v>2955</v>
      </c>
      <c r="BJZ10" s="21">
        <v>42</v>
      </c>
      <c r="BKA10" s="21" t="s">
        <v>206</v>
      </c>
      <c r="BKB10" s="21" t="s">
        <v>206</v>
      </c>
      <c r="BKC10" s="21" t="s">
        <v>206</v>
      </c>
      <c r="BKD10" s="21">
        <v>704999</v>
      </c>
      <c r="BKE10" s="21">
        <v>4727</v>
      </c>
      <c r="BKF10" s="21">
        <v>4189</v>
      </c>
      <c r="BKG10" s="21" t="s">
        <v>206</v>
      </c>
      <c r="BKH10" s="21">
        <v>245275</v>
      </c>
      <c r="BKI10" s="21">
        <v>15089</v>
      </c>
      <c r="BKJ10" s="21" t="s">
        <v>206</v>
      </c>
      <c r="BKK10" s="21" t="s">
        <v>206</v>
      </c>
      <c r="BKL10" s="21" t="s">
        <v>206</v>
      </c>
      <c r="BKM10" s="21" t="s">
        <v>206</v>
      </c>
      <c r="BKN10" s="21" t="s">
        <v>206</v>
      </c>
      <c r="BKO10" s="21">
        <v>55454157</v>
      </c>
      <c r="BKP10" s="21">
        <v>15889683</v>
      </c>
      <c r="BKQ10" s="21">
        <v>201383</v>
      </c>
      <c r="BKR10" s="21" t="s">
        <v>206</v>
      </c>
      <c r="BKS10" s="21" t="s">
        <v>206</v>
      </c>
      <c r="BKT10" s="21" t="s">
        <v>206</v>
      </c>
      <c r="BKU10" s="21">
        <v>775643</v>
      </c>
      <c r="BKV10" s="21" t="s">
        <v>206</v>
      </c>
      <c r="BKW10" s="21" t="s">
        <v>206</v>
      </c>
      <c r="BKX10" s="21">
        <v>118030</v>
      </c>
      <c r="BKY10" s="21">
        <v>7664</v>
      </c>
      <c r="BKZ10" s="21">
        <v>401</v>
      </c>
      <c r="BLA10" s="21" t="s">
        <v>206</v>
      </c>
      <c r="BLB10" s="21">
        <v>1</v>
      </c>
      <c r="BLC10" s="21" t="s">
        <v>206</v>
      </c>
      <c r="BLD10" s="21" t="s">
        <v>206</v>
      </c>
      <c r="BLE10" s="21" t="s">
        <v>206</v>
      </c>
      <c r="BLF10" s="21">
        <v>1120500</v>
      </c>
      <c r="BLG10" s="21">
        <v>1</v>
      </c>
      <c r="BLH10" s="21" t="s">
        <v>206</v>
      </c>
      <c r="BLI10" s="21" t="s">
        <v>206</v>
      </c>
      <c r="BLJ10" s="21" t="s">
        <v>206</v>
      </c>
      <c r="BLK10" s="21" t="s">
        <v>206</v>
      </c>
      <c r="BLL10" s="21">
        <v>382165</v>
      </c>
      <c r="BLM10" s="21" t="s">
        <v>206</v>
      </c>
      <c r="BLN10" s="21" t="s">
        <v>206</v>
      </c>
      <c r="BLO10" s="21" t="s">
        <v>206</v>
      </c>
      <c r="BLP10" s="21">
        <v>319608</v>
      </c>
      <c r="BLQ10" s="21" t="s">
        <v>206</v>
      </c>
      <c r="BLR10" s="21" t="s">
        <v>206</v>
      </c>
      <c r="BLS10" s="21">
        <v>503</v>
      </c>
      <c r="BLT10" s="21" t="s">
        <v>206</v>
      </c>
      <c r="BLU10" s="21">
        <v>15316</v>
      </c>
      <c r="BLV10" s="21" t="s">
        <v>206</v>
      </c>
      <c r="BLW10" s="21">
        <v>266</v>
      </c>
      <c r="BLX10" s="21">
        <v>401773</v>
      </c>
      <c r="BLY10" s="21">
        <v>2432509</v>
      </c>
      <c r="BLZ10" s="21" t="s">
        <v>206</v>
      </c>
      <c r="BMA10" s="21" t="s">
        <v>206</v>
      </c>
      <c r="BMB10" s="21">
        <v>47827</v>
      </c>
      <c r="BMC10" s="21" t="s">
        <v>206</v>
      </c>
      <c r="BMD10" s="21" t="s">
        <v>206</v>
      </c>
      <c r="BME10" s="21">
        <v>179856</v>
      </c>
      <c r="BMF10" s="21">
        <v>150096</v>
      </c>
      <c r="BMG10" s="21" t="s">
        <v>206</v>
      </c>
      <c r="BMH10" s="21">
        <v>108417</v>
      </c>
      <c r="BMI10" s="21">
        <v>22723</v>
      </c>
      <c r="BMJ10" s="21">
        <v>20014</v>
      </c>
      <c r="BMK10" s="21" t="s">
        <v>206</v>
      </c>
      <c r="BML10" s="21">
        <v>981568</v>
      </c>
      <c r="BMM10" s="21">
        <v>77869</v>
      </c>
      <c r="BMN10" s="21">
        <v>2</v>
      </c>
      <c r="BMO10" s="21">
        <v>35105</v>
      </c>
      <c r="BMP10" s="21" t="s">
        <v>206</v>
      </c>
      <c r="BMQ10" s="21" t="s">
        <v>206</v>
      </c>
      <c r="BMR10" s="21">
        <v>80860</v>
      </c>
      <c r="BMS10" s="21">
        <v>583973</v>
      </c>
      <c r="BMT10" s="21">
        <v>38654</v>
      </c>
      <c r="BMU10" s="21">
        <v>21745</v>
      </c>
      <c r="BMV10" s="21">
        <v>90661</v>
      </c>
      <c r="BMW10" s="21" t="s">
        <v>206</v>
      </c>
      <c r="BMX10" s="21">
        <v>38034</v>
      </c>
      <c r="BMY10" s="21">
        <v>7395</v>
      </c>
      <c r="BMZ10" s="21" t="s">
        <v>206</v>
      </c>
      <c r="BNA10" s="21">
        <v>499</v>
      </c>
      <c r="BNB10" s="21" t="s">
        <v>206</v>
      </c>
      <c r="BNC10" s="21" t="s">
        <v>206</v>
      </c>
      <c r="BND10" s="21">
        <v>54205</v>
      </c>
      <c r="BNE10" s="21" t="s">
        <v>206</v>
      </c>
      <c r="BNF10" s="21">
        <v>15200</v>
      </c>
      <c r="BNG10" s="21" t="s">
        <v>206</v>
      </c>
      <c r="BNH10" s="21">
        <v>4544</v>
      </c>
      <c r="BNI10" s="21" t="s">
        <v>206</v>
      </c>
      <c r="BNJ10" s="21" t="s">
        <v>206</v>
      </c>
      <c r="BNK10" s="21" t="s">
        <v>206</v>
      </c>
      <c r="BNL10" s="21" t="s">
        <v>206</v>
      </c>
      <c r="BNM10" s="21" t="s">
        <v>206</v>
      </c>
      <c r="BNN10" s="21" t="s">
        <v>206</v>
      </c>
      <c r="BNO10" s="21">
        <v>8</v>
      </c>
      <c r="BNP10" s="21" t="s">
        <v>206</v>
      </c>
      <c r="BNQ10" s="21" t="s">
        <v>206</v>
      </c>
      <c r="BNR10" s="21" t="s">
        <v>206</v>
      </c>
      <c r="BNS10" s="21">
        <v>82967</v>
      </c>
      <c r="BNT10" s="21">
        <v>16527</v>
      </c>
      <c r="BNU10" s="21">
        <v>25746</v>
      </c>
      <c r="BNV10" s="21">
        <v>1450224</v>
      </c>
      <c r="BNW10" s="21" t="s">
        <v>206</v>
      </c>
      <c r="BNX10" s="21">
        <v>2136</v>
      </c>
      <c r="BNY10" s="21">
        <v>126580</v>
      </c>
      <c r="BNZ10" s="21">
        <v>18381</v>
      </c>
      <c r="BOA10" s="21">
        <v>329398</v>
      </c>
      <c r="BOB10" s="21">
        <v>188642</v>
      </c>
      <c r="BOC10" s="21">
        <v>484</v>
      </c>
      <c r="BOD10" s="21" t="s">
        <v>206</v>
      </c>
      <c r="BOE10" s="21" t="s">
        <v>206</v>
      </c>
      <c r="BOF10" s="21" t="s">
        <v>206</v>
      </c>
      <c r="BOG10" s="21" t="s">
        <v>206</v>
      </c>
      <c r="BOH10" s="21" t="s">
        <v>206</v>
      </c>
      <c r="BOI10" s="21">
        <v>24928701</v>
      </c>
      <c r="BOJ10" s="21">
        <v>35564656</v>
      </c>
      <c r="BOK10" s="21">
        <v>16553</v>
      </c>
      <c r="BOL10" s="21" t="s">
        <v>206</v>
      </c>
      <c r="BOM10" s="21" t="s">
        <v>206</v>
      </c>
      <c r="BON10" s="21" t="s">
        <v>206</v>
      </c>
      <c r="BOO10" s="21">
        <v>8322695</v>
      </c>
      <c r="BOP10" s="21" t="s">
        <v>206</v>
      </c>
      <c r="BOQ10" s="21" t="s">
        <v>206</v>
      </c>
      <c r="BOR10" s="21">
        <v>1360</v>
      </c>
      <c r="BOS10" s="21">
        <v>20633</v>
      </c>
      <c r="BOT10" s="21">
        <v>171218</v>
      </c>
      <c r="BOU10" s="21">
        <v>163</v>
      </c>
      <c r="BOV10" s="21">
        <v>47</v>
      </c>
      <c r="BOW10" s="21" t="s">
        <v>206</v>
      </c>
      <c r="BOX10" s="21">
        <v>20400</v>
      </c>
      <c r="BOY10" s="21">
        <v>40</v>
      </c>
      <c r="BOZ10" s="21" t="s">
        <v>206</v>
      </c>
      <c r="BPA10" s="21">
        <v>327</v>
      </c>
      <c r="BPB10" s="21" t="s">
        <v>206</v>
      </c>
      <c r="BPC10" s="21">
        <v>3401</v>
      </c>
      <c r="BPD10" s="21">
        <v>49934</v>
      </c>
      <c r="BPE10" s="21" t="s">
        <v>206</v>
      </c>
      <c r="BPF10" s="21">
        <v>586</v>
      </c>
      <c r="BPG10" s="21" t="s">
        <v>206</v>
      </c>
      <c r="BPH10" s="21">
        <v>1584251</v>
      </c>
      <c r="BPI10" s="21">
        <v>354623</v>
      </c>
      <c r="BPJ10" s="21" t="s">
        <v>206</v>
      </c>
      <c r="BPK10" s="21" t="s">
        <v>206</v>
      </c>
      <c r="BPL10" s="21">
        <v>3257021</v>
      </c>
      <c r="BPM10" s="21">
        <v>151002</v>
      </c>
      <c r="BPN10" s="21">
        <v>2148</v>
      </c>
      <c r="BPO10" s="21">
        <v>225351</v>
      </c>
      <c r="BPP10" s="21" t="s">
        <v>206</v>
      </c>
      <c r="BPQ10" s="21">
        <v>732</v>
      </c>
      <c r="BPR10" s="21">
        <v>1841159</v>
      </c>
      <c r="BPS10" s="21">
        <v>14182588</v>
      </c>
      <c r="BPT10" s="21">
        <v>15918</v>
      </c>
      <c r="BPU10" s="21" t="s">
        <v>206</v>
      </c>
      <c r="BPV10" s="21">
        <v>2065</v>
      </c>
      <c r="BPW10" s="21" t="s">
        <v>206</v>
      </c>
      <c r="BPX10" s="21">
        <v>157</v>
      </c>
      <c r="BPY10" s="21">
        <v>3185</v>
      </c>
      <c r="BPZ10" s="21" t="s">
        <v>206</v>
      </c>
      <c r="BQA10" s="21" t="s">
        <v>206</v>
      </c>
      <c r="BQB10" s="21">
        <v>362921</v>
      </c>
      <c r="BQC10" s="21" t="s">
        <v>206</v>
      </c>
      <c r="BQD10" s="21">
        <v>152910</v>
      </c>
      <c r="BQE10" s="21">
        <v>802670</v>
      </c>
      <c r="BQF10" s="21">
        <v>202364</v>
      </c>
      <c r="BQG10" s="21">
        <v>2984424</v>
      </c>
      <c r="BQH10" s="21">
        <v>30268</v>
      </c>
      <c r="BQI10" s="21">
        <v>98488</v>
      </c>
      <c r="BQJ10" s="21" t="s">
        <v>206</v>
      </c>
      <c r="BQK10" s="21">
        <v>283386</v>
      </c>
      <c r="BQL10" s="21">
        <v>291</v>
      </c>
      <c r="BQM10" s="21">
        <v>385748</v>
      </c>
      <c r="BQN10" s="21">
        <v>39850</v>
      </c>
      <c r="BQO10" s="21">
        <v>44002</v>
      </c>
      <c r="BQP10" s="21" t="s">
        <v>206</v>
      </c>
      <c r="BQQ10" s="21" t="s">
        <v>206</v>
      </c>
      <c r="BQR10" s="21">
        <v>13085</v>
      </c>
      <c r="BQS10" s="21">
        <v>1438305</v>
      </c>
      <c r="BQT10" s="21" t="s">
        <v>206</v>
      </c>
      <c r="BQU10" s="21">
        <v>5790</v>
      </c>
      <c r="BQV10" s="21">
        <v>56652</v>
      </c>
      <c r="BQW10" s="21">
        <v>7188</v>
      </c>
      <c r="BQX10" s="21" t="s">
        <v>206</v>
      </c>
      <c r="BQY10" s="21">
        <v>750</v>
      </c>
      <c r="BQZ10" s="21">
        <v>11028</v>
      </c>
      <c r="BRA10" s="21" t="s">
        <v>206</v>
      </c>
      <c r="BRB10" s="21" t="s">
        <v>206</v>
      </c>
      <c r="BRC10" s="21" t="s">
        <v>206</v>
      </c>
      <c r="BRD10" s="21" t="s">
        <v>206</v>
      </c>
      <c r="BRE10" s="21">
        <v>5440</v>
      </c>
      <c r="BRF10" s="21">
        <v>4125170</v>
      </c>
      <c r="BRG10" s="21" t="s">
        <v>206</v>
      </c>
      <c r="BRH10" s="21" t="s">
        <v>206</v>
      </c>
      <c r="BRI10" s="21">
        <v>550</v>
      </c>
      <c r="BRJ10" s="21">
        <v>87373</v>
      </c>
      <c r="BRK10" s="21" t="s">
        <v>206</v>
      </c>
      <c r="BRL10" s="21" t="s">
        <v>206</v>
      </c>
      <c r="BRM10" s="21">
        <v>264262</v>
      </c>
      <c r="BRN10" s="21">
        <v>60028</v>
      </c>
      <c r="BRO10" s="21">
        <v>256035</v>
      </c>
      <c r="BRP10" s="21">
        <v>2293</v>
      </c>
      <c r="BRQ10" s="21" t="s">
        <v>206</v>
      </c>
      <c r="BRR10" s="21">
        <v>90041</v>
      </c>
      <c r="BRS10" s="21">
        <v>14755</v>
      </c>
      <c r="BRT10" s="21">
        <v>89077</v>
      </c>
      <c r="BRU10" s="21">
        <v>505172</v>
      </c>
      <c r="BRV10" s="21">
        <v>3254584</v>
      </c>
      <c r="BRW10" s="21">
        <v>39301</v>
      </c>
      <c r="BRX10" s="21" t="s">
        <v>206</v>
      </c>
      <c r="BRY10" s="21" t="s">
        <v>206</v>
      </c>
      <c r="BRZ10" s="21" t="s">
        <v>206</v>
      </c>
      <c r="BSA10" s="21" t="s">
        <v>206</v>
      </c>
      <c r="BSB10" s="21" t="s">
        <v>206</v>
      </c>
      <c r="BSC10" s="21">
        <v>93269359</v>
      </c>
      <c r="BSD10" s="21">
        <v>65240235</v>
      </c>
      <c r="BSE10" s="21">
        <v>138101</v>
      </c>
      <c r="BSF10" s="21" t="s">
        <v>206</v>
      </c>
      <c r="BSG10" s="21">
        <v>1062184</v>
      </c>
      <c r="BSH10" s="21" t="s">
        <v>206</v>
      </c>
      <c r="BSI10" s="21">
        <v>5302293</v>
      </c>
      <c r="BSJ10" s="21">
        <v>16158</v>
      </c>
      <c r="BSK10" s="21" t="s">
        <v>206</v>
      </c>
      <c r="BSL10" s="21">
        <v>117980</v>
      </c>
      <c r="BSM10" s="21">
        <v>422</v>
      </c>
      <c r="BSN10" s="21">
        <v>1176006</v>
      </c>
      <c r="BSO10" s="21" t="s">
        <v>206</v>
      </c>
      <c r="BSP10" s="21">
        <v>751157</v>
      </c>
      <c r="BSQ10" s="21" t="s">
        <v>206</v>
      </c>
      <c r="BSR10" s="21" t="s">
        <v>206</v>
      </c>
      <c r="BSS10" s="21" t="s">
        <v>206</v>
      </c>
      <c r="BST10" s="21" t="s">
        <v>206</v>
      </c>
      <c r="BSU10" s="21" t="s">
        <v>206</v>
      </c>
      <c r="BSV10" s="21" t="s">
        <v>206</v>
      </c>
      <c r="BSW10" s="21" t="s">
        <v>206</v>
      </c>
      <c r="BSX10" s="21" t="s">
        <v>206</v>
      </c>
      <c r="BSY10" s="21" t="s">
        <v>206</v>
      </c>
      <c r="BSZ10" s="21" t="s">
        <v>206</v>
      </c>
      <c r="BTA10" s="21" t="s">
        <v>206</v>
      </c>
      <c r="BTB10" s="21" t="s">
        <v>206</v>
      </c>
      <c r="BTC10" s="21" t="s">
        <v>206</v>
      </c>
      <c r="BTD10" s="21" t="s">
        <v>206</v>
      </c>
      <c r="BTE10" s="21" t="s">
        <v>206</v>
      </c>
      <c r="BTF10" s="21" t="s">
        <v>206</v>
      </c>
      <c r="BTG10" s="21" t="s">
        <v>206</v>
      </c>
      <c r="BTH10" s="21" t="s">
        <v>206</v>
      </c>
      <c r="BTI10" s="21" t="s">
        <v>206</v>
      </c>
      <c r="BTJ10" s="21" t="s">
        <v>206</v>
      </c>
      <c r="BTK10" s="21" t="s">
        <v>206</v>
      </c>
      <c r="BTL10" s="21" t="s">
        <v>206</v>
      </c>
      <c r="BTM10" s="21" t="s">
        <v>206</v>
      </c>
      <c r="BTN10" s="21" t="s">
        <v>206</v>
      </c>
      <c r="BTO10" s="21" t="s">
        <v>206</v>
      </c>
      <c r="BTP10" s="21" t="s">
        <v>206</v>
      </c>
      <c r="BTQ10" s="21" t="s">
        <v>206</v>
      </c>
      <c r="BTR10" s="21" t="s">
        <v>206</v>
      </c>
      <c r="BTS10" s="21">
        <v>4720</v>
      </c>
      <c r="BTT10" s="21" t="s">
        <v>206</v>
      </c>
      <c r="BTU10" s="21" t="s">
        <v>206</v>
      </c>
      <c r="BTV10" s="21">
        <v>7520</v>
      </c>
      <c r="BTW10" s="21" t="s">
        <v>206</v>
      </c>
      <c r="BTX10" s="21" t="s">
        <v>206</v>
      </c>
      <c r="BTY10" s="21" t="s">
        <v>206</v>
      </c>
      <c r="BTZ10" s="21" t="s">
        <v>206</v>
      </c>
      <c r="BUA10" s="21">
        <v>23911</v>
      </c>
      <c r="BUB10" s="21" t="s">
        <v>206</v>
      </c>
      <c r="BUC10" s="21" t="s">
        <v>206</v>
      </c>
      <c r="BUD10" s="21" t="s">
        <v>206</v>
      </c>
      <c r="BUE10" s="21" t="s">
        <v>206</v>
      </c>
      <c r="BUF10" s="21" t="s">
        <v>206</v>
      </c>
      <c r="BUG10" s="21" t="s">
        <v>206</v>
      </c>
      <c r="BUH10" s="21" t="s">
        <v>206</v>
      </c>
      <c r="BUI10" s="21" t="s">
        <v>206</v>
      </c>
      <c r="BUJ10" s="21" t="s">
        <v>206</v>
      </c>
      <c r="BUK10" s="21" t="s">
        <v>206</v>
      </c>
      <c r="BUL10" s="21" t="s">
        <v>206</v>
      </c>
      <c r="BUM10" s="21">
        <v>5</v>
      </c>
      <c r="BUN10" s="21" t="s">
        <v>206</v>
      </c>
      <c r="BUO10" s="21" t="s">
        <v>206</v>
      </c>
      <c r="BUP10" s="21" t="s">
        <v>206</v>
      </c>
      <c r="BUQ10" s="21" t="s">
        <v>206</v>
      </c>
      <c r="BUR10" s="21" t="s">
        <v>206</v>
      </c>
      <c r="BUS10" s="21" t="s">
        <v>206</v>
      </c>
      <c r="BUT10" s="21" t="s">
        <v>206</v>
      </c>
      <c r="BUU10" s="21" t="s">
        <v>206</v>
      </c>
      <c r="BUV10" s="21" t="s">
        <v>206</v>
      </c>
      <c r="BUW10" s="21" t="s">
        <v>206</v>
      </c>
      <c r="BUX10" s="21" t="s">
        <v>206</v>
      </c>
      <c r="BUY10" s="21" t="s">
        <v>206</v>
      </c>
      <c r="BUZ10" s="21" t="s">
        <v>206</v>
      </c>
      <c r="BVA10" s="21" t="s">
        <v>206</v>
      </c>
      <c r="BVB10" s="21" t="s">
        <v>206</v>
      </c>
      <c r="BVC10" s="21" t="s">
        <v>206</v>
      </c>
      <c r="BVD10" s="21" t="s">
        <v>206</v>
      </c>
      <c r="BVE10" s="21" t="s">
        <v>206</v>
      </c>
      <c r="BVF10" s="21" t="s">
        <v>206</v>
      </c>
      <c r="BVG10" s="21" t="s">
        <v>206</v>
      </c>
      <c r="BVH10" s="21" t="s">
        <v>206</v>
      </c>
      <c r="BVI10" s="21" t="s">
        <v>206</v>
      </c>
      <c r="BVJ10" s="21" t="s">
        <v>206</v>
      </c>
      <c r="BVK10" s="21" t="s">
        <v>206</v>
      </c>
      <c r="BVL10" s="21" t="s">
        <v>206</v>
      </c>
      <c r="BVM10" s="21" t="s">
        <v>206</v>
      </c>
      <c r="BVN10" s="21" t="s">
        <v>206</v>
      </c>
      <c r="BVO10" s="21" t="s">
        <v>206</v>
      </c>
      <c r="BVP10" s="21" t="s">
        <v>206</v>
      </c>
      <c r="BVQ10" s="21" t="s">
        <v>206</v>
      </c>
      <c r="BVR10" s="21" t="s">
        <v>206</v>
      </c>
      <c r="BVS10" s="21" t="s">
        <v>206</v>
      </c>
      <c r="BVT10" s="21" t="s">
        <v>206</v>
      </c>
      <c r="BVU10" s="21" t="s">
        <v>206</v>
      </c>
      <c r="BVV10" s="21" t="s">
        <v>206</v>
      </c>
      <c r="BVW10" s="21" t="s">
        <v>206</v>
      </c>
      <c r="BVX10" s="21" t="s">
        <v>206</v>
      </c>
      <c r="BVY10" s="21" t="s">
        <v>206</v>
      </c>
      <c r="BVZ10" s="21" t="s">
        <v>206</v>
      </c>
      <c r="BWA10" s="21" t="s">
        <v>206</v>
      </c>
      <c r="BWB10" s="21" t="s">
        <v>206</v>
      </c>
      <c r="BWC10" s="21" t="s">
        <v>206</v>
      </c>
      <c r="BWD10" s="21" t="s">
        <v>206</v>
      </c>
      <c r="BWE10" s="21" t="s">
        <v>206</v>
      </c>
      <c r="BWF10" s="21" t="s">
        <v>206</v>
      </c>
      <c r="BWG10" s="21" t="s">
        <v>206</v>
      </c>
      <c r="BWH10" s="21" t="s">
        <v>206</v>
      </c>
      <c r="BWI10" s="21" t="s">
        <v>206</v>
      </c>
      <c r="BWJ10" s="21" t="s">
        <v>206</v>
      </c>
      <c r="BWK10" s="21" t="s">
        <v>206</v>
      </c>
      <c r="BWL10" s="21">
        <v>55380</v>
      </c>
      <c r="BWM10" s="21" t="s">
        <v>206</v>
      </c>
      <c r="BWN10" s="21" t="s">
        <v>206</v>
      </c>
      <c r="BWO10" s="21" t="s">
        <v>206</v>
      </c>
      <c r="BWP10" s="21" t="s">
        <v>206</v>
      </c>
      <c r="BWQ10" s="21" t="s">
        <v>206</v>
      </c>
      <c r="BWR10" s="21" t="s">
        <v>206</v>
      </c>
      <c r="BWS10" s="21" t="s">
        <v>206</v>
      </c>
      <c r="BWT10" s="21" t="s">
        <v>206</v>
      </c>
      <c r="BWU10" s="21" t="s">
        <v>206</v>
      </c>
      <c r="BWV10" s="21" t="s">
        <v>206</v>
      </c>
      <c r="BWW10" s="21" t="s">
        <v>206</v>
      </c>
      <c r="BWX10" s="21">
        <v>237235</v>
      </c>
      <c r="BWY10" s="21" t="s">
        <v>206</v>
      </c>
      <c r="BWZ10" s="21">
        <v>48374</v>
      </c>
      <c r="BXA10" s="21" t="s">
        <v>206</v>
      </c>
      <c r="BXB10" s="21">
        <v>2183</v>
      </c>
      <c r="BXC10" s="21">
        <v>42752</v>
      </c>
      <c r="BXD10" s="21" t="s">
        <v>206</v>
      </c>
      <c r="BXE10" s="21" t="s">
        <v>206</v>
      </c>
      <c r="BXF10" s="21">
        <v>94422</v>
      </c>
      <c r="BXG10" s="21">
        <v>2337103</v>
      </c>
      <c r="BXH10" s="21" t="s">
        <v>206</v>
      </c>
      <c r="BXI10" s="21" t="s">
        <v>206</v>
      </c>
      <c r="BXJ10" s="21">
        <v>16287</v>
      </c>
      <c r="BXK10" s="21" t="s">
        <v>206</v>
      </c>
      <c r="BXL10" s="21" t="s">
        <v>206</v>
      </c>
      <c r="BXM10" s="21" t="s">
        <v>206</v>
      </c>
      <c r="BXN10" s="21" t="s">
        <v>206</v>
      </c>
      <c r="BXO10" s="21" t="s">
        <v>206</v>
      </c>
      <c r="BXP10" s="21">
        <v>720</v>
      </c>
      <c r="BXQ10" s="21" t="s">
        <v>206</v>
      </c>
      <c r="BXR10" s="21" t="s">
        <v>206</v>
      </c>
      <c r="BXS10" s="21">
        <v>100550</v>
      </c>
      <c r="BXT10" s="21">
        <v>183</v>
      </c>
      <c r="BXU10" s="21" t="s">
        <v>206</v>
      </c>
      <c r="BXV10" s="21" t="s">
        <v>206</v>
      </c>
      <c r="BXW10" s="21">
        <v>147162</v>
      </c>
      <c r="BXX10" s="21" t="s">
        <v>206</v>
      </c>
      <c r="BXY10" s="21" t="s">
        <v>206</v>
      </c>
      <c r="BXZ10" s="21" t="s">
        <v>206</v>
      </c>
      <c r="BYA10" s="21">
        <v>111592</v>
      </c>
      <c r="BYB10" s="21">
        <v>218</v>
      </c>
      <c r="BYC10" s="21">
        <v>10386</v>
      </c>
      <c r="BYD10" s="21" t="s">
        <v>206</v>
      </c>
      <c r="BYE10" s="21" t="s">
        <v>206</v>
      </c>
      <c r="BYF10" s="21">
        <v>1627</v>
      </c>
      <c r="BYG10" s="21">
        <v>1126498</v>
      </c>
      <c r="BYH10" s="21" t="s">
        <v>206</v>
      </c>
      <c r="BYI10" s="21">
        <v>130</v>
      </c>
      <c r="BYJ10" s="21" t="s">
        <v>206</v>
      </c>
      <c r="BYK10" s="21" t="s">
        <v>206</v>
      </c>
      <c r="BYL10" s="21" t="s">
        <v>206</v>
      </c>
      <c r="BYM10" s="21" t="s">
        <v>206</v>
      </c>
      <c r="BYN10" s="21" t="s">
        <v>206</v>
      </c>
      <c r="BYO10" s="21" t="s">
        <v>206</v>
      </c>
      <c r="BYP10" s="21" t="s">
        <v>206</v>
      </c>
      <c r="BYQ10" s="21" t="s">
        <v>206</v>
      </c>
      <c r="BYR10" s="21" t="s">
        <v>206</v>
      </c>
      <c r="BYS10" s="21" t="s">
        <v>206</v>
      </c>
      <c r="BYT10" s="21">
        <v>109232</v>
      </c>
      <c r="BYU10" s="21" t="s">
        <v>206</v>
      </c>
      <c r="BYV10" s="21" t="s">
        <v>206</v>
      </c>
      <c r="BYW10" s="21" t="s">
        <v>206</v>
      </c>
      <c r="BYX10" s="21" t="s">
        <v>206</v>
      </c>
      <c r="BYY10" s="21" t="s">
        <v>206</v>
      </c>
      <c r="BYZ10" s="21">
        <v>936</v>
      </c>
      <c r="BZA10" s="21">
        <v>19693</v>
      </c>
      <c r="BZB10" s="21">
        <v>1855</v>
      </c>
      <c r="BZC10" s="21">
        <v>25261</v>
      </c>
      <c r="BZD10" s="21" t="s">
        <v>206</v>
      </c>
      <c r="BZE10" s="21" t="s">
        <v>206</v>
      </c>
      <c r="BZF10" s="21">
        <v>1448</v>
      </c>
      <c r="BZG10" s="21" t="s">
        <v>206</v>
      </c>
      <c r="BZH10" s="21">
        <v>10523</v>
      </c>
      <c r="BZI10" s="21" t="s">
        <v>206</v>
      </c>
      <c r="BZJ10" s="21">
        <v>934</v>
      </c>
      <c r="BZK10" s="21" t="s">
        <v>206</v>
      </c>
      <c r="BZL10" s="21" t="s">
        <v>206</v>
      </c>
      <c r="BZM10" s="21" t="s">
        <v>206</v>
      </c>
      <c r="BZN10" s="21" t="s">
        <v>206</v>
      </c>
      <c r="BZO10" s="21" t="s">
        <v>206</v>
      </c>
      <c r="BZP10" s="21" t="s">
        <v>206</v>
      </c>
      <c r="BZQ10" s="21">
        <v>12219737</v>
      </c>
      <c r="BZR10" s="21">
        <v>17684588</v>
      </c>
      <c r="BZS10" s="21" t="s">
        <v>206</v>
      </c>
      <c r="BZT10" s="21" t="s">
        <v>206</v>
      </c>
      <c r="BZU10" s="21" t="s">
        <v>206</v>
      </c>
      <c r="BZV10" s="21" t="s">
        <v>206</v>
      </c>
      <c r="BZW10" s="21">
        <v>162763</v>
      </c>
      <c r="BZX10" s="21" t="s">
        <v>206</v>
      </c>
      <c r="BZY10" s="21" t="s">
        <v>206</v>
      </c>
      <c r="BZZ10" s="21">
        <v>19558</v>
      </c>
      <c r="CAA10" s="21">
        <v>1455</v>
      </c>
      <c r="CAB10" s="21" t="s">
        <v>206</v>
      </c>
      <c r="CAC10" s="21">
        <v>690</v>
      </c>
      <c r="CAD10" s="21" t="s">
        <v>206</v>
      </c>
      <c r="CAE10" s="21" t="s">
        <v>206</v>
      </c>
      <c r="CAF10" s="21">
        <v>108438</v>
      </c>
      <c r="CAG10" s="21">
        <v>60</v>
      </c>
      <c r="CAH10" s="21">
        <v>1272334</v>
      </c>
      <c r="CAI10" s="21" t="s">
        <v>206</v>
      </c>
      <c r="CAJ10" s="21" t="s">
        <v>206</v>
      </c>
      <c r="CAK10" s="21">
        <v>556562</v>
      </c>
      <c r="CAL10" s="21">
        <v>17372</v>
      </c>
      <c r="CAM10" s="21">
        <v>1451</v>
      </c>
      <c r="CAN10" s="21">
        <v>2469277</v>
      </c>
      <c r="CAO10" s="21">
        <v>6848</v>
      </c>
      <c r="CAP10" s="21">
        <v>76891</v>
      </c>
      <c r="CAQ10" s="21">
        <v>9739</v>
      </c>
      <c r="CAR10" s="21">
        <v>3740</v>
      </c>
      <c r="CAS10" s="21">
        <v>181</v>
      </c>
      <c r="CAT10" s="21">
        <v>389129</v>
      </c>
      <c r="CAU10" s="21">
        <v>4727138</v>
      </c>
      <c r="CAV10" s="21">
        <v>1129</v>
      </c>
      <c r="CAW10" s="21">
        <v>937659</v>
      </c>
      <c r="CAX10" s="21" t="s">
        <v>206</v>
      </c>
      <c r="CAY10" s="21">
        <v>808</v>
      </c>
      <c r="CAZ10" s="21">
        <v>1030008</v>
      </c>
      <c r="CBA10" s="21">
        <v>3457198</v>
      </c>
      <c r="CBB10" s="21" t="s">
        <v>206</v>
      </c>
      <c r="CBC10" s="21" t="s">
        <v>206</v>
      </c>
      <c r="CBD10" s="21">
        <v>69173</v>
      </c>
      <c r="CBE10" s="21" t="s">
        <v>206</v>
      </c>
      <c r="CBF10" s="21">
        <v>283</v>
      </c>
      <c r="CBG10" s="21">
        <v>532</v>
      </c>
      <c r="CBH10" s="21">
        <v>3375</v>
      </c>
      <c r="CBI10" s="21" t="s">
        <v>206</v>
      </c>
      <c r="CBJ10" s="21">
        <v>65269</v>
      </c>
      <c r="CBK10" s="21" t="s">
        <v>206</v>
      </c>
      <c r="CBL10" s="21">
        <v>1125290</v>
      </c>
      <c r="CBM10" s="21">
        <v>6078250</v>
      </c>
      <c r="CBN10" s="21">
        <v>542832</v>
      </c>
      <c r="CBO10" s="21">
        <v>577278</v>
      </c>
      <c r="CBP10" s="21">
        <v>6265396</v>
      </c>
      <c r="CBQ10" s="21">
        <v>4473639</v>
      </c>
      <c r="CBR10" s="21" t="s">
        <v>206</v>
      </c>
      <c r="CBS10" s="21">
        <v>1716</v>
      </c>
      <c r="CBT10" s="21">
        <v>83764</v>
      </c>
      <c r="CBU10" s="21">
        <v>8535171</v>
      </c>
      <c r="CBV10" s="21">
        <v>33275</v>
      </c>
      <c r="CBW10" s="21">
        <v>781059</v>
      </c>
      <c r="CBX10" s="21">
        <v>56874</v>
      </c>
      <c r="CBY10" s="21" t="s">
        <v>206</v>
      </c>
      <c r="CBZ10" s="21">
        <v>4120697</v>
      </c>
      <c r="CCA10" s="21">
        <v>357996</v>
      </c>
      <c r="CCB10" s="21" t="s">
        <v>206</v>
      </c>
      <c r="CCC10" s="21">
        <v>438</v>
      </c>
      <c r="CCD10" s="21">
        <v>312289</v>
      </c>
      <c r="CCE10" s="21">
        <v>34795</v>
      </c>
      <c r="CCF10" s="21" t="s">
        <v>206</v>
      </c>
      <c r="CCG10" s="21">
        <v>29366</v>
      </c>
      <c r="CCH10" s="21">
        <v>472367</v>
      </c>
      <c r="CCI10" s="21">
        <v>102495</v>
      </c>
      <c r="CCJ10" s="21">
        <v>10</v>
      </c>
      <c r="CCK10" s="21">
        <v>8219</v>
      </c>
      <c r="CCL10" s="21" t="s">
        <v>206</v>
      </c>
      <c r="CCM10" s="21" t="s">
        <v>206</v>
      </c>
      <c r="CCN10" s="21">
        <v>13676006</v>
      </c>
      <c r="CCO10" s="21" t="s">
        <v>206</v>
      </c>
      <c r="CCP10" s="21" t="s">
        <v>206</v>
      </c>
      <c r="CCQ10" s="21" t="s">
        <v>206</v>
      </c>
      <c r="CCR10" s="21">
        <v>638911</v>
      </c>
      <c r="CCS10" s="21" t="s">
        <v>206</v>
      </c>
      <c r="CCT10" s="21">
        <v>1698</v>
      </c>
      <c r="CCU10" s="21">
        <v>81899</v>
      </c>
      <c r="CCV10" s="21">
        <v>198569</v>
      </c>
      <c r="CCW10" s="21">
        <v>230606</v>
      </c>
      <c r="CCX10" s="21">
        <v>335435</v>
      </c>
      <c r="CCY10" s="21" t="s">
        <v>206</v>
      </c>
      <c r="CCZ10" s="21">
        <v>877975</v>
      </c>
      <c r="CDA10" s="21">
        <v>229238</v>
      </c>
      <c r="CDB10" s="21">
        <v>1073217</v>
      </c>
      <c r="CDC10" s="21">
        <v>62560</v>
      </c>
      <c r="CDD10" s="21">
        <v>2593870</v>
      </c>
      <c r="CDE10" s="21">
        <v>88085</v>
      </c>
      <c r="CDF10" s="21">
        <v>1444</v>
      </c>
      <c r="CDG10" s="21" t="s">
        <v>206</v>
      </c>
      <c r="CDH10" s="21">
        <v>98354</v>
      </c>
      <c r="CDI10" s="21">
        <v>146</v>
      </c>
      <c r="CDJ10" s="21">
        <v>200</v>
      </c>
      <c r="CDK10" s="21">
        <v>21935838</v>
      </c>
      <c r="CDL10" s="21">
        <v>786072835</v>
      </c>
      <c r="CDM10" s="21">
        <v>6172963</v>
      </c>
      <c r="CDN10" s="21">
        <v>36064</v>
      </c>
      <c r="CDO10" s="21">
        <v>2726</v>
      </c>
      <c r="CDP10" s="21" t="s">
        <v>206</v>
      </c>
      <c r="CDQ10" s="21">
        <v>25686213</v>
      </c>
      <c r="CDR10" s="21">
        <v>151</v>
      </c>
      <c r="CDS10" s="21" t="s">
        <v>206</v>
      </c>
      <c r="CDT10" s="21">
        <v>2323113</v>
      </c>
      <c r="CDU10" s="21">
        <v>1102</v>
      </c>
      <c r="CDV10" s="21">
        <v>701781</v>
      </c>
      <c r="CDW10" s="21">
        <v>8180</v>
      </c>
      <c r="CDX10" s="21">
        <v>5363</v>
      </c>
      <c r="CDY10" s="21" t="s">
        <v>206</v>
      </c>
      <c r="CDZ10">
        <v>64811961</v>
      </c>
      <c r="CEA10">
        <v>5196586</v>
      </c>
      <c r="CEB10">
        <v>81104099</v>
      </c>
      <c r="CEC10">
        <v>197824</v>
      </c>
      <c r="CED10">
        <v>167903</v>
      </c>
      <c r="CEE10">
        <v>15284770</v>
      </c>
      <c r="CEF10">
        <v>9992822</v>
      </c>
      <c r="CEG10">
        <v>664670</v>
      </c>
      <c r="CEH10">
        <v>283100650</v>
      </c>
      <c r="CEI10">
        <v>8389346</v>
      </c>
      <c r="CEJ10">
        <v>606777963</v>
      </c>
      <c r="CEK10">
        <v>2590893</v>
      </c>
      <c r="CEL10">
        <v>21171444</v>
      </c>
      <c r="CEM10">
        <v>297008</v>
      </c>
      <c r="CEN10">
        <v>68699947</v>
      </c>
      <c r="CEO10">
        <v>51222716</v>
      </c>
      <c r="CEP10">
        <v>31752819</v>
      </c>
      <c r="CEQ10">
        <v>135070385</v>
      </c>
      <c r="CER10">
        <v>724479</v>
      </c>
      <c r="CES10">
        <v>285592631</v>
      </c>
      <c r="CET10">
        <v>157983610</v>
      </c>
      <c r="CEU10">
        <v>522444371</v>
      </c>
      <c r="CEV10">
        <v>31625877</v>
      </c>
      <c r="CEW10" t="s">
        <v>206</v>
      </c>
      <c r="CEX10">
        <v>4845692</v>
      </c>
      <c r="CEY10">
        <v>139221</v>
      </c>
      <c r="CEZ10">
        <v>71501</v>
      </c>
      <c r="CFA10">
        <v>476908</v>
      </c>
      <c r="CFB10">
        <v>321479</v>
      </c>
      <c r="CFC10">
        <v>325279</v>
      </c>
      <c r="CFD10">
        <v>128694995</v>
      </c>
      <c r="CFE10">
        <v>13629247</v>
      </c>
      <c r="CFF10">
        <v>81261071</v>
      </c>
      <c r="CFG10">
        <v>57069546</v>
      </c>
      <c r="CFH10">
        <v>44933214</v>
      </c>
      <c r="CFI10">
        <v>34024722</v>
      </c>
      <c r="CFJ10">
        <v>13328714</v>
      </c>
      <c r="CFK10">
        <v>156138133</v>
      </c>
      <c r="CFL10">
        <v>141692</v>
      </c>
      <c r="CFM10">
        <v>55862442</v>
      </c>
      <c r="CFN10">
        <v>126009838</v>
      </c>
      <c r="CFO10">
        <v>283650505</v>
      </c>
      <c r="CFP10">
        <v>242554513</v>
      </c>
      <c r="CFQ10">
        <v>63131186</v>
      </c>
      <c r="CFR10">
        <v>1253213</v>
      </c>
      <c r="CFS10">
        <v>299595</v>
      </c>
      <c r="CFT10">
        <v>81294445</v>
      </c>
      <c r="CFU10">
        <v>58599139</v>
      </c>
      <c r="CFV10">
        <v>24537</v>
      </c>
      <c r="CFW10">
        <v>1812828</v>
      </c>
      <c r="CFX10">
        <v>21097196</v>
      </c>
      <c r="CFY10">
        <v>6680457</v>
      </c>
      <c r="CFZ10">
        <v>13517684</v>
      </c>
      <c r="CGA10">
        <v>49144089</v>
      </c>
      <c r="CGB10">
        <v>12611441</v>
      </c>
      <c r="CGC10">
        <v>22873</v>
      </c>
      <c r="CGD10">
        <v>708382</v>
      </c>
      <c r="CGE10">
        <v>1553605</v>
      </c>
      <c r="CGF10">
        <v>306948</v>
      </c>
      <c r="CGG10">
        <v>55048</v>
      </c>
      <c r="CGH10">
        <v>1097462</v>
      </c>
      <c r="CGI10">
        <v>11374</v>
      </c>
      <c r="CGJ10" t="s">
        <v>206</v>
      </c>
      <c r="CGK10">
        <v>1461844</v>
      </c>
      <c r="CGL10">
        <v>57634680</v>
      </c>
      <c r="CGM10">
        <v>5659</v>
      </c>
      <c r="CGN10">
        <v>111896</v>
      </c>
      <c r="CGO10">
        <v>20155640</v>
      </c>
      <c r="CGP10">
        <v>58076116</v>
      </c>
      <c r="CGQ10">
        <v>12023180</v>
      </c>
      <c r="CGR10">
        <v>895792021</v>
      </c>
      <c r="CGS10" t="s">
        <v>206</v>
      </c>
      <c r="CGT10">
        <v>6973706</v>
      </c>
      <c r="CGU10">
        <v>168095248</v>
      </c>
      <c r="CGV10">
        <v>42645184</v>
      </c>
      <c r="CGW10">
        <v>415526394</v>
      </c>
      <c r="CGX10">
        <v>322542333</v>
      </c>
      <c r="CGY10">
        <v>103518372</v>
      </c>
      <c r="CGZ10">
        <v>60510</v>
      </c>
      <c r="CHA10">
        <v>2711070</v>
      </c>
      <c r="CHB10">
        <v>1641842</v>
      </c>
      <c r="CHC10">
        <v>8491686</v>
      </c>
      <c r="CHD10">
        <v>226874</v>
      </c>
      <c r="CHE10">
        <v>3086767808</v>
      </c>
      <c r="CHF10">
        <v>14335628800</v>
      </c>
      <c r="CHG10">
        <v>3399959741</v>
      </c>
      <c r="CHH10">
        <v>31353980</v>
      </c>
      <c r="CHI10">
        <v>7184840</v>
      </c>
      <c r="CHJ10">
        <v>46178216</v>
      </c>
      <c r="CHK10">
        <v>1493016788</v>
      </c>
      <c r="CHL10">
        <v>234603</v>
      </c>
      <c r="CHM10">
        <v>9259</v>
      </c>
      <c r="CHN10">
        <v>202293901</v>
      </c>
      <c r="CHO10">
        <v>16328438</v>
      </c>
      <c r="CHP10">
        <v>143634803</v>
      </c>
      <c r="CHQ10">
        <v>294089</v>
      </c>
      <c r="CHR10">
        <v>11682795</v>
      </c>
      <c r="CHS10">
        <v>45601624</v>
      </c>
    </row>
    <row r="11" spans="1:2255" x14ac:dyDescent="0.25">
      <c r="A11" s="21">
        <v>2013</v>
      </c>
      <c r="B11" s="21" t="s">
        <v>206</v>
      </c>
      <c r="C11" s="21" t="s">
        <v>206</v>
      </c>
      <c r="D11" s="21" t="s">
        <v>206</v>
      </c>
      <c r="E11" s="21" t="s">
        <v>206</v>
      </c>
      <c r="F11" s="21" t="s">
        <v>206</v>
      </c>
      <c r="G11" s="21">
        <v>1044380</v>
      </c>
      <c r="H11" s="21">
        <v>38096</v>
      </c>
      <c r="I11" s="21" t="s">
        <v>206</v>
      </c>
      <c r="J11" s="21" t="s">
        <v>206</v>
      </c>
      <c r="K11" s="21">
        <v>45048</v>
      </c>
      <c r="L11" s="21" t="s">
        <v>206</v>
      </c>
      <c r="M11" s="21" t="s">
        <v>206</v>
      </c>
      <c r="N11" s="21">
        <v>843301</v>
      </c>
      <c r="O11" s="21" t="s">
        <v>206</v>
      </c>
      <c r="P11" s="21" t="s">
        <v>206</v>
      </c>
      <c r="Q11" s="21">
        <v>1090135</v>
      </c>
      <c r="R11" s="21">
        <v>533</v>
      </c>
      <c r="S11" s="21">
        <v>2693275</v>
      </c>
      <c r="T11" s="21" t="s">
        <v>206</v>
      </c>
      <c r="U11" s="21">
        <v>2127518</v>
      </c>
      <c r="V11" s="21">
        <v>19846</v>
      </c>
      <c r="W11" s="21">
        <v>735839</v>
      </c>
      <c r="X11" s="21" t="s">
        <v>206</v>
      </c>
      <c r="Y11" s="21" t="s">
        <v>206</v>
      </c>
      <c r="Z11" s="21">
        <v>5</v>
      </c>
      <c r="AA11" s="21" t="s">
        <v>206</v>
      </c>
      <c r="AB11" s="21" t="s">
        <v>206</v>
      </c>
      <c r="AC11" s="21">
        <v>9816</v>
      </c>
      <c r="AD11" s="21">
        <v>1298037</v>
      </c>
      <c r="AE11" s="21" t="s">
        <v>206</v>
      </c>
      <c r="AF11" s="21">
        <v>4394195</v>
      </c>
      <c r="AG11" s="21">
        <v>497810</v>
      </c>
      <c r="AH11" s="21">
        <v>2932067</v>
      </c>
      <c r="AI11" s="21" t="s">
        <v>206</v>
      </c>
      <c r="AJ11" s="21">
        <v>59931</v>
      </c>
      <c r="AK11" s="21">
        <v>362941</v>
      </c>
      <c r="AL11" s="21">
        <v>692684</v>
      </c>
      <c r="AM11" s="21">
        <v>4348351</v>
      </c>
      <c r="AN11" s="21" t="s">
        <v>206</v>
      </c>
      <c r="AO11" s="21">
        <v>54205</v>
      </c>
      <c r="AP11" s="21">
        <v>803146</v>
      </c>
      <c r="AQ11" s="21">
        <v>4562635</v>
      </c>
      <c r="AR11" s="21">
        <v>15273</v>
      </c>
      <c r="AS11" s="21">
        <v>110</v>
      </c>
      <c r="AT11" s="21" t="s">
        <v>206</v>
      </c>
      <c r="AU11" s="21" t="s">
        <v>206</v>
      </c>
      <c r="AV11" s="21">
        <v>212647</v>
      </c>
      <c r="AW11" s="21">
        <v>414964</v>
      </c>
      <c r="AX11" s="21" t="s">
        <v>206</v>
      </c>
      <c r="AY11" s="21">
        <v>7564</v>
      </c>
      <c r="AZ11" s="21">
        <v>48308</v>
      </c>
      <c r="BA11" s="21">
        <v>8177</v>
      </c>
      <c r="BB11" s="21">
        <v>26098731</v>
      </c>
      <c r="BC11" s="21">
        <v>300</v>
      </c>
      <c r="BD11" s="21">
        <v>186</v>
      </c>
      <c r="BE11" s="21">
        <v>12758</v>
      </c>
      <c r="BF11" s="21">
        <v>4656</v>
      </c>
      <c r="BG11" s="21">
        <v>2100</v>
      </c>
      <c r="BH11" s="21" t="s">
        <v>206</v>
      </c>
      <c r="BI11" s="21" t="s">
        <v>206</v>
      </c>
      <c r="BJ11" s="21" t="s">
        <v>206</v>
      </c>
      <c r="BK11" s="21" t="s">
        <v>206</v>
      </c>
      <c r="BL11" s="21" t="s">
        <v>206</v>
      </c>
      <c r="BM11" s="21">
        <v>599</v>
      </c>
      <c r="BN11" s="21" t="s">
        <v>206</v>
      </c>
      <c r="BO11" s="21" t="s">
        <v>206</v>
      </c>
      <c r="BP11" s="21" t="s">
        <v>206</v>
      </c>
      <c r="BQ11" s="21">
        <v>4536419</v>
      </c>
      <c r="BR11" s="21">
        <v>23577</v>
      </c>
      <c r="BS11" s="21">
        <v>2529</v>
      </c>
      <c r="BT11" s="21">
        <v>1008</v>
      </c>
      <c r="BU11" s="21" t="s">
        <v>206</v>
      </c>
      <c r="BV11" s="21">
        <v>28801</v>
      </c>
      <c r="BW11" s="21">
        <v>555306</v>
      </c>
      <c r="BX11" s="21">
        <v>342657</v>
      </c>
      <c r="BY11" s="21">
        <v>543269</v>
      </c>
      <c r="BZ11" s="21">
        <v>137252</v>
      </c>
      <c r="CA11" s="21">
        <v>8449</v>
      </c>
      <c r="CB11" s="21" t="s">
        <v>206</v>
      </c>
      <c r="CC11" s="21" t="s">
        <v>206</v>
      </c>
      <c r="CD11" s="21" t="s">
        <v>206</v>
      </c>
      <c r="CE11" s="21" t="s">
        <v>206</v>
      </c>
      <c r="CF11" s="21" t="s">
        <v>206</v>
      </c>
      <c r="CG11" s="21">
        <v>8102717</v>
      </c>
      <c r="CH11" s="21">
        <v>33422591</v>
      </c>
      <c r="CI11" s="21">
        <v>53948214</v>
      </c>
      <c r="CJ11" s="21" t="s">
        <v>206</v>
      </c>
      <c r="CK11" s="21" t="s">
        <v>206</v>
      </c>
      <c r="CL11" s="21" t="s">
        <v>206</v>
      </c>
      <c r="CM11" s="21">
        <v>1829415</v>
      </c>
      <c r="CN11" s="21">
        <v>50</v>
      </c>
      <c r="CO11" s="21" t="s">
        <v>206</v>
      </c>
      <c r="CP11" s="21">
        <v>83626</v>
      </c>
      <c r="CQ11" s="21">
        <v>2384</v>
      </c>
      <c r="CR11" s="21">
        <v>442207</v>
      </c>
      <c r="CS11" s="21" t="s">
        <v>206</v>
      </c>
      <c r="CT11" s="21">
        <v>277136</v>
      </c>
      <c r="CU11" s="21" t="s">
        <v>206</v>
      </c>
      <c r="CV11" s="21" t="s">
        <v>206</v>
      </c>
      <c r="CW11" s="21" t="s">
        <v>206</v>
      </c>
      <c r="CX11" s="21" t="s">
        <v>206</v>
      </c>
      <c r="CY11" s="21" t="s">
        <v>206</v>
      </c>
      <c r="CZ11" s="21" t="s">
        <v>206</v>
      </c>
      <c r="DA11" s="21">
        <v>30940</v>
      </c>
      <c r="DB11" s="21">
        <v>300</v>
      </c>
      <c r="DC11" s="21" t="s">
        <v>206</v>
      </c>
      <c r="DD11" s="21">
        <v>1789189</v>
      </c>
      <c r="DE11" s="21">
        <v>77843</v>
      </c>
      <c r="DF11" s="21" t="s">
        <v>206</v>
      </c>
      <c r="DG11" s="21" t="s">
        <v>206</v>
      </c>
      <c r="DH11" s="21">
        <v>4006203</v>
      </c>
      <c r="DI11" s="21" t="s">
        <v>206</v>
      </c>
      <c r="DJ11" s="21">
        <v>480758</v>
      </c>
      <c r="DK11" s="21">
        <v>8968729</v>
      </c>
      <c r="DL11" s="21">
        <v>4944</v>
      </c>
      <c r="DM11" s="21">
        <v>2380799</v>
      </c>
      <c r="DN11" s="21" t="s">
        <v>206</v>
      </c>
      <c r="DO11" s="21">
        <v>1191</v>
      </c>
      <c r="DP11" s="21">
        <v>467950</v>
      </c>
      <c r="DQ11" s="21">
        <v>7787971</v>
      </c>
      <c r="DR11" s="21" t="s">
        <v>206</v>
      </c>
      <c r="DS11" s="21" t="s">
        <v>206</v>
      </c>
      <c r="DT11" s="21">
        <v>260</v>
      </c>
      <c r="DU11" s="21" t="s">
        <v>206</v>
      </c>
      <c r="DV11" s="21" t="s">
        <v>206</v>
      </c>
      <c r="DW11" s="21">
        <v>1011669</v>
      </c>
      <c r="DX11" s="21">
        <v>11006701</v>
      </c>
      <c r="DY11" s="21" t="s">
        <v>206</v>
      </c>
      <c r="DZ11" s="21">
        <v>9531150</v>
      </c>
      <c r="EA11" s="21">
        <v>948314</v>
      </c>
      <c r="EB11" s="21">
        <v>5416559</v>
      </c>
      <c r="EC11" s="21">
        <v>82859</v>
      </c>
      <c r="ED11" s="21">
        <v>2407122</v>
      </c>
      <c r="EE11" s="21">
        <v>570270</v>
      </c>
      <c r="EF11" s="21">
        <v>697829</v>
      </c>
      <c r="EG11" s="21">
        <v>21246071</v>
      </c>
      <c r="EH11" s="21" t="s">
        <v>206</v>
      </c>
      <c r="EI11" s="21">
        <v>8634871</v>
      </c>
      <c r="EJ11" s="21">
        <v>2647646</v>
      </c>
      <c r="EK11" s="21">
        <v>24704226</v>
      </c>
      <c r="EL11" s="21">
        <v>6728917</v>
      </c>
      <c r="EM11" s="21">
        <v>104389</v>
      </c>
      <c r="EN11" s="21">
        <v>219</v>
      </c>
      <c r="EO11" s="21" t="s">
        <v>206</v>
      </c>
      <c r="EP11" s="21">
        <v>165924</v>
      </c>
      <c r="EQ11" s="21">
        <v>226973</v>
      </c>
      <c r="ER11" s="21" t="s">
        <v>206</v>
      </c>
      <c r="ES11" s="21">
        <v>92</v>
      </c>
      <c r="ET11" s="21">
        <v>168387</v>
      </c>
      <c r="EU11" s="21">
        <v>11129</v>
      </c>
      <c r="EV11" s="21">
        <v>1767311</v>
      </c>
      <c r="EW11" s="21">
        <v>18221</v>
      </c>
      <c r="EX11" s="21">
        <v>8857950</v>
      </c>
      <c r="EY11" s="21">
        <v>404</v>
      </c>
      <c r="EZ11" s="21">
        <v>7387</v>
      </c>
      <c r="FA11" s="21">
        <v>218306</v>
      </c>
      <c r="FB11" s="21">
        <v>161</v>
      </c>
      <c r="FC11" s="21" t="s">
        <v>206</v>
      </c>
      <c r="FD11" s="21">
        <v>39997</v>
      </c>
      <c r="FE11" s="21" t="s">
        <v>206</v>
      </c>
      <c r="FF11" s="21" t="s">
        <v>206</v>
      </c>
      <c r="FG11" s="21">
        <v>162849</v>
      </c>
      <c r="FH11" s="21">
        <v>30</v>
      </c>
      <c r="FI11" s="21" t="s">
        <v>206</v>
      </c>
      <c r="FJ11" s="21" t="s">
        <v>206</v>
      </c>
      <c r="FK11" s="21">
        <v>10220739</v>
      </c>
      <c r="FL11" s="21">
        <v>48455</v>
      </c>
      <c r="FM11" s="21">
        <v>1684</v>
      </c>
      <c r="FN11" s="21">
        <v>27548</v>
      </c>
      <c r="FO11" s="21" t="s">
        <v>206</v>
      </c>
      <c r="FP11" s="21">
        <v>22420</v>
      </c>
      <c r="FQ11" s="21">
        <v>107245</v>
      </c>
      <c r="FR11" s="21">
        <v>2963392</v>
      </c>
      <c r="FS11" s="21">
        <v>2404</v>
      </c>
      <c r="FT11" s="21">
        <v>1004563</v>
      </c>
      <c r="FU11" s="21">
        <v>19499</v>
      </c>
      <c r="FV11" s="21" t="s">
        <v>206</v>
      </c>
      <c r="FW11" s="21">
        <v>57627</v>
      </c>
      <c r="FX11" s="21">
        <v>307544</v>
      </c>
      <c r="FY11" s="21" t="s">
        <v>206</v>
      </c>
      <c r="FZ11" s="21" t="s">
        <v>206</v>
      </c>
      <c r="GA11" s="21">
        <v>104166102</v>
      </c>
      <c r="GB11" s="21">
        <v>62739111</v>
      </c>
      <c r="GC11" s="21">
        <v>236081666</v>
      </c>
      <c r="GD11" s="21">
        <v>1554473</v>
      </c>
      <c r="GE11" s="21" t="s">
        <v>206</v>
      </c>
      <c r="GF11" s="21" t="s">
        <v>206</v>
      </c>
      <c r="GG11" s="21">
        <v>17792344</v>
      </c>
      <c r="GH11" s="21">
        <v>824</v>
      </c>
      <c r="GI11" s="21" t="s">
        <v>206</v>
      </c>
      <c r="GJ11" s="21">
        <v>2029591</v>
      </c>
      <c r="GK11" s="21">
        <v>24226</v>
      </c>
      <c r="GL11" s="21">
        <v>572735</v>
      </c>
      <c r="GM11" s="21" t="s">
        <v>206</v>
      </c>
      <c r="GN11" s="21">
        <v>97393</v>
      </c>
      <c r="GO11" s="21" t="s">
        <v>206</v>
      </c>
      <c r="GP11" s="21" t="s">
        <v>206</v>
      </c>
      <c r="GQ11" s="21" t="s">
        <v>206</v>
      </c>
      <c r="GR11" s="21" t="s">
        <v>206</v>
      </c>
      <c r="GS11" s="21">
        <v>60912</v>
      </c>
      <c r="GT11" s="21" t="s">
        <v>206</v>
      </c>
      <c r="GU11" s="21">
        <v>138995</v>
      </c>
      <c r="GV11" s="21">
        <v>12931</v>
      </c>
      <c r="GW11" s="21" t="s">
        <v>206</v>
      </c>
      <c r="GX11" s="21">
        <v>62688</v>
      </c>
      <c r="GY11" s="21">
        <v>62</v>
      </c>
      <c r="GZ11" s="21">
        <v>0</v>
      </c>
      <c r="HA11" s="21">
        <v>4947</v>
      </c>
      <c r="HB11" s="21">
        <v>1269680</v>
      </c>
      <c r="HC11" s="21" t="s">
        <v>206</v>
      </c>
      <c r="HD11" s="21">
        <v>136147</v>
      </c>
      <c r="HE11" s="21">
        <v>611246</v>
      </c>
      <c r="HF11" s="21">
        <v>300228</v>
      </c>
      <c r="HG11" s="21">
        <v>5289080</v>
      </c>
      <c r="HH11" s="21">
        <v>136248</v>
      </c>
      <c r="HI11" s="21">
        <v>7323138</v>
      </c>
      <c r="HJ11" s="21">
        <v>1735661</v>
      </c>
      <c r="HK11" s="21">
        <v>2972835</v>
      </c>
      <c r="HL11" s="21">
        <v>2113150</v>
      </c>
      <c r="HM11" s="21" t="s">
        <v>206</v>
      </c>
      <c r="HN11" s="21">
        <v>2576</v>
      </c>
      <c r="HO11" s="21" t="s">
        <v>206</v>
      </c>
      <c r="HP11" s="21" t="s">
        <v>206</v>
      </c>
      <c r="HQ11" s="21">
        <v>708685</v>
      </c>
      <c r="HR11" s="21">
        <v>512935</v>
      </c>
      <c r="HS11" s="21" t="s">
        <v>206</v>
      </c>
      <c r="HT11" s="21">
        <v>2220080</v>
      </c>
      <c r="HU11" s="21">
        <v>95651</v>
      </c>
      <c r="HV11" s="21">
        <v>1019890</v>
      </c>
      <c r="HW11" s="21">
        <v>396160</v>
      </c>
      <c r="HX11" s="21">
        <v>1359917</v>
      </c>
      <c r="HY11" s="21">
        <v>370151</v>
      </c>
      <c r="HZ11" s="21">
        <v>220</v>
      </c>
      <c r="IA11" s="21">
        <v>9854407</v>
      </c>
      <c r="IB11" s="21" t="s">
        <v>206</v>
      </c>
      <c r="IC11" s="21">
        <v>88633</v>
      </c>
      <c r="ID11" s="21">
        <v>2585998</v>
      </c>
      <c r="IE11" s="21">
        <v>4169152</v>
      </c>
      <c r="IF11" s="21">
        <v>80896</v>
      </c>
      <c r="IG11" s="21">
        <v>91341</v>
      </c>
      <c r="IH11" s="21">
        <v>10230</v>
      </c>
      <c r="II11" s="21" t="s">
        <v>206</v>
      </c>
      <c r="IJ11" s="21">
        <v>206312</v>
      </c>
      <c r="IK11" s="21">
        <v>255391</v>
      </c>
      <c r="IL11" s="21" t="s">
        <v>206</v>
      </c>
      <c r="IM11" s="21">
        <v>855</v>
      </c>
      <c r="IN11" s="21">
        <v>1614561</v>
      </c>
      <c r="IO11" s="21">
        <v>18104</v>
      </c>
      <c r="IP11" s="21">
        <v>700231</v>
      </c>
      <c r="IQ11" s="21">
        <v>21291</v>
      </c>
      <c r="IR11" s="21">
        <v>313960</v>
      </c>
      <c r="IS11" s="21">
        <v>5398</v>
      </c>
      <c r="IT11" s="21" t="s">
        <v>206</v>
      </c>
      <c r="IU11" s="21">
        <v>1480</v>
      </c>
      <c r="IV11" s="21">
        <v>338</v>
      </c>
      <c r="IW11" s="21" t="s">
        <v>206</v>
      </c>
      <c r="IX11" s="21">
        <v>114576</v>
      </c>
      <c r="IY11" s="21" t="s">
        <v>206</v>
      </c>
      <c r="IZ11" s="21" t="s">
        <v>206</v>
      </c>
      <c r="JA11" s="21">
        <v>14799</v>
      </c>
      <c r="JB11" s="21">
        <v>121995</v>
      </c>
      <c r="JC11" s="21" t="s">
        <v>206</v>
      </c>
      <c r="JD11" s="21" t="s">
        <v>206</v>
      </c>
      <c r="JE11" s="21">
        <v>892291</v>
      </c>
      <c r="JF11" s="21">
        <v>96525</v>
      </c>
      <c r="JG11" s="21">
        <v>29392</v>
      </c>
      <c r="JH11" s="21">
        <v>275</v>
      </c>
      <c r="JI11" s="21">
        <v>87180</v>
      </c>
      <c r="JJ11" s="21">
        <v>349304</v>
      </c>
      <c r="JK11" s="21">
        <v>67189</v>
      </c>
      <c r="JL11" s="21">
        <v>695896</v>
      </c>
      <c r="JM11" s="21">
        <v>59192154</v>
      </c>
      <c r="JN11" s="21">
        <v>7875281</v>
      </c>
      <c r="JO11" s="21">
        <v>1094663</v>
      </c>
      <c r="JP11" s="21" t="s">
        <v>206</v>
      </c>
      <c r="JQ11" s="21" t="s">
        <v>206</v>
      </c>
      <c r="JR11" s="21">
        <v>200441</v>
      </c>
      <c r="JS11" s="21" t="s">
        <v>206</v>
      </c>
      <c r="JT11" s="21" t="s">
        <v>206</v>
      </c>
      <c r="JU11" s="21">
        <v>8370384</v>
      </c>
      <c r="JV11" s="21">
        <v>24786138</v>
      </c>
      <c r="JW11" s="21">
        <v>36120050</v>
      </c>
      <c r="JX11" s="21" t="s">
        <v>206</v>
      </c>
      <c r="JY11" s="21">
        <v>8000</v>
      </c>
      <c r="JZ11" s="21">
        <v>42012</v>
      </c>
      <c r="KA11" s="21">
        <v>156738</v>
      </c>
      <c r="KB11" s="21" t="s">
        <v>206</v>
      </c>
      <c r="KC11" s="21" t="s">
        <v>206</v>
      </c>
      <c r="KD11" s="21">
        <v>365830</v>
      </c>
      <c r="KE11" s="21">
        <v>29907</v>
      </c>
      <c r="KF11" s="21">
        <v>2243602</v>
      </c>
      <c r="KG11" s="21" t="s">
        <v>206</v>
      </c>
      <c r="KH11" s="21">
        <v>52937</v>
      </c>
      <c r="KI11" s="21">
        <v>1</v>
      </c>
      <c r="KJ11" s="21">
        <v>1301913</v>
      </c>
      <c r="KK11" s="21" t="s">
        <v>206</v>
      </c>
      <c r="KL11" s="21">
        <v>32085805</v>
      </c>
      <c r="KM11" s="21" t="s">
        <v>206</v>
      </c>
      <c r="KN11" s="21" t="s">
        <v>206</v>
      </c>
      <c r="KO11" s="21">
        <v>184457</v>
      </c>
      <c r="KP11" s="21" t="s">
        <v>206</v>
      </c>
      <c r="KQ11" s="21" t="s">
        <v>206</v>
      </c>
      <c r="KR11" s="21">
        <v>46261</v>
      </c>
      <c r="KS11" s="21" t="s">
        <v>206</v>
      </c>
      <c r="KT11" s="21">
        <v>1931283</v>
      </c>
      <c r="KU11" s="21" t="s">
        <v>206</v>
      </c>
      <c r="KV11" s="21" t="s">
        <v>206</v>
      </c>
      <c r="KW11" s="21" t="s">
        <v>206</v>
      </c>
      <c r="KX11" s="21">
        <v>75636</v>
      </c>
      <c r="KY11" s="21">
        <v>235318</v>
      </c>
      <c r="KZ11" s="21">
        <v>2470</v>
      </c>
      <c r="LA11" s="21">
        <v>67396</v>
      </c>
      <c r="LB11" s="21" t="s">
        <v>206</v>
      </c>
      <c r="LC11" s="21" t="s">
        <v>206</v>
      </c>
      <c r="LD11" s="21">
        <v>997535</v>
      </c>
      <c r="LE11" s="21">
        <v>7577991</v>
      </c>
      <c r="LF11" s="21" t="s">
        <v>206</v>
      </c>
      <c r="LG11" s="21" t="s">
        <v>206</v>
      </c>
      <c r="LH11" s="21">
        <v>31102</v>
      </c>
      <c r="LI11" s="21">
        <v>170</v>
      </c>
      <c r="LJ11" s="21" t="s">
        <v>206</v>
      </c>
      <c r="LK11" s="21">
        <v>267</v>
      </c>
      <c r="LL11" s="21" t="s">
        <v>206</v>
      </c>
      <c r="LM11" s="21" t="s">
        <v>206</v>
      </c>
      <c r="LN11" s="21">
        <v>1253</v>
      </c>
      <c r="LO11" s="21" t="s">
        <v>206</v>
      </c>
      <c r="LP11" s="21">
        <v>7280</v>
      </c>
      <c r="LQ11" s="21">
        <v>298</v>
      </c>
      <c r="LR11" s="21">
        <v>6893</v>
      </c>
      <c r="LS11" s="21">
        <v>105</v>
      </c>
      <c r="LT11" s="21">
        <v>1384</v>
      </c>
      <c r="LU11" s="21">
        <v>145211</v>
      </c>
      <c r="LV11" s="21" t="s">
        <v>206</v>
      </c>
      <c r="LW11" s="21" t="s">
        <v>206</v>
      </c>
      <c r="LX11" s="21">
        <v>60</v>
      </c>
      <c r="LY11" s="21">
        <v>523519</v>
      </c>
      <c r="LZ11" s="21">
        <v>8514</v>
      </c>
      <c r="MA11" s="21">
        <v>24912</v>
      </c>
      <c r="MB11" s="21" t="s">
        <v>206</v>
      </c>
      <c r="MC11" s="21" t="s">
        <v>206</v>
      </c>
      <c r="MD11" s="21">
        <v>655009</v>
      </c>
      <c r="ME11" s="21">
        <v>12431</v>
      </c>
      <c r="MF11" s="21">
        <v>29244</v>
      </c>
      <c r="MG11" s="21" t="s">
        <v>206</v>
      </c>
      <c r="MH11" s="21" t="s">
        <v>206</v>
      </c>
      <c r="MI11" s="21">
        <v>590</v>
      </c>
      <c r="MJ11" s="21" t="s">
        <v>206</v>
      </c>
      <c r="MK11" s="21">
        <v>24787</v>
      </c>
      <c r="ML11" s="21">
        <v>17756</v>
      </c>
      <c r="MM11" s="21" t="s">
        <v>206</v>
      </c>
      <c r="MN11" s="21" t="s">
        <v>206</v>
      </c>
      <c r="MO11" s="21" t="s">
        <v>206</v>
      </c>
      <c r="MP11" s="21" t="s">
        <v>206</v>
      </c>
      <c r="MQ11" s="21" t="s">
        <v>206</v>
      </c>
      <c r="MR11" s="21">
        <v>173</v>
      </c>
      <c r="MS11" s="21" t="s">
        <v>206</v>
      </c>
      <c r="MT11" s="21" t="s">
        <v>206</v>
      </c>
      <c r="MU11" s="21">
        <v>4129</v>
      </c>
      <c r="MV11" s="21">
        <v>19627</v>
      </c>
      <c r="MW11" s="21" t="s">
        <v>206</v>
      </c>
      <c r="MX11" s="21" t="s">
        <v>206</v>
      </c>
      <c r="MY11" s="21">
        <v>250575653</v>
      </c>
      <c r="MZ11" s="21">
        <v>7</v>
      </c>
      <c r="NA11" s="21">
        <v>610680</v>
      </c>
      <c r="NB11" s="21">
        <v>90</v>
      </c>
      <c r="NC11" s="21" t="s">
        <v>206</v>
      </c>
      <c r="ND11" s="21">
        <v>25</v>
      </c>
      <c r="NE11" s="21">
        <v>3445</v>
      </c>
      <c r="NF11" s="21">
        <v>7001</v>
      </c>
      <c r="NG11" s="21">
        <v>1372489</v>
      </c>
      <c r="NH11" s="21">
        <v>194671</v>
      </c>
      <c r="NI11" s="21">
        <v>61312</v>
      </c>
      <c r="NJ11" s="21" t="s">
        <v>206</v>
      </c>
      <c r="NK11" s="21">
        <v>734</v>
      </c>
      <c r="NL11" s="21" t="s">
        <v>206</v>
      </c>
      <c r="NM11" s="21">
        <v>32766</v>
      </c>
      <c r="NN11" s="21" t="s">
        <v>206</v>
      </c>
      <c r="NO11" s="21">
        <v>52384696</v>
      </c>
      <c r="NP11" s="21">
        <v>59255125</v>
      </c>
      <c r="NQ11" s="21">
        <v>27310</v>
      </c>
      <c r="NR11" s="21" t="s">
        <v>206</v>
      </c>
      <c r="NS11" s="21" t="s">
        <v>206</v>
      </c>
      <c r="NT11" s="21" t="s">
        <v>206</v>
      </c>
      <c r="NU11" s="21">
        <v>8582745</v>
      </c>
      <c r="NV11" s="21">
        <v>23594</v>
      </c>
      <c r="NW11" s="21" t="s">
        <v>206</v>
      </c>
      <c r="NX11" s="21">
        <v>456161</v>
      </c>
      <c r="NY11" s="21">
        <v>38</v>
      </c>
      <c r="NZ11" s="21">
        <v>1625</v>
      </c>
      <c r="OA11" s="21" t="s">
        <v>206</v>
      </c>
      <c r="OB11" s="21" t="s">
        <v>206</v>
      </c>
      <c r="OC11" s="21" t="s">
        <v>206</v>
      </c>
      <c r="OD11" s="21" t="s">
        <v>206</v>
      </c>
      <c r="OE11" s="21" t="s">
        <v>206</v>
      </c>
      <c r="OF11" s="21">
        <v>13052370</v>
      </c>
      <c r="OG11" s="21" t="s">
        <v>206</v>
      </c>
      <c r="OH11" s="21" t="s">
        <v>206</v>
      </c>
      <c r="OI11" s="21" t="s">
        <v>206</v>
      </c>
      <c r="OJ11" s="21">
        <v>75507</v>
      </c>
      <c r="OK11" s="21" t="s">
        <v>206</v>
      </c>
      <c r="OL11" s="21" t="s">
        <v>206</v>
      </c>
      <c r="OM11" s="21" t="s">
        <v>206</v>
      </c>
      <c r="ON11" s="21" t="s">
        <v>206</v>
      </c>
      <c r="OO11" s="21" t="s">
        <v>206</v>
      </c>
      <c r="OP11" s="21">
        <v>119087</v>
      </c>
      <c r="OQ11" s="21" t="s">
        <v>206</v>
      </c>
      <c r="OR11" s="21">
        <v>59281</v>
      </c>
      <c r="OS11" s="21">
        <v>54976</v>
      </c>
      <c r="OT11" s="21" t="s">
        <v>206</v>
      </c>
      <c r="OU11" s="21">
        <v>25</v>
      </c>
      <c r="OV11" s="21" t="s">
        <v>206</v>
      </c>
      <c r="OW11" s="21" t="s">
        <v>206</v>
      </c>
      <c r="OX11" s="21">
        <v>1790330</v>
      </c>
      <c r="OY11" s="21">
        <v>2264487</v>
      </c>
      <c r="OZ11" s="21" t="s">
        <v>206</v>
      </c>
      <c r="PA11" s="21" t="s">
        <v>206</v>
      </c>
      <c r="PB11" s="21">
        <v>1050</v>
      </c>
      <c r="PC11" s="21" t="s">
        <v>206</v>
      </c>
      <c r="PD11" s="21" t="s">
        <v>206</v>
      </c>
      <c r="PE11" s="21" t="s">
        <v>206</v>
      </c>
      <c r="PF11" s="21">
        <v>374757</v>
      </c>
      <c r="PG11" s="21" t="s">
        <v>206</v>
      </c>
      <c r="PH11" s="21" t="s">
        <v>206</v>
      </c>
      <c r="PI11" s="21" t="s">
        <v>206</v>
      </c>
      <c r="PJ11" s="21" t="s">
        <v>206</v>
      </c>
      <c r="PK11" s="21">
        <v>3480</v>
      </c>
      <c r="PL11" s="21">
        <v>177977</v>
      </c>
      <c r="PM11" s="21">
        <v>652855</v>
      </c>
      <c r="PN11" s="21">
        <v>78</v>
      </c>
      <c r="PO11" s="21">
        <v>47894</v>
      </c>
      <c r="PP11" s="21" t="s">
        <v>206</v>
      </c>
      <c r="PQ11" s="21" t="s">
        <v>206</v>
      </c>
      <c r="PR11" s="21" t="s">
        <v>206</v>
      </c>
      <c r="PS11" s="21">
        <v>215235</v>
      </c>
      <c r="PT11" s="21">
        <v>11152</v>
      </c>
      <c r="PU11" s="21">
        <v>3349</v>
      </c>
      <c r="PV11" s="21" t="s">
        <v>206</v>
      </c>
      <c r="PW11" s="21" t="s">
        <v>206</v>
      </c>
      <c r="PX11" s="21">
        <v>952</v>
      </c>
      <c r="PY11" s="21">
        <v>26614228</v>
      </c>
      <c r="PZ11" s="21" t="s">
        <v>206</v>
      </c>
      <c r="QA11" s="21">
        <v>936</v>
      </c>
      <c r="QB11" s="21" t="s">
        <v>206</v>
      </c>
      <c r="QC11" s="21" t="s">
        <v>206</v>
      </c>
      <c r="QD11" s="21" t="s">
        <v>206</v>
      </c>
      <c r="QE11" s="21" t="s">
        <v>206</v>
      </c>
      <c r="QF11" s="21" t="s">
        <v>206</v>
      </c>
      <c r="QG11" s="21" t="s">
        <v>206</v>
      </c>
      <c r="QH11" s="21" t="s">
        <v>206</v>
      </c>
      <c r="QI11" s="21" t="s">
        <v>206</v>
      </c>
      <c r="QJ11" s="21" t="s">
        <v>206</v>
      </c>
      <c r="QK11" s="21" t="s">
        <v>206</v>
      </c>
      <c r="QL11" s="21" t="s">
        <v>206</v>
      </c>
      <c r="QM11" s="21" t="s">
        <v>206</v>
      </c>
      <c r="QN11" s="21" t="s">
        <v>206</v>
      </c>
      <c r="QO11" s="21" t="s">
        <v>206</v>
      </c>
      <c r="QP11" s="21" t="s">
        <v>206</v>
      </c>
      <c r="QQ11" s="21" t="s">
        <v>206</v>
      </c>
      <c r="QR11" s="21" t="s">
        <v>206</v>
      </c>
      <c r="QS11" s="21">
        <v>150974</v>
      </c>
      <c r="QT11" s="21">
        <v>39719</v>
      </c>
      <c r="QU11" s="21" t="s">
        <v>206</v>
      </c>
      <c r="QV11" s="21" t="s">
        <v>206</v>
      </c>
      <c r="QW11" s="21" t="s">
        <v>206</v>
      </c>
      <c r="QX11" s="21">
        <v>6</v>
      </c>
      <c r="QY11" s="21" t="s">
        <v>206</v>
      </c>
      <c r="QZ11" s="21">
        <v>6043</v>
      </c>
      <c r="RA11" s="21">
        <v>11419239</v>
      </c>
      <c r="RB11" s="21">
        <v>3052871</v>
      </c>
      <c r="RC11" s="21">
        <v>1619</v>
      </c>
      <c r="RD11" s="21" t="s">
        <v>206</v>
      </c>
      <c r="RE11" s="21" t="s">
        <v>206</v>
      </c>
      <c r="RF11" s="21" t="s">
        <v>206</v>
      </c>
      <c r="RG11" s="21" t="s">
        <v>206</v>
      </c>
      <c r="RH11" s="21">
        <v>63473</v>
      </c>
      <c r="RI11" s="21">
        <v>25502326</v>
      </c>
      <c r="RJ11" s="21">
        <v>64777332</v>
      </c>
      <c r="RK11" s="21">
        <v>1972308</v>
      </c>
      <c r="RL11" s="21" t="s">
        <v>206</v>
      </c>
      <c r="RM11" s="21" t="s">
        <v>206</v>
      </c>
      <c r="RN11" s="21" t="s">
        <v>206</v>
      </c>
      <c r="RO11" s="21">
        <v>13031084</v>
      </c>
      <c r="RP11" s="21" t="s">
        <v>206</v>
      </c>
      <c r="RQ11" s="21" t="s">
        <v>206</v>
      </c>
      <c r="RR11" s="21">
        <v>21416</v>
      </c>
      <c r="RS11" s="21" t="s">
        <v>206</v>
      </c>
      <c r="RT11" s="21">
        <v>3311</v>
      </c>
      <c r="RU11" s="21" t="s">
        <v>206</v>
      </c>
      <c r="RV11" s="21" t="s">
        <v>206</v>
      </c>
      <c r="RW11" s="21" t="s">
        <v>206</v>
      </c>
      <c r="RX11" s="21" t="s">
        <v>206</v>
      </c>
      <c r="RY11" s="21" t="s">
        <v>206</v>
      </c>
      <c r="RZ11" s="21" t="s">
        <v>206</v>
      </c>
      <c r="SA11" s="21" t="s">
        <v>206</v>
      </c>
      <c r="SB11" s="21" t="s">
        <v>206</v>
      </c>
      <c r="SC11" s="21" t="s">
        <v>206</v>
      </c>
      <c r="SD11" s="21" t="s">
        <v>206</v>
      </c>
      <c r="SE11" s="21" t="s">
        <v>206</v>
      </c>
      <c r="SF11" s="21" t="s">
        <v>206</v>
      </c>
      <c r="SG11" s="21">
        <v>8</v>
      </c>
      <c r="SH11" s="21" t="s">
        <v>206</v>
      </c>
      <c r="SI11" s="21">
        <v>74675</v>
      </c>
      <c r="SJ11" s="21" t="s">
        <v>206</v>
      </c>
      <c r="SK11" s="21" t="s">
        <v>206</v>
      </c>
      <c r="SL11" s="21" t="s">
        <v>206</v>
      </c>
      <c r="SM11" s="21">
        <v>2740</v>
      </c>
      <c r="SN11" s="21" t="s">
        <v>206</v>
      </c>
      <c r="SO11" s="21" t="s">
        <v>206</v>
      </c>
      <c r="SP11" s="21" t="s">
        <v>206</v>
      </c>
      <c r="SQ11" s="21">
        <v>497</v>
      </c>
      <c r="SR11" s="21">
        <v>6762</v>
      </c>
      <c r="SS11" s="21">
        <v>136294</v>
      </c>
      <c r="ST11" s="21" t="s">
        <v>206</v>
      </c>
      <c r="SU11" s="21" t="s">
        <v>206</v>
      </c>
      <c r="SV11" s="21" t="s">
        <v>206</v>
      </c>
      <c r="SW11" s="21" t="s">
        <v>206</v>
      </c>
      <c r="SX11" s="21" t="s">
        <v>206</v>
      </c>
      <c r="SY11" s="21">
        <v>12184</v>
      </c>
      <c r="SZ11" s="21">
        <v>118549</v>
      </c>
      <c r="TA11" s="21" t="s">
        <v>206</v>
      </c>
      <c r="TB11" s="21">
        <v>62938</v>
      </c>
      <c r="TC11" s="21" t="s">
        <v>206</v>
      </c>
      <c r="TD11" s="21">
        <v>153409</v>
      </c>
      <c r="TE11" s="21">
        <v>93643</v>
      </c>
      <c r="TF11" s="21">
        <v>60020</v>
      </c>
      <c r="TG11" s="21">
        <v>327375</v>
      </c>
      <c r="TH11" s="21">
        <v>153437</v>
      </c>
      <c r="TI11" s="21">
        <v>238540</v>
      </c>
      <c r="TJ11" s="21" t="s">
        <v>206</v>
      </c>
      <c r="TK11" s="21" t="s">
        <v>206</v>
      </c>
      <c r="TL11" s="21">
        <v>229991</v>
      </c>
      <c r="TM11" s="21">
        <v>306405</v>
      </c>
      <c r="TN11" s="21">
        <v>10161</v>
      </c>
      <c r="TO11" s="21">
        <v>91</v>
      </c>
      <c r="TP11" s="21">
        <v>994</v>
      </c>
      <c r="TQ11" s="21" t="s">
        <v>206</v>
      </c>
      <c r="TR11" s="21">
        <v>11999</v>
      </c>
      <c r="TS11" s="21">
        <v>14822977</v>
      </c>
      <c r="TT11" s="21" t="s">
        <v>206</v>
      </c>
      <c r="TU11" s="21">
        <v>1219</v>
      </c>
      <c r="TV11" s="21">
        <v>251194</v>
      </c>
      <c r="TW11" s="21" t="s">
        <v>206</v>
      </c>
      <c r="TX11" s="21" t="s">
        <v>206</v>
      </c>
      <c r="TY11" s="21" t="s">
        <v>206</v>
      </c>
      <c r="TZ11" s="21" t="s">
        <v>206</v>
      </c>
      <c r="UA11" s="21" t="s">
        <v>206</v>
      </c>
      <c r="UB11" s="21" t="s">
        <v>206</v>
      </c>
      <c r="UC11" s="21" t="s">
        <v>206</v>
      </c>
      <c r="UD11" s="21" t="s">
        <v>206</v>
      </c>
      <c r="UE11" s="21" t="s">
        <v>206</v>
      </c>
      <c r="UF11" s="21" t="s">
        <v>206</v>
      </c>
      <c r="UG11" s="21" t="s">
        <v>206</v>
      </c>
      <c r="UH11" s="21" t="s">
        <v>206</v>
      </c>
      <c r="UI11" s="21" t="s">
        <v>206</v>
      </c>
      <c r="UJ11" s="21" t="s">
        <v>206</v>
      </c>
      <c r="UK11" s="21" t="s">
        <v>206</v>
      </c>
      <c r="UL11" s="21" t="s">
        <v>206</v>
      </c>
      <c r="UM11" s="21" t="s">
        <v>206</v>
      </c>
      <c r="UN11" s="21">
        <v>5912</v>
      </c>
      <c r="UO11" s="21" t="s">
        <v>206</v>
      </c>
      <c r="UP11" s="21">
        <v>482</v>
      </c>
      <c r="UQ11" s="21" t="s">
        <v>206</v>
      </c>
      <c r="UR11" s="21">
        <v>19465</v>
      </c>
      <c r="US11" s="21">
        <v>2374</v>
      </c>
      <c r="UT11" s="21">
        <v>664461</v>
      </c>
      <c r="UU11" s="21">
        <v>17293865</v>
      </c>
      <c r="UV11" s="21">
        <v>10266</v>
      </c>
      <c r="UW11" s="21" t="s">
        <v>206</v>
      </c>
      <c r="UX11" s="21" t="s">
        <v>206</v>
      </c>
      <c r="UY11" s="21">
        <v>1</v>
      </c>
      <c r="UZ11" s="21" t="s">
        <v>206</v>
      </c>
      <c r="VA11" s="21" t="s">
        <v>206</v>
      </c>
      <c r="VB11" s="21" t="s">
        <v>206</v>
      </c>
      <c r="VC11" s="21">
        <v>38315867</v>
      </c>
      <c r="VD11" s="21">
        <v>121131512</v>
      </c>
      <c r="VE11" s="21">
        <v>436522</v>
      </c>
      <c r="VF11" s="21" t="s">
        <v>206</v>
      </c>
      <c r="VG11" s="21" t="s">
        <v>206</v>
      </c>
      <c r="VH11" s="21" t="s">
        <v>206</v>
      </c>
      <c r="VI11" s="21">
        <v>594387</v>
      </c>
      <c r="VJ11" s="21" t="s">
        <v>206</v>
      </c>
      <c r="VK11" s="21" t="s">
        <v>206</v>
      </c>
      <c r="VL11" s="21">
        <v>33475</v>
      </c>
      <c r="VM11" s="21">
        <v>1</v>
      </c>
      <c r="VN11" s="21">
        <v>128891</v>
      </c>
      <c r="VO11" s="21" t="s">
        <v>206</v>
      </c>
      <c r="VP11" s="21">
        <v>10</v>
      </c>
      <c r="VQ11" s="21" t="s">
        <v>206</v>
      </c>
      <c r="VR11" s="21">
        <v>8</v>
      </c>
      <c r="VS11" s="21" t="s">
        <v>206</v>
      </c>
      <c r="VT11" s="21">
        <v>24630952</v>
      </c>
      <c r="VU11" s="21">
        <v>168</v>
      </c>
      <c r="VV11" s="21" t="s">
        <v>206</v>
      </c>
      <c r="VW11" s="21">
        <v>641</v>
      </c>
      <c r="VX11" s="21">
        <v>63139</v>
      </c>
      <c r="VY11" s="21" t="s">
        <v>206</v>
      </c>
      <c r="VZ11" s="21">
        <v>21</v>
      </c>
      <c r="WA11" s="21">
        <v>51</v>
      </c>
      <c r="WB11" s="21">
        <v>6458404</v>
      </c>
      <c r="WC11" s="21">
        <v>17</v>
      </c>
      <c r="WD11" s="21">
        <v>8104911</v>
      </c>
      <c r="WE11" s="21" t="s">
        <v>206</v>
      </c>
      <c r="WF11" s="21">
        <v>58666</v>
      </c>
      <c r="WG11" s="21">
        <v>56700</v>
      </c>
      <c r="WH11" s="21">
        <v>1740926</v>
      </c>
      <c r="WI11" s="21">
        <v>14448858</v>
      </c>
      <c r="WJ11" s="21">
        <v>86827</v>
      </c>
      <c r="WK11" s="21">
        <v>40</v>
      </c>
      <c r="WL11" s="21">
        <v>497194</v>
      </c>
      <c r="WM11" s="21">
        <v>11992994</v>
      </c>
      <c r="WN11" s="21">
        <v>3385558</v>
      </c>
      <c r="WO11" s="21" t="s">
        <v>206</v>
      </c>
      <c r="WP11" s="21" t="s">
        <v>206</v>
      </c>
      <c r="WQ11" s="21" t="s">
        <v>206</v>
      </c>
      <c r="WR11" s="21" t="s">
        <v>206</v>
      </c>
      <c r="WS11" s="21">
        <v>36812</v>
      </c>
      <c r="WT11" s="21">
        <v>315813</v>
      </c>
      <c r="WU11" s="21" t="s">
        <v>206</v>
      </c>
      <c r="WV11" s="21">
        <v>8136</v>
      </c>
      <c r="WW11" s="21" t="s">
        <v>206</v>
      </c>
      <c r="WX11" s="21">
        <v>51710</v>
      </c>
      <c r="WY11" s="21">
        <v>22</v>
      </c>
      <c r="WZ11" s="21">
        <v>69020</v>
      </c>
      <c r="XA11" s="21">
        <v>310683</v>
      </c>
      <c r="XB11" s="21">
        <v>5</v>
      </c>
      <c r="XC11" s="21">
        <v>2501145</v>
      </c>
      <c r="XD11" s="21" t="s">
        <v>206</v>
      </c>
      <c r="XE11" s="21">
        <v>17845795</v>
      </c>
      <c r="XF11" s="21">
        <v>49893980</v>
      </c>
      <c r="XG11" s="21">
        <v>46806946</v>
      </c>
      <c r="XH11" s="21">
        <v>2607</v>
      </c>
      <c r="XI11" s="21">
        <v>93333</v>
      </c>
      <c r="XJ11" s="21" t="s">
        <v>206</v>
      </c>
      <c r="XK11" s="21" t="s">
        <v>206</v>
      </c>
      <c r="XL11" s="21">
        <v>48529</v>
      </c>
      <c r="XM11" s="21">
        <v>40031</v>
      </c>
      <c r="XN11" s="21" t="s">
        <v>206</v>
      </c>
      <c r="XO11" s="21">
        <v>4278</v>
      </c>
      <c r="XP11" s="21">
        <v>3835</v>
      </c>
      <c r="XQ11" s="21">
        <v>68481</v>
      </c>
      <c r="XR11" s="21" t="s">
        <v>206</v>
      </c>
      <c r="XS11" s="21">
        <v>51</v>
      </c>
      <c r="XT11" s="21">
        <v>4140</v>
      </c>
      <c r="XU11" s="21">
        <v>3610</v>
      </c>
      <c r="XV11" s="21">
        <v>1270</v>
      </c>
      <c r="XW11" s="21">
        <v>40</v>
      </c>
      <c r="XX11" s="21" t="s">
        <v>206</v>
      </c>
      <c r="XY11" s="21" t="s">
        <v>206</v>
      </c>
      <c r="XZ11" s="21" t="s">
        <v>206</v>
      </c>
      <c r="YA11" s="21" t="s">
        <v>206</v>
      </c>
      <c r="YB11" s="21" t="s">
        <v>206</v>
      </c>
      <c r="YC11" s="21">
        <v>2</v>
      </c>
      <c r="YD11" s="21" t="s">
        <v>206</v>
      </c>
      <c r="YE11" s="21" t="s">
        <v>206</v>
      </c>
      <c r="YF11" s="21" t="s">
        <v>206</v>
      </c>
      <c r="YG11" s="21">
        <v>44517</v>
      </c>
      <c r="YH11" s="21">
        <v>159838</v>
      </c>
      <c r="YI11" s="21">
        <v>40624</v>
      </c>
      <c r="YJ11" s="21">
        <v>79745</v>
      </c>
      <c r="YK11" s="21" t="s">
        <v>206</v>
      </c>
      <c r="YL11" s="21">
        <v>1075</v>
      </c>
      <c r="YM11" s="21">
        <v>13151</v>
      </c>
      <c r="YN11" s="21">
        <v>47727</v>
      </c>
      <c r="YO11" s="21">
        <v>34998</v>
      </c>
      <c r="YP11" s="21">
        <v>193817</v>
      </c>
      <c r="YQ11" s="21">
        <v>10606</v>
      </c>
      <c r="YR11" s="21" t="s">
        <v>206</v>
      </c>
      <c r="YS11" s="21" t="s">
        <v>206</v>
      </c>
      <c r="YT11" s="21" t="s">
        <v>206</v>
      </c>
      <c r="YU11" s="21">
        <v>46240</v>
      </c>
      <c r="YV11" s="21" t="s">
        <v>206</v>
      </c>
      <c r="YW11" s="21">
        <v>50016923</v>
      </c>
      <c r="YX11" s="21">
        <v>191156437</v>
      </c>
      <c r="YY11" s="21">
        <v>23749193</v>
      </c>
      <c r="YZ11" s="21" t="s">
        <v>206</v>
      </c>
      <c r="ZA11" s="21">
        <v>6669</v>
      </c>
      <c r="ZB11" s="21" t="s">
        <v>206</v>
      </c>
      <c r="ZC11" s="21">
        <v>6949834</v>
      </c>
      <c r="ZD11" s="21" t="s">
        <v>206</v>
      </c>
      <c r="ZE11" s="21" t="s">
        <v>206</v>
      </c>
      <c r="ZF11" s="21">
        <v>413043</v>
      </c>
      <c r="ZG11" s="21">
        <v>380</v>
      </c>
      <c r="ZH11" s="21">
        <v>439234</v>
      </c>
      <c r="ZI11" s="21">
        <v>14</v>
      </c>
      <c r="ZJ11" s="21">
        <v>513566</v>
      </c>
      <c r="ZK11" s="21" t="s">
        <v>206</v>
      </c>
      <c r="ZL11" s="21" t="s">
        <v>206</v>
      </c>
      <c r="ZM11" s="21" t="s">
        <v>206</v>
      </c>
      <c r="ZN11" s="21" t="s">
        <v>206</v>
      </c>
      <c r="ZO11" s="21" t="s">
        <v>206</v>
      </c>
      <c r="ZP11" s="21" t="s">
        <v>206</v>
      </c>
      <c r="ZQ11" s="21" t="s">
        <v>206</v>
      </c>
      <c r="ZR11" s="21" t="s">
        <v>206</v>
      </c>
      <c r="ZS11" s="21" t="s">
        <v>206</v>
      </c>
      <c r="ZT11" s="21" t="s">
        <v>206</v>
      </c>
      <c r="ZU11" s="21">
        <v>787</v>
      </c>
      <c r="ZV11" s="21" t="s">
        <v>206</v>
      </c>
      <c r="ZW11" s="21" t="s">
        <v>206</v>
      </c>
      <c r="ZX11" s="21" t="s">
        <v>206</v>
      </c>
      <c r="ZY11" s="21" t="s">
        <v>206</v>
      </c>
      <c r="ZZ11" s="21" t="s">
        <v>206</v>
      </c>
      <c r="AAA11" s="21" t="s">
        <v>206</v>
      </c>
      <c r="AAB11" s="21" t="s">
        <v>206</v>
      </c>
      <c r="AAC11" s="21" t="s">
        <v>206</v>
      </c>
      <c r="AAD11" s="21" t="s">
        <v>206</v>
      </c>
      <c r="AAE11" s="21" t="s">
        <v>206</v>
      </c>
      <c r="AAF11" s="21" t="s">
        <v>206</v>
      </c>
      <c r="AAG11" s="21" t="s">
        <v>206</v>
      </c>
      <c r="AAH11" s="21" t="s">
        <v>206</v>
      </c>
      <c r="AAI11" s="21" t="s">
        <v>206</v>
      </c>
      <c r="AAJ11" s="21" t="s">
        <v>206</v>
      </c>
      <c r="AAK11" s="21" t="s">
        <v>206</v>
      </c>
      <c r="AAL11" s="21" t="s">
        <v>206</v>
      </c>
      <c r="AAM11" s="21" t="s">
        <v>206</v>
      </c>
      <c r="AAN11" s="21" t="s">
        <v>206</v>
      </c>
      <c r="AAO11" s="21" t="s">
        <v>206</v>
      </c>
      <c r="AAP11" s="21" t="s">
        <v>206</v>
      </c>
      <c r="AAQ11" s="21" t="s">
        <v>206</v>
      </c>
      <c r="AAR11" s="21" t="s">
        <v>206</v>
      </c>
      <c r="AAS11" s="21">
        <v>108900</v>
      </c>
      <c r="AAT11" s="21" t="s">
        <v>206</v>
      </c>
      <c r="AAU11" s="21" t="s">
        <v>206</v>
      </c>
      <c r="AAV11" s="21" t="s">
        <v>206</v>
      </c>
      <c r="AAW11" s="21">
        <v>161255</v>
      </c>
      <c r="AAX11" s="21" t="s">
        <v>206</v>
      </c>
      <c r="AAY11" s="21" t="s">
        <v>206</v>
      </c>
      <c r="AAZ11" s="21" t="s">
        <v>206</v>
      </c>
      <c r="ABA11" s="21">
        <v>41330</v>
      </c>
      <c r="ABB11" s="21" t="s">
        <v>206</v>
      </c>
      <c r="ABC11" s="21" t="s">
        <v>206</v>
      </c>
      <c r="ABD11" s="21" t="s">
        <v>206</v>
      </c>
      <c r="ABE11" s="21" t="s">
        <v>206</v>
      </c>
      <c r="ABF11" s="21" t="s">
        <v>206</v>
      </c>
      <c r="ABG11" s="21" t="s">
        <v>206</v>
      </c>
      <c r="ABH11" s="21" t="s">
        <v>206</v>
      </c>
      <c r="ABI11" s="21" t="s">
        <v>206</v>
      </c>
      <c r="ABJ11" s="21" t="s">
        <v>206</v>
      </c>
      <c r="ABK11" s="21" t="s">
        <v>206</v>
      </c>
      <c r="ABL11" s="21" t="s">
        <v>206</v>
      </c>
      <c r="ABM11" s="21" t="s">
        <v>206</v>
      </c>
      <c r="ABN11" s="21" t="s">
        <v>206</v>
      </c>
      <c r="ABO11" s="21" t="s">
        <v>206</v>
      </c>
      <c r="ABP11" s="21" t="s">
        <v>206</v>
      </c>
      <c r="ABQ11" s="21" t="s">
        <v>206</v>
      </c>
      <c r="ABR11" s="21" t="s">
        <v>206</v>
      </c>
      <c r="ABS11" s="21" t="s">
        <v>206</v>
      </c>
      <c r="ABT11" s="21" t="s">
        <v>206</v>
      </c>
      <c r="ABU11" s="21" t="s">
        <v>206</v>
      </c>
      <c r="ABV11" s="21" t="s">
        <v>206</v>
      </c>
      <c r="ABW11" s="21" t="s">
        <v>206</v>
      </c>
      <c r="ABX11" s="21" t="s">
        <v>206</v>
      </c>
      <c r="ABY11" s="21" t="s">
        <v>206</v>
      </c>
      <c r="ABZ11" s="21" t="s">
        <v>206</v>
      </c>
      <c r="ACA11" s="21" t="s">
        <v>206</v>
      </c>
      <c r="ACB11" s="21" t="s">
        <v>206</v>
      </c>
      <c r="ACC11" s="21" t="s">
        <v>206</v>
      </c>
      <c r="ACD11" s="21" t="s">
        <v>206</v>
      </c>
      <c r="ACE11" s="21" t="s">
        <v>206</v>
      </c>
      <c r="ACF11" s="21" t="s">
        <v>206</v>
      </c>
      <c r="ACG11" s="21" t="s">
        <v>206</v>
      </c>
      <c r="ACH11" s="21" t="s">
        <v>206</v>
      </c>
      <c r="ACI11" s="21" t="s">
        <v>206</v>
      </c>
      <c r="ACJ11" s="21" t="s">
        <v>206</v>
      </c>
      <c r="ACK11" s="21" t="s">
        <v>206</v>
      </c>
      <c r="ACL11" s="21" t="s">
        <v>206</v>
      </c>
      <c r="ACM11" s="21" t="s">
        <v>206</v>
      </c>
      <c r="ACN11" s="21" t="s">
        <v>206</v>
      </c>
      <c r="ACO11" s="21" t="s">
        <v>206</v>
      </c>
      <c r="ACP11" s="21" t="s">
        <v>206</v>
      </c>
      <c r="ACQ11" s="21">
        <v>24203</v>
      </c>
      <c r="ACR11" s="21">
        <v>12200</v>
      </c>
      <c r="ACS11" s="21" t="s">
        <v>206</v>
      </c>
      <c r="ACT11" s="21" t="s">
        <v>206</v>
      </c>
      <c r="ACU11" s="21" t="s">
        <v>206</v>
      </c>
      <c r="ACV11" s="21" t="s">
        <v>206</v>
      </c>
      <c r="ACW11" s="21" t="s">
        <v>206</v>
      </c>
      <c r="ACX11" s="21" t="s">
        <v>206</v>
      </c>
      <c r="ACY11" s="21" t="s">
        <v>206</v>
      </c>
      <c r="ACZ11" s="21" t="s">
        <v>206</v>
      </c>
      <c r="ADA11" s="21" t="s">
        <v>206</v>
      </c>
      <c r="ADB11" s="21" t="s">
        <v>206</v>
      </c>
      <c r="ADC11" s="21" t="s">
        <v>206</v>
      </c>
      <c r="ADD11" s="21" t="s">
        <v>206</v>
      </c>
      <c r="ADE11" s="21" t="s">
        <v>206</v>
      </c>
      <c r="ADF11" s="21" t="s">
        <v>206</v>
      </c>
      <c r="ADG11" s="21" t="s">
        <v>206</v>
      </c>
      <c r="ADH11" s="21">
        <v>5</v>
      </c>
      <c r="ADI11" s="21" t="s">
        <v>206</v>
      </c>
      <c r="ADJ11" s="21" t="s">
        <v>206</v>
      </c>
      <c r="ADK11" s="21">
        <v>37400</v>
      </c>
      <c r="ADL11" s="21">
        <v>9200</v>
      </c>
      <c r="ADM11" s="21" t="s">
        <v>206</v>
      </c>
      <c r="ADN11" s="21" t="s">
        <v>206</v>
      </c>
      <c r="ADO11" s="21" t="s">
        <v>206</v>
      </c>
      <c r="ADP11" s="21" t="s">
        <v>206</v>
      </c>
      <c r="ADQ11" s="21" t="s">
        <v>206</v>
      </c>
      <c r="ADR11" s="21">
        <v>147068</v>
      </c>
      <c r="ADS11" s="21" t="s">
        <v>206</v>
      </c>
      <c r="ADT11" s="21">
        <v>1282</v>
      </c>
      <c r="ADU11" s="21" t="s">
        <v>206</v>
      </c>
      <c r="ADV11" s="21" t="s">
        <v>206</v>
      </c>
      <c r="ADW11" s="21">
        <v>6804</v>
      </c>
      <c r="ADX11" s="21" t="s">
        <v>206</v>
      </c>
      <c r="ADY11" s="21" t="s">
        <v>206</v>
      </c>
      <c r="ADZ11" s="21">
        <v>4720</v>
      </c>
      <c r="AEA11" s="21">
        <v>2613181</v>
      </c>
      <c r="AEB11" s="21">
        <v>343706</v>
      </c>
      <c r="AEC11" s="21" t="s">
        <v>206</v>
      </c>
      <c r="AED11" s="21">
        <v>888</v>
      </c>
      <c r="AEE11" s="21" t="s">
        <v>206</v>
      </c>
      <c r="AEF11" s="21" t="s">
        <v>206</v>
      </c>
      <c r="AEG11" s="21">
        <v>2340</v>
      </c>
      <c r="AEH11" s="21" t="s">
        <v>206</v>
      </c>
      <c r="AEI11" s="21" t="s">
        <v>206</v>
      </c>
      <c r="AEJ11" s="21">
        <v>655759</v>
      </c>
      <c r="AEK11" s="21" t="s">
        <v>206</v>
      </c>
      <c r="AEL11" s="21">
        <v>3382859</v>
      </c>
      <c r="AEM11" s="21">
        <v>277600</v>
      </c>
      <c r="AEN11" s="21">
        <v>24948</v>
      </c>
      <c r="AEO11" s="21">
        <v>14451</v>
      </c>
      <c r="AEP11" s="21" t="s">
        <v>206</v>
      </c>
      <c r="AEQ11" s="21">
        <v>10012982</v>
      </c>
      <c r="AER11" s="21" t="s">
        <v>206</v>
      </c>
      <c r="AES11" s="21">
        <v>2221243</v>
      </c>
      <c r="AET11" s="21">
        <v>1106265</v>
      </c>
      <c r="AEU11" s="21">
        <v>2309858</v>
      </c>
      <c r="AEV11" s="21">
        <v>1118</v>
      </c>
      <c r="AEW11" s="21">
        <v>1494</v>
      </c>
      <c r="AEX11" s="21" t="s">
        <v>206</v>
      </c>
      <c r="AEY11" s="21" t="s">
        <v>206</v>
      </c>
      <c r="AEZ11" s="21">
        <v>829554</v>
      </c>
      <c r="AFA11" s="21">
        <v>5534537</v>
      </c>
      <c r="AFB11" s="21" t="s">
        <v>206</v>
      </c>
      <c r="AFC11" s="21">
        <v>64</v>
      </c>
      <c r="AFD11" s="21">
        <v>116</v>
      </c>
      <c r="AFE11" s="21" t="s">
        <v>206</v>
      </c>
      <c r="AFF11" s="21">
        <v>287252</v>
      </c>
      <c r="AFG11" s="21">
        <v>1947</v>
      </c>
      <c r="AFH11" s="21">
        <v>101</v>
      </c>
      <c r="AFI11" s="21" t="s">
        <v>206</v>
      </c>
      <c r="AFJ11" s="21">
        <v>3752</v>
      </c>
      <c r="AFK11" s="21" t="s">
        <v>206</v>
      </c>
      <c r="AFL11" s="21" t="s">
        <v>206</v>
      </c>
      <c r="AFM11" s="21" t="s">
        <v>206</v>
      </c>
      <c r="AFN11" s="21">
        <v>675994</v>
      </c>
      <c r="AFO11" s="21" t="s">
        <v>206</v>
      </c>
      <c r="AFP11" s="21" t="s">
        <v>206</v>
      </c>
      <c r="AFQ11" s="21" t="s">
        <v>206</v>
      </c>
      <c r="AFR11" s="21" t="s">
        <v>206</v>
      </c>
      <c r="AFS11" s="21" t="s">
        <v>206</v>
      </c>
      <c r="AFT11" s="21" t="s">
        <v>206</v>
      </c>
      <c r="AFU11" s="21">
        <v>24331</v>
      </c>
      <c r="AFV11" s="21">
        <v>2451</v>
      </c>
      <c r="AFW11" s="21">
        <v>186</v>
      </c>
      <c r="AFX11" s="21">
        <v>67536</v>
      </c>
      <c r="AFY11" s="21" t="s">
        <v>206</v>
      </c>
      <c r="AFZ11" s="21">
        <v>56343</v>
      </c>
      <c r="AGA11" s="21">
        <v>30284</v>
      </c>
      <c r="AGB11" s="21">
        <v>173405</v>
      </c>
      <c r="AGC11" s="21" t="s">
        <v>206</v>
      </c>
      <c r="AGD11" s="21">
        <v>3129378</v>
      </c>
      <c r="AGE11" s="21">
        <v>55222</v>
      </c>
      <c r="AGF11" s="21" t="s">
        <v>206</v>
      </c>
      <c r="AGG11" s="21">
        <v>25940</v>
      </c>
      <c r="AGH11" s="21" t="s">
        <v>206</v>
      </c>
      <c r="AGI11" s="21" t="s">
        <v>206</v>
      </c>
      <c r="AGJ11" s="21" t="s">
        <v>206</v>
      </c>
      <c r="AGK11" s="21">
        <v>128520213</v>
      </c>
      <c r="AGL11" s="21">
        <v>419175687</v>
      </c>
      <c r="AGM11" s="21">
        <v>4439</v>
      </c>
      <c r="AGN11" s="21">
        <v>2481</v>
      </c>
      <c r="AGO11" s="21" t="s">
        <v>206</v>
      </c>
      <c r="AGP11" s="21" t="s">
        <v>206</v>
      </c>
      <c r="AGQ11" s="21">
        <v>750024</v>
      </c>
      <c r="AGR11" s="21" t="s">
        <v>206</v>
      </c>
      <c r="AGS11" s="21" t="s">
        <v>206</v>
      </c>
      <c r="AGT11" s="21">
        <v>151103</v>
      </c>
      <c r="AGU11" s="21">
        <v>4727</v>
      </c>
      <c r="AGV11" s="21">
        <v>34852</v>
      </c>
      <c r="AGW11" s="21" t="s">
        <v>206</v>
      </c>
      <c r="AGX11" s="21">
        <v>478</v>
      </c>
      <c r="AGY11" s="21" t="s">
        <v>206</v>
      </c>
      <c r="AGZ11" s="21" t="s">
        <v>206</v>
      </c>
      <c r="AHA11" s="21" t="s">
        <v>206</v>
      </c>
      <c r="AHB11" s="21" t="s">
        <v>206</v>
      </c>
      <c r="AHC11" s="21" t="s">
        <v>206</v>
      </c>
      <c r="AHD11" s="21" t="s">
        <v>206</v>
      </c>
      <c r="AHE11" s="21" t="s">
        <v>206</v>
      </c>
      <c r="AHF11" s="21" t="s">
        <v>206</v>
      </c>
      <c r="AHG11" s="21" t="s">
        <v>206</v>
      </c>
      <c r="AHH11" s="21" t="s">
        <v>206</v>
      </c>
      <c r="AHI11" s="21" t="s">
        <v>206</v>
      </c>
      <c r="AHJ11" s="21" t="s">
        <v>206</v>
      </c>
      <c r="AHK11" s="21" t="s">
        <v>206</v>
      </c>
      <c r="AHL11" s="21">
        <v>292746</v>
      </c>
      <c r="AHM11" s="21" t="s">
        <v>206</v>
      </c>
      <c r="AHN11" s="21">
        <v>52007</v>
      </c>
      <c r="AHO11" s="21" t="s">
        <v>206</v>
      </c>
      <c r="AHP11" s="21" t="s">
        <v>206</v>
      </c>
      <c r="AHQ11" s="21">
        <v>4857</v>
      </c>
      <c r="AHR11" s="21" t="s">
        <v>206</v>
      </c>
      <c r="AHS11" s="21" t="s">
        <v>206</v>
      </c>
      <c r="AHT11" s="21">
        <v>250129</v>
      </c>
      <c r="AHU11" s="21">
        <v>106593</v>
      </c>
      <c r="AHV11" s="21" t="s">
        <v>206</v>
      </c>
      <c r="AHW11" s="21" t="s">
        <v>206</v>
      </c>
      <c r="AHX11" s="21" t="s">
        <v>206</v>
      </c>
      <c r="AHY11" s="21" t="s">
        <v>206</v>
      </c>
      <c r="AHZ11" s="21" t="s">
        <v>206</v>
      </c>
      <c r="AIA11" s="21">
        <v>41773</v>
      </c>
      <c r="AIB11" s="21">
        <v>8979</v>
      </c>
      <c r="AIC11" s="21" t="s">
        <v>206</v>
      </c>
      <c r="AID11" s="21">
        <v>20429</v>
      </c>
      <c r="AIE11" s="21">
        <v>154752</v>
      </c>
      <c r="AIF11" s="21">
        <v>136722</v>
      </c>
      <c r="AIG11" s="21">
        <v>14094</v>
      </c>
      <c r="AIH11" s="21">
        <v>73430</v>
      </c>
      <c r="AII11" s="21">
        <v>167497</v>
      </c>
      <c r="AIJ11" s="21" t="s">
        <v>206</v>
      </c>
      <c r="AIK11" s="21">
        <v>1071158</v>
      </c>
      <c r="AIL11" s="21" t="s">
        <v>206</v>
      </c>
      <c r="AIM11" s="21">
        <v>37846</v>
      </c>
      <c r="AIN11" s="21">
        <v>99458</v>
      </c>
      <c r="AIO11" s="21">
        <v>183202</v>
      </c>
      <c r="AIP11" s="21">
        <v>106478</v>
      </c>
      <c r="AIQ11" s="21">
        <v>299</v>
      </c>
      <c r="AIR11" s="21" t="s">
        <v>206</v>
      </c>
      <c r="AIS11" s="21" t="s">
        <v>206</v>
      </c>
      <c r="AIT11" s="21">
        <v>977</v>
      </c>
      <c r="AIU11" s="21">
        <v>634009</v>
      </c>
      <c r="AIV11" s="21" t="s">
        <v>206</v>
      </c>
      <c r="AIW11" s="21">
        <v>307</v>
      </c>
      <c r="AIX11" s="21">
        <v>16168</v>
      </c>
      <c r="AIY11" s="21" t="s">
        <v>206</v>
      </c>
      <c r="AIZ11" s="21">
        <v>4966175</v>
      </c>
      <c r="AJA11" s="21" t="s">
        <v>206</v>
      </c>
      <c r="AJB11" s="21">
        <v>714</v>
      </c>
      <c r="AJC11" s="21" t="s">
        <v>206</v>
      </c>
      <c r="AJD11" s="21" t="s">
        <v>206</v>
      </c>
      <c r="AJE11" s="21" t="s">
        <v>206</v>
      </c>
      <c r="AJF11" s="21" t="s">
        <v>206</v>
      </c>
      <c r="AJG11" s="21" t="s">
        <v>206</v>
      </c>
      <c r="AJH11" s="21" t="s">
        <v>206</v>
      </c>
      <c r="AJI11" s="21" t="s">
        <v>206</v>
      </c>
      <c r="AJJ11" s="21" t="s">
        <v>206</v>
      </c>
      <c r="AJK11" s="21">
        <v>80</v>
      </c>
      <c r="AJL11" s="21" t="s">
        <v>206</v>
      </c>
      <c r="AJM11" s="21" t="s">
        <v>206</v>
      </c>
      <c r="AJN11" s="21" t="s">
        <v>206</v>
      </c>
      <c r="AJO11" s="21">
        <v>7512</v>
      </c>
      <c r="AJP11" s="21">
        <v>14221</v>
      </c>
      <c r="AJQ11" s="21" t="s">
        <v>206</v>
      </c>
      <c r="AJR11" s="21" t="s">
        <v>206</v>
      </c>
      <c r="AJS11" s="21" t="s">
        <v>206</v>
      </c>
      <c r="AJT11" s="21" t="s">
        <v>206</v>
      </c>
      <c r="AJU11" s="21" t="s">
        <v>206</v>
      </c>
      <c r="AJV11" s="21">
        <v>7875</v>
      </c>
      <c r="AJW11" s="21">
        <v>8612</v>
      </c>
      <c r="AJX11" s="21">
        <v>39443</v>
      </c>
      <c r="AJY11" s="21">
        <v>3066</v>
      </c>
      <c r="AJZ11" s="21" t="s">
        <v>206</v>
      </c>
      <c r="AKA11" s="21" t="s">
        <v>206</v>
      </c>
      <c r="AKB11" s="21" t="s">
        <v>206</v>
      </c>
      <c r="AKC11" s="21" t="s">
        <v>206</v>
      </c>
      <c r="AKD11" s="21" t="s">
        <v>206</v>
      </c>
      <c r="AKE11" s="21">
        <v>19391711</v>
      </c>
      <c r="AKF11" s="21">
        <v>23288604</v>
      </c>
      <c r="AKG11" s="21">
        <v>9140655</v>
      </c>
      <c r="AKH11" s="21" t="s">
        <v>206</v>
      </c>
      <c r="AKI11" s="21" t="s">
        <v>206</v>
      </c>
      <c r="AKJ11" s="21" t="s">
        <v>206</v>
      </c>
      <c r="AKK11" s="21">
        <v>626031</v>
      </c>
      <c r="AKL11" s="21" t="s">
        <v>206</v>
      </c>
      <c r="AKM11" s="21" t="s">
        <v>206</v>
      </c>
      <c r="AKN11" s="21">
        <v>2300</v>
      </c>
      <c r="AKO11" s="21">
        <v>1350</v>
      </c>
      <c r="AKP11" s="21">
        <v>50014</v>
      </c>
      <c r="AKQ11" s="21" t="s">
        <v>206</v>
      </c>
      <c r="AKR11" s="21">
        <v>6036</v>
      </c>
      <c r="AKS11" s="21" t="s">
        <v>206</v>
      </c>
      <c r="AKT11" s="21" t="s">
        <v>206</v>
      </c>
      <c r="AKU11" s="21" t="s">
        <v>206</v>
      </c>
      <c r="AKV11" s="21" t="s">
        <v>206</v>
      </c>
      <c r="AKW11" s="21" t="s">
        <v>206</v>
      </c>
      <c r="AKX11" s="21" t="s">
        <v>206</v>
      </c>
      <c r="AKY11" s="21">
        <v>272320</v>
      </c>
      <c r="AKZ11" s="21">
        <v>34144</v>
      </c>
      <c r="ALA11" s="21" t="s">
        <v>206</v>
      </c>
      <c r="ALB11" s="21" t="s">
        <v>206</v>
      </c>
      <c r="ALC11" s="21" t="s">
        <v>206</v>
      </c>
      <c r="ALD11" s="21">
        <v>635278</v>
      </c>
      <c r="ALE11" s="21">
        <v>9088</v>
      </c>
      <c r="ALF11" s="21">
        <v>3231787</v>
      </c>
      <c r="ALG11" s="21" t="s">
        <v>206</v>
      </c>
      <c r="ALH11" s="21">
        <v>360</v>
      </c>
      <c r="ALI11" s="21" t="s">
        <v>206</v>
      </c>
      <c r="ALJ11" s="21" t="s">
        <v>206</v>
      </c>
      <c r="ALK11" s="21">
        <v>70588</v>
      </c>
      <c r="ALL11" s="21" t="s">
        <v>206</v>
      </c>
      <c r="ALM11" s="21">
        <v>11478</v>
      </c>
      <c r="ALN11" s="21">
        <v>8616</v>
      </c>
      <c r="ALO11" s="21">
        <v>2433485</v>
      </c>
      <c r="ALP11" s="21">
        <v>2157000</v>
      </c>
      <c r="ALQ11" s="21" t="s">
        <v>206</v>
      </c>
      <c r="ALR11" s="21">
        <v>68025</v>
      </c>
      <c r="ALS11" s="21" t="s">
        <v>206</v>
      </c>
      <c r="ALT11" s="21" t="s">
        <v>206</v>
      </c>
      <c r="ALU11" s="21">
        <v>600</v>
      </c>
      <c r="ALV11" s="21">
        <v>3274261</v>
      </c>
      <c r="ALW11" s="21">
        <v>634603</v>
      </c>
      <c r="ALX11" s="21">
        <v>9831</v>
      </c>
      <c r="ALY11" s="21" t="s">
        <v>206</v>
      </c>
      <c r="ALZ11" s="21">
        <v>1268190</v>
      </c>
      <c r="AMA11" s="21">
        <v>95080</v>
      </c>
      <c r="AMB11" s="21">
        <v>789</v>
      </c>
      <c r="AMC11" s="21">
        <v>5</v>
      </c>
      <c r="AMD11" s="21">
        <v>11244</v>
      </c>
      <c r="AME11" s="21">
        <v>483973</v>
      </c>
      <c r="AMF11" s="21" t="s">
        <v>206</v>
      </c>
      <c r="AMG11" s="21" t="s">
        <v>206</v>
      </c>
      <c r="AMH11" s="21">
        <v>5680790</v>
      </c>
      <c r="AMI11" s="21">
        <v>3975585</v>
      </c>
      <c r="AMJ11" s="21">
        <v>98409</v>
      </c>
      <c r="AMK11" s="21">
        <v>398518</v>
      </c>
      <c r="AML11" s="21">
        <v>188110</v>
      </c>
      <c r="AMM11" s="21" t="s">
        <v>206</v>
      </c>
      <c r="AMN11" s="21">
        <v>135927</v>
      </c>
      <c r="AMO11" s="21">
        <v>6633418</v>
      </c>
      <c r="AMP11" s="21" t="s">
        <v>206</v>
      </c>
      <c r="AMQ11" s="21">
        <v>117389</v>
      </c>
      <c r="AMR11" s="21">
        <v>55726</v>
      </c>
      <c r="AMS11" s="21">
        <v>4602</v>
      </c>
      <c r="AMT11" s="21">
        <v>1117880</v>
      </c>
      <c r="AMU11" s="21" t="s">
        <v>206</v>
      </c>
      <c r="AMV11" s="21" t="s">
        <v>206</v>
      </c>
      <c r="AMW11" s="21" t="s">
        <v>206</v>
      </c>
      <c r="AMX11" s="21">
        <v>2357</v>
      </c>
      <c r="AMY11" s="21">
        <v>3</v>
      </c>
      <c r="AMZ11" s="21">
        <v>111</v>
      </c>
      <c r="ANA11" s="21" t="s">
        <v>206</v>
      </c>
      <c r="ANB11" s="21" t="s">
        <v>206</v>
      </c>
      <c r="ANC11" s="21" t="s">
        <v>206</v>
      </c>
      <c r="AND11" s="21" t="s">
        <v>206</v>
      </c>
      <c r="ANE11" s="21">
        <v>30</v>
      </c>
      <c r="ANF11" s="21" t="s">
        <v>206</v>
      </c>
      <c r="ANG11" s="21" t="s">
        <v>206</v>
      </c>
      <c r="ANH11" s="21" t="s">
        <v>206</v>
      </c>
      <c r="ANI11" s="21">
        <v>82727</v>
      </c>
      <c r="ANJ11" s="21">
        <v>623185</v>
      </c>
      <c r="ANK11" s="21">
        <v>7771</v>
      </c>
      <c r="ANL11" s="21">
        <v>103859</v>
      </c>
      <c r="ANM11" s="21" t="s">
        <v>206</v>
      </c>
      <c r="ANN11" s="21">
        <v>11165</v>
      </c>
      <c r="ANO11" s="21">
        <v>339186</v>
      </c>
      <c r="ANP11" s="21">
        <v>83931</v>
      </c>
      <c r="ANQ11" s="21">
        <v>460193</v>
      </c>
      <c r="ANR11" s="21">
        <v>589297</v>
      </c>
      <c r="ANS11" s="21">
        <v>473999</v>
      </c>
      <c r="ANT11" s="21" t="s">
        <v>206</v>
      </c>
      <c r="ANU11" s="21" t="s">
        <v>206</v>
      </c>
      <c r="ANV11" s="21">
        <v>8252</v>
      </c>
      <c r="ANW11" s="21">
        <v>1775</v>
      </c>
      <c r="ANX11" s="21" t="s">
        <v>206</v>
      </c>
      <c r="ANY11" s="21">
        <v>75779567</v>
      </c>
      <c r="ANZ11" s="21">
        <v>377223527</v>
      </c>
      <c r="AOA11" s="21">
        <v>19141368</v>
      </c>
      <c r="AOB11" s="21" t="s">
        <v>206</v>
      </c>
      <c r="AOC11" s="21" t="s">
        <v>206</v>
      </c>
      <c r="AOD11" s="21" t="s">
        <v>206</v>
      </c>
      <c r="AOE11" s="21">
        <v>14282305</v>
      </c>
      <c r="AOF11" s="21" t="s">
        <v>206</v>
      </c>
      <c r="AOG11" s="21" t="s">
        <v>206</v>
      </c>
      <c r="AOH11" s="21">
        <v>74735</v>
      </c>
      <c r="AOI11" s="21">
        <v>1570</v>
      </c>
      <c r="AOJ11" s="21">
        <v>107530</v>
      </c>
      <c r="AOK11" s="21">
        <v>29</v>
      </c>
      <c r="AOL11" s="21">
        <v>22993</v>
      </c>
      <c r="AOM11" s="21" t="s">
        <v>206</v>
      </c>
      <c r="AON11" s="21">
        <v>123120</v>
      </c>
      <c r="AOO11" s="21" t="s">
        <v>206</v>
      </c>
      <c r="AOP11" s="21" t="s">
        <v>206</v>
      </c>
      <c r="AOQ11" s="21" t="s">
        <v>206</v>
      </c>
      <c r="AOR11" s="21" t="s">
        <v>206</v>
      </c>
      <c r="AOS11" s="21">
        <v>2435006</v>
      </c>
      <c r="AOT11" s="21">
        <v>85557</v>
      </c>
      <c r="AOU11" s="21" t="s">
        <v>206</v>
      </c>
      <c r="AOV11" s="21">
        <v>48531</v>
      </c>
      <c r="AOW11" s="21">
        <v>33618</v>
      </c>
      <c r="AOX11" s="21">
        <v>53882</v>
      </c>
      <c r="AOY11" s="21">
        <v>12</v>
      </c>
      <c r="AOZ11" s="21" t="s">
        <v>206</v>
      </c>
      <c r="APA11" s="21" t="s">
        <v>206</v>
      </c>
      <c r="APB11" s="21">
        <v>4663092</v>
      </c>
      <c r="APC11" s="21">
        <v>315</v>
      </c>
      <c r="APD11" s="21">
        <v>78564</v>
      </c>
      <c r="APE11" s="21">
        <v>17369</v>
      </c>
      <c r="APF11" s="21" t="s">
        <v>206</v>
      </c>
      <c r="APG11" s="21">
        <v>92</v>
      </c>
      <c r="APH11" s="21">
        <v>6893968</v>
      </c>
      <c r="API11" s="21">
        <v>10115229</v>
      </c>
      <c r="APJ11" s="21">
        <v>500</v>
      </c>
      <c r="APK11" s="21" t="s">
        <v>206</v>
      </c>
      <c r="APL11" s="21">
        <v>661455</v>
      </c>
      <c r="APM11" s="21">
        <v>633</v>
      </c>
      <c r="APN11" s="21" t="s">
        <v>206</v>
      </c>
      <c r="APO11" s="21">
        <v>573337</v>
      </c>
      <c r="APP11" s="21">
        <v>2288165</v>
      </c>
      <c r="APQ11" s="21" t="s">
        <v>206</v>
      </c>
      <c r="APR11" s="21">
        <v>250508</v>
      </c>
      <c r="APS11" s="21" t="s">
        <v>206</v>
      </c>
      <c r="APT11" s="21">
        <v>8372461</v>
      </c>
      <c r="APU11" s="21">
        <v>4821139</v>
      </c>
      <c r="APV11" s="21">
        <v>41670763</v>
      </c>
      <c r="APW11" s="21">
        <v>3593998</v>
      </c>
      <c r="APX11" s="21">
        <v>59198</v>
      </c>
      <c r="APY11" s="21">
        <v>3538995</v>
      </c>
      <c r="APZ11" s="21" t="s">
        <v>206</v>
      </c>
      <c r="AQA11" s="21">
        <v>6154539</v>
      </c>
      <c r="AQB11" s="21">
        <v>153370597</v>
      </c>
      <c r="AQC11" s="21">
        <v>1183533</v>
      </c>
      <c r="AQD11" s="21">
        <v>43049</v>
      </c>
      <c r="AQE11" s="21">
        <v>53793</v>
      </c>
      <c r="AQF11" s="21">
        <v>2049</v>
      </c>
      <c r="AQG11" s="21" t="s">
        <v>206</v>
      </c>
      <c r="AQH11" s="21">
        <v>62332</v>
      </c>
      <c r="AQI11" s="21">
        <v>38213</v>
      </c>
      <c r="AQJ11" s="21" t="s">
        <v>206</v>
      </c>
      <c r="AQK11" s="21">
        <v>1984</v>
      </c>
      <c r="AQL11" s="21">
        <v>4299</v>
      </c>
      <c r="AQM11" s="21">
        <v>58</v>
      </c>
      <c r="AQN11" s="21" t="s">
        <v>206</v>
      </c>
      <c r="AQO11" s="21">
        <v>1341</v>
      </c>
      <c r="AQP11" s="21">
        <v>133130</v>
      </c>
      <c r="AQQ11" s="21" t="s">
        <v>206</v>
      </c>
      <c r="AQR11" s="21" t="s">
        <v>206</v>
      </c>
      <c r="AQS11" s="21">
        <v>99</v>
      </c>
      <c r="AQT11" s="21" t="s">
        <v>206</v>
      </c>
      <c r="AQU11" s="21" t="s">
        <v>206</v>
      </c>
      <c r="AQV11" s="21">
        <v>41</v>
      </c>
      <c r="AQW11" s="21" t="s">
        <v>206</v>
      </c>
      <c r="AQX11" s="21" t="s">
        <v>206</v>
      </c>
      <c r="AQY11" s="21">
        <v>1405</v>
      </c>
      <c r="AQZ11" s="21">
        <v>479435</v>
      </c>
      <c r="ARA11" s="21" t="s">
        <v>206</v>
      </c>
      <c r="ARB11" s="21" t="s">
        <v>206</v>
      </c>
      <c r="ARC11" s="21">
        <v>152520</v>
      </c>
      <c r="ARD11" s="21">
        <v>17485</v>
      </c>
      <c r="ARE11" s="21">
        <v>62389</v>
      </c>
      <c r="ARF11" s="21">
        <v>313621</v>
      </c>
      <c r="ARG11" s="21" t="s">
        <v>206</v>
      </c>
      <c r="ARH11" s="21">
        <v>360098</v>
      </c>
      <c r="ARI11" s="21">
        <v>15997</v>
      </c>
      <c r="ARJ11" s="21">
        <v>166349</v>
      </c>
      <c r="ARK11" s="21">
        <v>180</v>
      </c>
      <c r="ARL11" s="21">
        <v>234948</v>
      </c>
      <c r="ARM11" s="21">
        <v>594</v>
      </c>
      <c r="ARN11" s="21" t="s">
        <v>206</v>
      </c>
      <c r="ARO11" s="21" t="s">
        <v>206</v>
      </c>
      <c r="ARP11" s="21" t="s">
        <v>206</v>
      </c>
      <c r="ARQ11" s="21">
        <v>17800</v>
      </c>
      <c r="ARR11" s="21">
        <v>17</v>
      </c>
      <c r="ARS11" s="21">
        <v>108159187</v>
      </c>
      <c r="ART11" s="21">
        <v>182702389</v>
      </c>
      <c r="ARU11" s="21">
        <v>15516607</v>
      </c>
      <c r="ARV11" s="21" t="s">
        <v>206</v>
      </c>
      <c r="ARW11" s="21">
        <v>19258</v>
      </c>
      <c r="ARX11" s="21" t="s">
        <v>206</v>
      </c>
      <c r="ARY11" s="21">
        <v>19904693</v>
      </c>
      <c r="ARZ11" s="21">
        <v>3391</v>
      </c>
      <c r="ASA11" s="21">
        <v>13285</v>
      </c>
      <c r="ASB11" s="21">
        <v>20272</v>
      </c>
      <c r="ASC11" s="21">
        <v>762</v>
      </c>
      <c r="ASD11" s="21">
        <v>1655748</v>
      </c>
      <c r="ASE11" s="21" t="s">
        <v>206</v>
      </c>
      <c r="ASF11" s="21">
        <v>67562212</v>
      </c>
      <c r="ASG11" s="21">
        <v>246371</v>
      </c>
      <c r="ASH11" s="21" t="s">
        <v>206</v>
      </c>
      <c r="ASI11" s="21" t="s">
        <v>206</v>
      </c>
      <c r="ASJ11" s="21" t="s">
        <v>206</v>
      </c>
      <c r="ASK11" s="21" t="s">
        <v>206</v>
      </c>
      <c r="ASL11" s="21" t="s">
        <v>206</v>
      </c>
      <c r="ASM11" s="21" t="s">
        <v>206</v>
      </c>
      <c r="ASN11" s="21" t="s">
        <v>206</v>
      </c>
      <c r="ASO11" s="21" t="s">
        <v>206</v>
      </c>
      <c r="ASP11" s="21" t="s">
        <v>206</v>
      </c>
      <c r="ASQ11" s="21" t="s">
        <v>206</v>
      </c>
      <c r="ASR11" s="21">
        <v>6512203</v>
      </c>
      <c r="ASS11" s="21">
        <v>2242</v>
      </c>
      <c r="AST11" s="21">
        <v>10365480</v>
      </c>
      <c r="ASU11" s="21" t="s">
        <v>206</v>
      </c>
      <c r="ASV11" s="21" t="s">
        <v>206</v>
      </c>
      <c r="ASW11" s="21" t="s">
        <v>206</v>
      </c>
      <c r="ASX11" s="21" t="s">
        <v>206</v>
      </c>
      <c r="ASY11" s="21">
        <v>6577</v>
      </c>
      <c r="ASZ11" s="21" t="s">
        <v>206</v>
      </c>
      <c r="ATA11" s="21" t="s">
        <v>206</v>
      </c>
      <c r="ATB11" s="21" t="s">
        <v>206</v>
      </c>
      <c r="ATC11" s="21">
        <v>528480</v>
      </c>
      <c r="ATD11" s="21" t="s">
        <v>206</v>
      </c>
      <c r="ATE11" s="21" t="s">
        <v>206</v>
      </c>
      <c r="ATF11" s="21" t="s">
        <v>206</v>
      </c>
      <c r="ATG11" s="21" t="s">
        <v>206</v>
      </c>
      <c r="ATH11" s="21">
        <v>2</v>
      </c>
      <c r="ATI11" s="21" t="s">
        <v>206</v>
      </c>
      <c r="ATJ11" s="21" t="s">
        <v>206</v>
      </c>
      <c r="ATK11" s="21" t="s">
        <v>206</v>
      </c>
      <c r="ATL11" s="21">
        <v>2</v>
      </c>
      <c r="ATM11" s="21" t="s">
        <v>206</v>
      </c>
      <c r="ATN11" s="21">
        <v>609</v>
      </c>
      <c r="ATO11" s="21" t="s">
        <v>206</v>
      </c>
      <c r="ATP11" s="21" t="s">
        <v>206</v>
      </c>
      <c r="ATQ11" s="21" t="s">
        <v>206</v>
      </c>
      <c r="ATR11" s="21" t="s">
        <v>206</v>
      </c>
      <c r="ATS11" s="21">
        <v>41280</v>
      </c>
      <c r="ATT11" s="21" t="s">
        <v>206</v>
      </c>
      <c r="ATU11" s="21" t="s">
        <v>206</v>
      </c>
      <c r="ATV11" s="21" t="s">
        <v>206</v>
      </c>
      <c r="ATW11" s="21">
        <v>265939</v>
      </c>
      <c r="ATX11" s="21">
        <v>29283</v>
      </c>
      <c r="ATY11" s="21">
        <v>9543</v>
      </c>
      <c r="ATZ11" s="21" t="s">
        <v>206</v>
      </c>
      <c r="AUA11" s="21" t="s">
        <v>206</v>
      </c>
      <c r="AUB11" s="21">
        <v>1042</v>
      </c>
      <c r="AUC11" s="21">
        <v>133974</v>
      </c>
      <c r="AUD11" s="21" t="s">
        <v>206</v>
      </c>
      <c r="AUE11" s="21">
        <v>204</v>
      </c>
      <c r="AUF11" s="21">
        <v>1</v>
      </c>
      <c r="AUG11" s="21" t="s">
        <v>206</v>
      </c>
      <c r="AUH11" s="21" t="s">
        <v>206</v>
      </c>
      <c r="AUI11" s="21">
        <v>8</v>
      </c>
      <c r="AUJ11" s="21">
        <v>1193</v>
      </c>
      <c r="AUK11" s="21" t="s">
        <v>206</v>
      </c>
      <c r="AUL11" s="21" t="s">
        <v>206</v>
      </c>
      <c r="AUM11" s="21" t="s">
        <v>206</v>
      </c>
      <c r="AUN11" s="21" t="s">
        <v>206</v>
      </c>
      <c r="AUO11" s="21" t="s">
        <v>206</v>
      </c>
      <c r="AUP11" s="21" t="s">
        <v>206</v>
      </c>
      <c r="AUQ11" s="21" t="s">
        <v>206</v>
      </c>
      <c r="AUR11" s="21" t="s">
        <v>206</v>
      </c>
      <c r="AUS11" s="21">
        <v>662</v>
      </c>
      <c r="AUT11" s="21" t="s">
        <v>206</v>
      </c>
      <c r="AUU11" s="21" t="s">
        <v>206</v>
      </c>
      <c r="AUV11" s="21" t="s">
        <v>206</v>
      </c>
      <c r="AUW11" s="21">
        <v>4188</v>
      </c>
      <c r="AUX11" s="21">
        <v>685225</v>
      </c>
      <c r="AUY11" s="21" t="s">
        <v>206</v>
      </c>
      <c r="AUZ11" s="21">
        <v>941873</v>
      </c>
      <c r="AVA11" s="21" t="s">
        <v>206</v>
      </c>
      <c r="AVB11" s="21">
        <v>6983</v>
      </c>
      <c r="AVC11" s="21">
        <v>43</v>
      </c>
      <c r="AVD11" s="21">
        <v>10588</v>
      </c>
      <c r="AVE11" s="21" t="s">
        <v>206</v>
      </c>
      <c r="AVF11" s="21">
        <v>21770</v>
      </c>
      <c r="AVG11" s="21">
        <v>4280</v>
      </c>
      <c r="AVH11" s="21" t="s">
        <v>206</v>
      </c>
      <c r="AVI11" s="21" t="s">
        <v>206</v>
      </c>
      <c r="AVJ11" s="21" t="s">
        <v>206</v>
      </c>
      <c r="AVK11" s="21" t="s">
        <v>206</v>
      </c>
      <c r="AVL11" s="21" t="s">
        <v>206</v>
      </c>
      <c r="AVM11" s="21">
        <v>9379325</v>
      </c>
      <c r="AVN11" s="21">
        <v>17055751</v>
      </c>
      <c r="AVO11" s="21">
        <v>3456216</v>
      </c>
      <c r="AVP11" s="21" t="s">
        <v>206</v>
      </c>
      <c r="AVQ11" s="21" t="s">
        <v>206</v>
      </c>
      <c r="AVR11" s="21" t="s">
        <v>206</v>
      </c>
      <c r="AVS11" s="21">
        <v>1507054</v>
      </c>
      <c r="AVT11" s="21">
        <v>12898</v>
      </c>
      <c r="AVU11" s="21" t="s">
        <v>206</v>
      </c>
      <c r="AVV11" s="21">
        <v>100</v>
      </c>
      <c r="AVW11" s="21">
        <v>472</v>
      </c>
      <c r="AVX11" s="21">
        <v>10303</v>
      </c>
      <c r="AVY11" s="21" t="s">
        <v>206</v>
      </c>
      <c r="AVZ11" s="21" t="s">
        <v>206</v>
      </c>
      <c r="AWA11" s="21" t="s">
        <v>206</v>
      </c>
      <c r="AWB11" s="21">
        <v>111</v>
      </c>
      <c r="AWC11" s="21" t="s">
        <v>206</v>
      </c>
      <c r="AWD11" s="21" t="s">
        <v>206</v>
      </c>
      <c r="AWE11" s="21" t="s">
        <v>206</v>
      </c>
      <c r="AWF11" s="21" t="s">
        <v>206</v>
      </c>
      <c r="AWG11" s="21">
        <v>208390</v>
      </c>
      <c r="AWH11" s="21">
        <v>3436</v>
      </c>
      <c r="AWI11" s="21" t="s">
        <v>206</v>
      </c>
      <c r="AWJ11" s="21">
        <v>863394</v>
      </c>
      <c r="AWK11" s="21" t="s">
        <v>206</v>
      </c>
      <c r="AWL11" s="21">
        <v>71541</v>
      </c>
      <c r="AWM11" s="21">
        <v>1205435</v>
      </c>
      <c r="AWN11" s="21" t="s">
        <v>206</v>
      </c>
      <c r="AWO11" s="21" t="s">
        <v>206</v>
      </c>
      <c r="AWP11" s="21">
        <v>36</v>
      </c>
      <c r="AWQ11" s="21">
        <v>515</v>
      </c>
      <c r="AWR11" s="21">
        <v>68238</v>
      </c>
      <c r="AWS11" s="21">
        <v>438196</v>
      </c>
      <c r="AWT11" s="21" t="s">
        <v>206</v>
      </c>
      <c r="AWU11" s="21">
        <v>183329</v>
      </c>
      <c r="AWV11" s="21">
        <v>723621</v>
      </c>
      <c r="AWW11" s="21">
        <v>26811548</v>
      </c>
      <c r="AWX11" s="21" t="s">
        <v>206</v>
      </c>
      <c r="AWY11" s="21" t="s">
        <v>206</v>
      </c>
      <c r="AWZ11" s="21">
        <v>11895</v>
      </c>
      <c r="AXA11" s="21" t="s">
        <v>206</v>
      </c>
      <c r="AXB11" s="21" t="s">
        <v>206</v>
      </c>
      <c r="AXC11" s="21">
        <v>8022</v>
      </c>
      <c r="AXD11" s="21" t="s">
        <v>206</v>
      </c>
      <c r="AXE11" s="21" t="s">
        <v>206</v>
      </c>
      <c r="AXF11" s="21">
        <v>2048537</v>
      </c>
      <c r="AXG11" s="21">
        <v>624521</v>
      </c>
      <c r="AXH11" s="21">
        <v>501338</v>
      </c>
      <c r="AXI11" s="21">
        <v>612103</v>
      </c>
      <c r="AXJ11" s="21">
        <v>63090</v>
      </c>
      <c r="AXK11" s="21">
        <v>517819</v>
      </c>
      <c r="AXL11" s="21">
        <v>6231</v>
      </c>
      <c r="AXM11" s="21">
        <v>5799514</v>
      </c>
      <c r="AXN11" s="21" t="s">
        <v>206</v>
      </c>
      <c r="AXO11" s="21" t="s">
        <v>206</v>
      </c>
      <c r="AXP11" s="21">
        <v>85548</v>
      </c>
      <c r="AXQ11" s="21">
        <v>3873825</v>
      </c>
      <c r="AXR11" s="21">
        <v>139827</v>
      </c>
      <c r="AXS11" s="21">
        <v>21948</v>
      </c>
      <c r="AXT11" s="21">
        <v>35332</v>
      </c>
      <c r="AXU11" s="21" t="s">
        <v>206</v>
      </c>
      <c r="AXV11" s="21">
        <v>262082</v>
      </c>
      <c r="AXW11" s="21">
        <v>64061</v>
      </c>
      <c r="AXX11" s="21" t="s">
        <v>206</v>
      </c>
      <c r="AXY11" s="21">
        <v>313</v>
      </c>
      <c r="AXZ11" s="21">
        <v>99</v>
      </c>
      <c r="AYA11" s="21">
        <v>21993</v>
      </c>
      <c r="AYB11" s="21">
        <v>197936</v>
      </c>
      <c r="AYC11" s="21">
        <v>29438</v>
      </c>
      <c r="AYD11" s="21">
        <v>935</v>
      </c>
      <c r="AYE11" s="21">
        <v>58240</v>
      </c>
      <c r="AYF11" s="21">
        <v>125458</v>
      </c>
      <c r="AYG11" s="21">
        <v>638483</v>
      </c>
      <c r="AYH11" s="21">
        <v>247688</v>
      </c>
      <c r="AYI11" s="21">
        <v>80679</v>
      </c>
      <c r="AYJ11" s="21" t="s">
        <v>206</v>
      </c>
      <c r="AYK11" s="21" t="s">
        <v>206</v>
      </c>
      <c r="AYL11" s="21">
        <v>432</v>
      </c>
      <c r="AYM11" s="21">
        <v>42</v>
      </c>
      <c r="AYN11" s="21">
        <v>39549</v>
      </c>
      <c r="AYO11" s="21" t="s">
        <v>206</v>
      </c>
      <c r="AYP11" s="21" t="s">
        <v>206</v>
      </c>
      <c r="AYQ11" s="21">
        <v>68049</v>
      </c>
      <c r="AYR11" s="21">
        <v>27783</v>
      </c>
      <c r="AYS11" s="21">
        <v>6322</v>
      </c>
      <c r="AYT11" s="21">
        <v>320105</v>
      </c>
      <c r="AYU11" s="21" t="s">
        <v>206</v>
      </c>
      <c r="AYV11" s="21">
        <v>412764</v>
      </c>
      <c r="AYW11" s="21">
        <v>253109</v>
      </c>
      <c r="AYX11" s="21">
        <v>5732945</v>
      </c>
      <c r="AYY11" s="21">
        <v>514775</v>
      </c>
      <c r="AYZ11" s="21">
        <v>1315407</v>
      </c>
      <c r="AZA11" s="21">
        <v>135987</v>
      </c>
      <c r="AZB11" s="21" t="s">
        <v>206</v>
      </c>
      <c r="AZC11" s="21" t="s">
        <v>206</v>
      </c>
      <c r="AZD11" s="21" t="s">
        <v>206</v>
      </c>
      <c r="AZE11" s="21" t="s">
        <v>206</v>
      </c>
      <c r="AZF11" s="21" t="s">
        <v>206</v>
      </c>
      <c r="AZG11" s="21">
        <v>28356416</v>
      </c>
      <c r="AZH11" s="21">
        <v>12496500</v>
      </c>
      <c r="AZI11" s="21">
        <v>190634</v>
      </c>
      <c r="AZJ11" s="21" t="s">
        <v>206</v>
      </c>
      <c r="AZK11" s="21" t="s">
        <v>206</v>
      </c>
      <c r="AZL11" s="21" t="s">
        <v>206</v>
      </c>
      <c r="AZM11" s="21">
        <v>254293</v>
      </c>
      <c r="AZN11" s="21">
        <v>27560</v>
      </c>
      <c r="AZO11" s="21" t="s">
        <v>206</v>
      </c>
      <c r="AZP11" s="21">
        <v>33015</v>
      </c>
      <c r="AZQ11" s="21">
        <v>16756</v>
      </c>
      <c r="AZR11" s="21">
        <v>688216</v>
      </c>
      <c r="AZS11" s="21">
        <v>611</v>
      </c>
      <c r="AZT11" s="21">
        <v>173570</v>
      </c>
      <c r="AZU11" s="21">
        <v>66563</v>
      </c>
      <c r="AZV11" s="21">
        <v>11</v>
      </c>
      <c r="AZW11" s="21" t="s">
        <v>206</v>
      </c>
      <c r="AZX11" s="21" t="s">
        <v>206</v>
      </c>
      <c r="AZY11" s="21" t="s">
        <v>206</v>
      </c>
      <c r="AZZ11" s="21" t="s">
        <v>206</v>
      </c>
      <c r="BAA11" s="21" t="s">
        <v>206</v>
      </c>
      <c r="BAB11" s="21">
        <v>60000</v>
      </c>
      <c r="BAC11" s="21" t="s">
        <v>206</v>
      </c>
      <c r="BAD11" s="21" t="s">
        <v>206</v>
      </c>
      <c r="BAE11" s="21">
        <v>162937</v>
      </c>
      <c r="BAF11" s="21">
        <v>404932</v>
      </c>
      <c r="BAG11" s="21" t="s">
        <v>206</v>
      </c>
      <c r="BAH11" s="21">
        <v>986661</v>
      </c>
      <c r="BAI11" s="21" t="s">
        <v>206</v>
      </c>
      <c r="BAJ11" s="21">
        <v>2167391</v>
      </c>
      <c r="BAK11" s="21" t="s">
        <v>206</v>
      </c>
      <c r="BAL11" s="21" t="s">
        <v>206</v>
      </c>
      <c r="BAM11" s="21">
        <v>27652</v>
      </c>
      <c r="BAN11" s="21" t="s">
        <v>206</v>
      </c>
      <c r="BAO11" s="21">
        <v>391</v>
      </c>
      <c r="BAP11" s="21">
        <v>4476122</v>
      </c>
      <c r="BAQ11" s="21">
        <v>6567643</v>
      </c>
      <c r="BAR11" s="21">
        <v>137</v>
      </c>
      <c r="BAS11" s="21" t="s">
        <v>206</v>
      </c>
      <c r="BAT11" s="21">
        <v>24589</v>
      </c>
      <c r="BAU11" s="21" t="s">
        <v>206</v>
      </c>
      <c r="BAV11" s="21" t="s">
        <v>206</v>
      </c>
      <c r="BAW11" s="21">
        <v>48795</v>
      </c>
      <c r="BAX11" s="21">
        <v>16</v>
      </c>
      <c r="BAY11" s="21" t="s">
        <v>206</v>
      </c>
      <c r="BAZ11" s="21">
        <v>4364</v>
      </c>
      <c r="BBA11" s="21">
        <v>24</v>
      </c>
      <c r="BBB11" s="21">
        <v>3375</v>
      </c>
      <c r="BBC11" s="21">
        <v>1554178</v>
      </c>
      <c r="BBD11" s="21">
        <v>91</v>
      </c>
      <c r="BBE11" s="21">
        <v>574068</v>
      </c>
      <c r="BBF11" s="21">
        <v>43440</v>
      </c>
      <c r="BBG11" s="21">
        <v>192706</v>
      </c>
      <c r="BBH11" s="21" t="s">
        <v>206</v>
      </c>
      <c r="BBI11" s="21" t="s">
        <v>206</v>
      </c>
      <c r="BBJ11" s="21">
        <v>24200</v>
      </c>
      <c r="BBK11" s="21">
        <v>746878</v>
      </c>
      <c r="BBL11" s="21">
        <v>46668</v>
      </c>
      <c r="BBM11" s="21">
        <v>23082</v>
      </c>
      <c r="BBN11" s="21" t="s">
        <v>206</v>
      </c>
      <c r="BBO11" s="21" t="s">
        <v>206</v>
      </c>
      <c r="BBP11" s="21">
        <v>362019</v>
      </c>
      <c r="BBQ11" s="21">
        <v>973989</v>
      </c>
      <c r="BBR11" s="21" t="s">
        <v>206</v>
      </c>
      <c r="BBS11" s="21">
        <v>824</v>
      </c>
      <c r="BBT11" s="21">
        <v>835</v>
      </c>
      <c r="BBU11" s="21">
        <v>10930</v>
      </c>
      <c r="BBV11" s="21" t="s">
        <v>206</v>
      </c>
      <c r="BBW11" s="21" t="s">
        <v>206</v>
      </c>
      <c r="BBX11" s="21">
        <v>80880</v>
      </c>
      <c r="BBY11" s="21" t="s">
        <v>206</v>
      </c>
      <c r="BBZ11" s="21">
        <v>8</v>
      </c>
      <c r="BCA11" s="21" t="s">
        <v>206</v>
      </c>
      <c r="BCB11" s="21" t="s">
        <v>206</v>
      </c>
      <c r="BCC11" s="21" t="s">
        <v>206</v>
      </c>
      <c r="BCD11" s="21">
        <v>21</v>
      </c>
      <c r="BCE11" s="21" t="s">
        <v>206</v>
      </c>
      <c r="BCF11" s="21" t="s">
        <v>206</v>
      </c>
      <c r="BCG11" s="21" t="s">
        <v>206</v>
      </c>
      <c r="BCH11" s="21" t="s">
        <v>206</v>
      </c>
      <c r="BCI11" s="21">
        <v>20</v>
      </c>
      <c r="BCJ11" s="21" t="s">
        <v>206</v>
      </c>
      <c r="BCK11" s="21">
        <v>63518</v>
      </c>
      <c r="BCL11" s="21">
        <v>265693</v>
      </c>
      <c r="BCM11" s="21">
        <v>45292</v>
      </c>
      <c r="BCN11" s="21">
        <v>22048</v>
      </c>
      <c r="BCO11" s="21" t="s">
        <v>206</v>
      </c>
      <c r="BCP11" s="21">
        <v>1831</v>
      </c>
      <c r="BCQ11" s="21">
        <v>5882</v>
      </c>
      <c r="BCR11" s="21">
        <v>45786</v>
      </c>
      <c r="BCS11" s="21">
        <v>68</v>
      </c>
      <c r="BCT11" s="21">
        <v>463589</v>
      </c>
      <c r="BCU11" s="21">
        <v>134</v>
      </c>
      <c r="BCV11" s="21" t="s">
        <v>206</v>
      </c>
      <c r="BCW11" s="21" t="s">
        <v>206</v>
      </c>
      <c r="BCX11" s="21" t="s">
        <v>206</v>
      </c>
      <c r="BCY11" s="21" t="s">
        <v>206</v>
      </c>
      <c r="BCZ11" s="21" t="s">
        <v>206</v>
      </c>
      <c r="BDA11" s="21">
        <v>46064854</v>
      </c>
      <c r="BDB11" s="21">
        <v>388932124</v>
      </c>
      <c r="BDC11" s="21">
        <v>166</v>
      </c>
      <c r="BDD11" s="21" t="s">
        <v>206</v>
      </c>
      <c r="BDE11" s="21">
        <v>21997</v>
      </c>
      <c r="BDF11" s="21" t="s">
        <v>206</v>
      </c>
      <c r="BDG11" s="21">
        <v>1048896</v>
      </c>
      <c r="BDH11" s="21" t="s">
        <v>206</v>
      </c>
      <c r="BDI11" s="21" t="s">
        <v>206</v>
      </c>
      <c r="BDJ11" s="21">
        <v>8186</v>
      </c>
      <c r="BDK11" s="21">
        <v>599</v>
      </c>
      <c r="BDL11" s="21">
        <v>33483</v>
      </c>
      <c r="BDM11" s="21" t="s">
        <v>206</v>
      </c>
      <c r="BDN11" s="21">
        <v>14800874</v>
      </c>
      <c r="BDO11" s="21" t="s">
        <v>206</v>
      </c>
      <c r="BDP11" s="21" t="s">
        <v>206</v>
      </c>
      <c r="BDQ11" s="21" t="s">
        <v>206</v>
      </c>
      <c r="BDR11" s="21">
        <v>5</v>
      </c>
      <c r="BDS11" s="21" t="s">
        <v>206</v>
      </c>
      <c r="BDT11" s="21" t="s">
        <v>206</v>
      </c>
      <c r="BDU11" s="21">
        <v>105601</v>
      </c>
      <c r="BDV11" s="21">
        <v>209002</v>
      </c>
      <c r="BDW11" s="21" t="s">
        <v>206</v>
      </c>
      <c r="BDX11" s="21">
        <v>101598</v>
      </c>
      <c r="BDY11" s="21" t="s">
        <v>206</v>
      </c>
      <c r="BDZ11" s="21">
        <v>6326036</v>
      </c>
      <c r="BEA11" s="21">
        <v>30000</v>
      </c>
      <c r="BEB11" s="21" t="s">
        <v>206</v>
      </c>
      <c r="BEC11" s="21" t="s">
        <v>206</v>
      </c>
      <c r="BED11" s="21">
        <v>175561</v>
      </c>
      <c r="BEE11" s="21">
        <v>98</v>
      </c>
      <c r="BEF11" s="21" t="s">
        <v>206</v>
      </c>
      <c r="BEG11" s="21">
        <v>1272</v>
      </c>
      <c r="BEH11" s="21" t="s">
        <v>206</v>
      </c>
      <c r="BEI11" s="21">
        <v>21331</v>
      </c>
      <c r="BEJ11" s="21">
        <v>5347999</v>
      </c>
      <c r="BEK11" s="21">
        <v>851792</v>
      </c>
      <c r="BEL11" s="21">
        <v>57</v>
      </c>
      <c r="BEM11" s="21" t="s">
        <v>206</v>
      </c>
      <c r="BEN11" s="21">
        <v>10000</v>
      </c>
      <c r="BEO11" s="21" t="s">
        <v>206</v>
      </c>
      <c r="BEP11" s="21" t="s">
        <v>206</v>
      </c>
      <c r="BEQ11" s="21">
        <v>84916</v>
      </c>
      <c r="BER11" s="21">
        <v>21473</v>
      </c>
      <c r="BES11" s="21">
        <v>1</v>
      </c>
      <c r="BET11" s="21">
        <v>684613</v>
      </c>
      <c r="BEU11" s="21" t="s">
        <v>206</v>
      </c>
      <c r="BEV11" s="21">
        <v>132948</v>
      </c>
      <c r="BEW11" s="21">
        <v>859753</v>
      </c>
      <c r="BEX11" s="21">
        <v>484192</v>
      </c>
      <c r="BEY11" s="21">
        <v>717242</v>
      </c>
      <c r="BEZ11" s="21">
        <v>464102</v>
      </c>
      <c r="BFA11" s="21">
        <v>6692045</v>
      </c>
      <c r="BFB11" s="21" t="s">
        <v>206</v>
      </c>
      <c r="BFC11" s="21" t="s">
        <v>206</v>
      </c>
      <c r="BFD11" s="21">
        <v>242217</v>
      </c>
      <c r="BFE11" s="21">
        <v>3623130</v>
      </c>
      <c r="BFF11" s="21">
        <v>3473</v>
      </c>
      <c r="BFG11" s="21">
        <v>6554</v>
      </c>
      <c r="BFH11" s="21" t="s">
        <v>206</v>
      </c>
      <c r="BFI11" s="21" t="s">
        <v>206</v>
      </c>
      <c r="BFJ11" s="21">
        <v>27897</v>
      </c>
      <c r="BFK11" s="21">
        <v>153186</v>
      </c>
      <c r="BFL11" s="21" t="s">
        <v>206</v>
      </c>
      <c r="BFM11" s="21">
        <v>728</v>
      </c>
      <c r="BFN11" s="21" t="s">
        <v>206</v>
      </c>
      <c r="BFO11" s="21">
        <v>15896</v>
      </c>
      <c r="BFP11" s="21" t="s">
        <v>206</v>
      </c>
      <c r="BFQ11" s="21" t="s">
        <v>206</v>
      </c>
      <c r="BFR11" s="21" t="s">
        <v>206</v>
      </c>
      <c r="BFS11" s="21" t="s">
        <v>206</v>
      </c>
      <c r="BFT11" s="21">
        <v>121</v>
      </c>
      <c r="BFU11" s="21" t="s">
        <v>206</v>
      </c>
      <c r="BFV11" s="21">
        <v>96</v>
      </c>
      <c r="BFW11" s="21" t="s">
        <v>206</v>
      </c>
      <c r="BFX11" s="21">
        <v>111914</v>
      </c>
      <c r="BFY11" s="21" t="s">
        <v>206</v>
      </c>
      <c r="BFZ11" s="21" t="s">
        <v>206</v>
      </c>
      <c r="BGA11" s="21" t="s">
        <v>206</v>
      </c>
      <c r="BGB11" s="21">
        <v>1790526</v>
      </c>
      <c r="BGC11" s="21" t="s">
        <v>206</v>
      </c>
      <c r="BGD11" s="21">
        <v>894</v>
      </c>
      <c r="BGE11" s="21">
        <v>65698</v>
      </c>
      <c r="BGF11" s="21" t="s">
        <v>206</v>
      </c>
      <c r="BGG11" s="21">
        <v>14633</v>
      </c>
      <c r="BGH11" s="21">
        <v>2569</v>
      </c>
      <c r="BGI11" s="21" t="s">
        <v>206</v>
      </c>
      <c r="BGJ11" s="21">
        <v>1810</v>
      </c>
      <c r="BGK11" s="21">
        <v>10247</v>
      </c>
      <c r="BGL11" s="21">
        <v>96849</v>
      </c>
      <c r="BGM11" s="21" t="s">
        <v>206</v>
      </c>
      <c r="BGN11" s="21">
        <v>55894</v>
      </c>
      <c r="BGO11" s="21">
        <v>12309</v>
      </c>
      <c r="BGP11" s="21" t="s">
        <v>206</v>
      </c>
      <c r="BGQ11" s="21" t="s">
        <v>206</v>
      </c>
      <c r="BGR11" s="21" t="s">
        <v>206</v>
      </c>
      <c r="BGS11" s="21" t="s">
        <v>206</v>
      </c>
      <c r="BGT11" s="21" t="s">
        <v>206</v>
      </c>
      <c r="BGU11" s="21">
        <v>39652996</v>
      </c>
      <c r="BGV11" s="21">
        <v>53338469</v>
      </c>
      <c r="BGW11" s="21" t="s">
        <v>206</v>
      </c>
      <c r="BGX11" s="21">
        <v>26800</v>
      </c>
      <c r="BGY11" s="21">
        <v>1944</v>
      </c>
      <c r="BGZ11" s="21" t="s">
        <v>206</v>
      </c>
      <c r="BHA11" s="21">
        <v>13444047</v>
      </c>
      <c r="BHB11" s="21" t="s">
        <v>206</v>
      </c>
      <c r="BHC11" s="21" t="s">
        <v>206</v>
      </c>
      <c r="BHD11" s="21">
        <v>471318</v>
      </c>
      <c r="BHE11" s="21">
        <v>2200</v>
      </c>
      <c r="BHF11" s="21">
        <v>4619828</v>
      </c>
      <c r="BHG11" s="21" t="s">
        <v>206</v>
      </c>
      <c r="BHH11" s="21">
        <v>349450</v>
      </c>
      <c r="BHI11" s="21">
        <v>52277</v>
      </c>
      <c r="BHJ11" s="21" t="s">
        <v>206</v>
      </c>
      <c r="BHK11" s="21" t="s">
        <v>206</v>
      </c>
      <c r="BHL11" s="21" t="s">
        <v>206</v>
      </c>
      <c r="BHM11" s="21" t="s">
        <v>206</v>
      </c>
      <c r="BHN11" s="21" t="s">
        <v>206</v>
      </c>
      <c r="BHO11" s="21" t="s">
        <v>206</v>
      </c>
      <c r="BHP11" s="21" t="s">
        <v>206</v>
      </c>
      <c r="BHQ11" s="21" t="s">
        <v>206</v>
      </c>
      <c r="BHR11" s="21" t="s">
        <v>206</v>
      </c>
      <c r="BHS11" s="21" t="s">
        <v>206</v>
      </c>
      <c r="BHT11" s="21">
        <v>145984</v>
      </c>
      <c r="BHU11" s="21" t="s">
        <v>206</v>
      </c>
      <c r="BHV11" s="21" t="s">
        <v>206</v>
      </c>
      <c r="BHW11" s="21" t="s">
        <v>206</v>
      </c>
      <c r="BHX11" s="21" t="s">
        <v>206</v>
      </c>
      <c r="BHY11" s="21" t="s">
        <v>206</v>
      </c>
      <c r="BHZ11" s="21" t="s">
        <v>206</v>
      </c>
      <c r="BIA11" s="21">
        <v>96519</v>
      </c>
      <c r="BIB11" s="21" t="s">
        <v>206</v>
      </c>
      <c r="BIC11" s="21" t="s">
        <v>206</v>
      </c>
      <c r="BID11" s="21" t="s">
        <v>206</v>
      </c>
      <c r="BIE11" s="21">
        <v>58083</v>
      </c>
      <c r="BIF11" s="21">
        <v>54000</v>
      </c>
      <c r="BIG11" s="21" t="s">
        <v>206</v>
      </c>
      <c r="BIH11" s="21" t="s">
        <v>206</v>
      </c>
      <c r="BII11" s="21" t="s">
        <v>206</v>
      </c>
      <c r="BIJ11" s="21" t="s">
        <v>206</v>
      </c>
      <c r="BIK11" s="21">
        <v>97</v>
      </c>
      <c r="BIL11" s="21" t="s">
        <v>206</v>
      </c>
      <c r="BIM11" s="21" t="s">
        <v>206</v>
      </c>
      <c r="BIN11" s="21" t="s">
        <v>206</v>
      </c>
      <c r="BIO11" s="21" t="s">
        <v>206</v>
      </c>
      <c r="BIP11" s="21" t="s">
        <v>206</v>
      </c>
      <c r="BIQ11" s="21">
        <v>539510</v>
      </c>
      <c r="BIR11" s="21">
        <v>147095</v>
      </c>
      <c r="BIS11" s="21" t="s">
        <v>206</v>
      </c>
      <c r="BIT11" s="21" t="s">
        <v>206</v>
      </c>
      <c r="BIU11" s="21" t="s">
        <v>206</v>
      </c>
      <c r="BIV11" s="21" t="s">
        <v>206</v>
      </c>
      <c r="BIW11" s="21" t="s">
        <v>206</v>
      </c>
      <c r="BIX11" s="21" t="s">
        <v>206</v>
      </c>
      <c r="BIY11" s="21">
        <v>361291</v>
      </c>
      <c r="BIZ11" s="21">
        <v>46097</v>
      </c>
      <c r="BJA11" s="21">
        <v>13943</v>
      </c>
      <c r="BJB11" s="21" t="s">
        <v>206</v>
      </c>
      <c r="BJC11" s="21" t="s">
        <v>206</v>
      </c>
      <c r="BJD11" s="21">
        <v>9881</v>
      </c>
      <c r="BJE11" s="21">
        <v>80407</v>
      </c>
      <c r="BJF11" s="21" t="s">
        <v>206</v>
      </c>
      <c r="BJG11" s="21" t="s">
        <v>206</v>
      </c>
      <c r="BJH11" s="21" t="s">
        <v>206</v>
      </c>
      <c r="BJI11" s="21" t="s">
        <v>206</v>
      </c>
      <c r="BJJ11" s="21" t="s">
        <v>206</v>
      </c>
      <c r="BJK11" s="21" t="s">
        <v>206</v>
      </c>
      <c r="BJL11" s="21" t="s">
        <v>206</v>
      </c>
      <c r="BJM11" s="21" t="s">
        <v>206</v>
      </c>
      <c r="BJN11" s="21" t="s">
        <v>206</v>
      </c>
      <c r="BJO11" s="21" t="s">
        <v>206</v>
      </c>
      <c r="BJP11" s="21" t="s">
        <v>206</v>
      </c>
      <c r="BJQ11" s="21" t="s">
        <v>206</v>
      </c>
      <c r="BJR11" s="21" t="s">
        <v>206</v>
      </c>
      <c r="BJS11" s="21" t="s">
        <v>206</v>
      </c>
      <c r="BJT11" s="21" t="s">
        <v>206</v>
      </c>
      <c r="BJU11" s="21" t="s">
        <v>206</v>
      </c>
      <c r="BJV11" s="21" t="s">
        <v>206</v>
      </c>
      <c r="BJW11" s="21" t="s">
        <v>206</v>
      </c>
      <c r="BJX11" s="21" t="s">
        <v>206</v>
      </c>
      <c r="BJY11" s="21">
        <v>1757</v>
      </c>
      <c r="BJZ11" s="21">
        <v>754</v>
      </c>
      <c r="BKA11" s="21">
        <v>1216</v>
      </c>
      <c r="BKB11" s="21" t="s">
        <v>206</v>
      </c>
      <c r="BKC11" s="21" t="s">
        <v>206</v>
      </c>
      <c r="BKD11" s="21">
        <v>600675</v>
      </c>
      <c r="BKE11" s="21">
        <v>306</v>
      </c>
      <c r="BKF11" s="21">
        <v>16009</v>
      </c>
      <c r="BKG11" s="21" t="s">
        <v>206</v>
      </c>
      <c r="BKH11" s="21">
        <v>107889</v>
      </c>
      <c r="BKI11" s="21">
        <v>6186</v>
      </c>
      <c r="BKJ11" s="21" t="s">
        <v>206</v>
      </c>
      <c r="BKK11" s="21" t="s">
        <v>206</v>
      </c>
      <c r="BKL11" s="21" t="s">
        <v>206</v>
      </c>
      <c r="BKM11" s="21" t="s">
        <v>206</v>
      </c>
      <c r="BKN11" s="21" t="s">
        <v>206</v>
      </c>
      <c r="BKO11" s="21">
        <v>52489235</v>
      </c>
      <c r="BKP11" s="21">
        <v>10559949</v>
      </c>
      <c r="BKQ11" s="21">
        <v>164681</v>
      </c>
      <c r="BKR11" s="21" t="s">
        <v>206</v>
      </c>
      <c r="BKS11" s="21" t="s">
        <v>206</v>
      </c>
      <c r="BKT11" s="21" t="s">
        <v>206</v>
      </c>
      <c r="BKU11" s="21">
        <v>350915</v>
      </c>
      <c r="BKV11" s="21">
        <v>292</v>
      </c>
      <c r="BKW11" s="21" t="s">
        <v>206</v>
      </c>
      <c r="BKX11" s="21">
        <v>51816</v>
      </c>
      <c r="BKY11" s="21">
        <v>3831</v>
      </c>
      <c r="BKZ11" s="21">
        <v>6660</v>
      </c>
      <c r="BLA11" s="21" t="s">
        <v>206</v>
      </c>
      <c r="BLB11" s="21" t="s">
        <v>206</v>
      </c>
      <c r="BLC11" s="21" t="s">
        <v>206</v>
      </c>
      <c r="BLD11" s="21">
        <v>4670</v>
      </c>
      <c r="BLE11" s="21" t="s">
        <v>206</v>
      </c>
      <c r="BLF11" s="21" t="s">
        <v>206</v>
      </c>
      <c r="BLG11" s="21" t="s">
        <v>206</v>
      </c>
      <c r="BLH11" s="21" t="s">
        <v>206</v>
      </c>
      <c r="BLI11" s="21">
        <v>1</v>
      </c>
      <c r="BLJ11" s="21">
        <v>3080</v>
      </c>
      <c r="BLK11" s="21" t="s">
        <v>206</v>
      </c>
      <c r="BLL11" s="21">
        <v>99440</v>
      </c>
      <c r="BLM11" s="21" t="s">
        <v>206</v>
      </c>
      <c r="BLN11" s="21" t="s">
        <v>206</v>
      </c>
      <c r="BLO11" s="21" t="s">
        <v>206</v>
      </c>
      <c r="BLP11" s="21">
        <v>374574</v>
      </c>
      <c r="BLQ11" s="21" t="s">
        <v>206</v>
      </c>
      <c r="BLR11" s="21">
        <v>73</v>
      </c>
      <c r="BLS11" s="21">
        <v>300</v>
      </c>
      <c r="BLT11" s="21">
        <v>141</v>
      </c>
      <c r="BLU11" s="21">
        <v>472</v>
      </c>
      <c r="BLV11" s="21" t="s">
        <v>206</v>
      </c>
      <c r="BLW11" s="21">
        <v>26535</v>
      </c>
      <c r="BLX11" s="21">
        <v>719870</v>
      </c>
      <c r="BLY11" s="21">
        <v>3750708</v>
      </c>
      <c r="BLZ11" s="21">
        <v>1</v>
      </c>
      <c r="BMA11" s="21" t="s">
        <v>206</v>
      </c>
      <c r="BMB11" s="21">
        <v>323256</v>
      </c>
      <c r="BMC11" s="21" t="s">
        <v>206</v>
      </c>
      <c r="BMD11" s="21" t="s">
        <v>206</v>
      </c>
      <c r="BME11" s="21">
        <v>88136</v>
      </c>
      <c r="BMF11" s="21">
        <v>20097</v>
      </c>
      <c r="BMG11" s="21" t="s">
        <v>206</v>
      </c>
      <c r="BMH11" s="21">
        <v>75993</v>
      </c>
      <c r="BMI11" s="21">
        <v>104989</v>
      </c>
      <c r="BMJ11" s="21">
        <v>3428</v>
      </c>
      <c r="BMK11" s="21" t="s">
        <v>206</v>
      </c>
      <c r="BML11" s="21">
        <v>1025887</v>
      </c>
      <c r="BMM11" s="21">
        <v>171132</v>
      </c>
      <c r="BMN11" s="21">
        <v>148</v>
      </c>
      <c r="BMO11" s="21">
        <v>14051</v>
      </c>
      <c r="BMP11" s="21" t="s">
        <v>206</v>
      </c>
      <c r="BMQ11" s="21" t="s">
        <v>206</v>
      </c>
      <c r="BMR11" s="21">
        <v>37497</v>
      </c>
      <c r="BMS11" s="21">
        <v>622752</v>
      </c>
      <c r="BMT11" s="21">
        <v>82156</v>
      </c>
      <c r="BMU11" s="21">
        <v>70896</v>
      </c>
      <c r="BMV11" s="21">
        <v>94255</v>
      </c>
      <c r="BMW11" s="21" t="s">
        <v>206</v>
      </c>
      <c r="BMX11" s="21">
        <v>40877</v>
      </c>
      <c r="BMY11" s="21">
        <v>9626</v>
      </c>
      <c r="BMZ11" s="21" t="s">
        <v>206</v>
      </c>
      <c r="BNA11" s="21">
        <v>493</v>
      </c>
      <c r="BNB11" s="21" t="s">
        <v>206</v>
      </c>
      <c r="BNC11" s="21" t="s">
        <v>206</v>
      </c>
      <c r="BND11" s="21" t="s">
        <v>206</v>
      </c>
      <c r="BNE11" s="21" t="s">
        <v>206</v>
      </c>
      <c r="BNF11" s="21">
        <v>5506</v>
      </c>
      <c r="BNG11" s="21" t="s">
        <v>206</v>
      </c>
      <c r="BNH11" s="21">
        <v>7029</v>
      </c>
      <c r="BNI11" s="21" t="s">
        <v>206</v>
      </c>
      <c r="BNJ11" s="21" t="s">
        <v>206</v>
      </c>
      <c r="BNK11" s="21" t="s">
        <v>206</v>
      </c>
      <c r="BNL11" s="21" t="s">
        <v>206</v>
      </c>
      <c r="BNM11" s="21" t="s">
        <v>206</v>
      </c>
      <c r="BNN11" s="21" t="s">
        <v>206</v>
      </c>
      <c r="BNO11" s="21" t="s">
        <v>206</v>
      </c>
      <c r="BNP11" s="21" t="s">
        <v>206</v>
      </c>
      <c r="BNQ11" s="21" t="s">
        <v>206</v>
      </c>
      <c r="BNR11" s="21">
        <v>1216</v>
      </c>
      <c r="BNS11" s="21">
        <v>85162</v>
      </c>
      <c r="BNT11" s="21">
        <v>4354</v>
      </c>
      <c r="BNU11" s="21">
        <v>17948</v>
      </c>
      <c r="BNV11" s="21">
        <v>7979</v>
      </c>
      <c r="BNW11" s="21" t="s">
        <v>206</v>
      </c>
      <c r="BNX11" s="21">
        <v>3616</v>
      </c>
      <c r="BNY11" s="21">
        <v>229040</v>
      </c>
      <c r="BNZ11" s="21">
        <v>67827</v>
      </c>
      <c r="BOA11" s="21" t="s">
        <v>206</v>
      </c>
      <c r="BOB11" s="21">
        <v>223869</v>
      </c>
      <c r="BOC11" s="21">
        <v>20</v>
      </c>
      <c r="BOD11" s="21" t="s">
        <v>206</v>
      </c>
      <c r="BOE11" s="21" t="s">
        <v>206</v>
      </c>
      <c r="BOF11" s="21" t="s">
        <v>206</v>
      </c>
      <c r="BOG11" s="21" t="s">
        <v>206</v>
      </c>
      <c r="BOH11" s="21" t="s">
        <v>206</v>
      </c>
      <c r="BOI11" s="21">
        <v>26076370</v>
      </c>
      <c r="BOJ11" s="21">
        <v>4245855</v>
      </c>
      <c r="BOK11" s="21">
        <v>2728</v>
      </c>
      <c r="BOL11" s="21" t="s">
        <v>206</v>
      </c>
      <c r="BOM11" s="21" t="s">
        <v>206</v>
      </c>
      <c r="BON11" s="21" t="s">
        <v>206</v>
      </c>
      <c r="BOO11" s="21">
        <v>412707</v>
      </c>
      <c r="BOP11" s="21">
        <v>10002</v>
      </c>
      <c r="BOQ11" s="21" t="s">
        <v>206</v>
      </c>
      <c r="BOR11" s="21">
        <v>6088</v>
      </c>
      <c r="BOS11" s="21">
        <v>0</v>
      </c>
      <c r="BOT11" s="21">
        <v>126540</v>
      </c>
      <c r="BOU11" s="21">
        <v>29</v>
      </c>
      <c r="BOV11" s="21">
        <v>3224</v>
      </c>
      <c r="BOW11" s="21" t="s">
        <v>206</v>
      </c>
      <c r="BOX11" s="21" t="s">
        <v>206</v>
      </c>
      <c r="BOY11" s="21" t="s">
        <v>206</v>
      </c>
      <c r="BOZ11" s="21" t="s">
        <v>206</v>
      </c>
      <c r="BPA11" s="21" t="s">
        <v>206</v>
      </c>
      <c r="BPB11" s="21" t="s">
        <v>206</v>
      </c>
      <c r="BPC11" s="21">
        <v>9298</v>
      </c>
      <c r="BPD11" s="21">
        <v>254034</v>
      </c>
      <c r="BPE11" s="21" t="s">
        <v>206</v>
      </c>
      <c r="BPF11" s="21">
        <v>177151</v>
      </c>
      <c r="BPG11" s="21">
        <v>3879</v>
      </c>
      <c r="BPH11" s="21">
        <v>1142543</v>
      </c>
      <c r="BPI11" s="21">
        <v>1454482</v>
      </c>
      <c r="BPJ11" s="21" t="s">
        <v>206</v>
      </c>
      <c r="BPK11" s="21">
        <v>57</v>
      </c>
      <c r="BPL11" s="21">
        <v>4982846</v>
      </c>
      <c r="BPM11" s="21" t="s">
        <v>206</v>
      </c>
      <c r="BPN11" s="21">
        <v>2333255</v>
      </c>
      <c r="BPO11" s="21">
        <v>189088</v>
      </c>
      <c r="BPP11" s="21" t="s">
        <v>206</v>
      </c>
      <c r="BPQ11" s="21">
        <v>299</v>
      </c>
      <c r="BPR11" s="21">
        <v>7012396</v>
      </c>
      <c r="BPS11" s="21">
        <v>12858332</v>
      </c>
      <c r="BPT11" s="21">
        <v>15619</v>
      </c>
      <c r="BPU11" s="21" t="s">
        <v>206</v>
      </c>
      <c r="BPV11" s="21">
        <v>1109</v>
      </c>
      <c r="BPW11" s="21" t="s">
        <v>206</v>
      </c>
      <c r="BPX11" s="21">
        <v>668</v>
      </c>
      <c r="BPY11" s="21">
        <v>3080</v>
      </c>
      <c r="BPZ11" s="21">
        <v>22785</v>
      </c>
      <c r="BQA11" s="21" t="s">
        <v>206</v>
      </c>
      <c r="BQB11" s="21">
        <v>14776</v>
      </c>
      <c r="BQC11" s="21">
        <v>9285</v>
      </c>
      <c r="BQD11" s="21">
        <v>37497</v>
      </c>
      <c r="BQE11" s="21">
        <v>455598</v>
      </c>
      <c r="BQF11" s="21">
        <v>21507</v>
      </c>
      <c r="BQG11" s="21">
        <v>1328311</v>
      </c>
      <c r="BQH11" s="21">
        <v>78820</v>
      </c>
      <c r="BQI11" s="21">
        <v>543322</v>
      </c>
      <c r="BQJ11" s="21" t="s">
        <v>206</v>
      </c>
      <c r="BQK11" s="21" t="s">
        <v>206</v>
      </c>
      <c r="BQL11" s="21" t="s">
        <v>206</v>
      </c>
      <c r="BQM11" s="21">
        <v>1077107</v>
      </c>
      <c r="BQN11" s="21">
        <v>15429</v>
      </c>
      <c r="BQO11" s="21">
        <v>60544</v>
      </c>
      <c r="BQP11" s="21" t="s">
        <v>206</v>
      </c>
      <c r="BQQ11" s="21" t="s">
        <v>206</v>
      </c>
      <c r="BQR11" s="21">
        <v>14717</v>
      </c>
      <c r="BQS11" s="21">
        <v>1731146</v>
      </c>
      <c r="BQT11" s="21" t="s">
        <v>206</v>
      </c>
      <c r="BQU11" s="21">
        <v>983</v>
      </c>
      <c r="BQV11" s="21">
        <v>39690</v>
      </c>
      <c r="BQW11" s="21">
        <v>13336</v>
      </c>
      <c r="BQX11" s="21" t="s">
        <v>206</v>
      </c>
      <c r="BQY11" s="21">
        <v>4892</v>
      </c>
      <c r="BQZ11" s="21">
        <v>12977</v>
      </c>
      <c r="BRA11" s="21" t="s">
        <v>206</v>
      </c>
      <c r="BRB11" s="21">
        <v>840</v>
      </c>
      <c r="BRC11" s="21" t="s">
        <v>206</v>
      </c>
      <c r="BRD11" s="21" t="s">
        <v>206</v>
      </c>
      <c r="BRE11" s="21" t="s">
        <v>206</v>
      </c>
      <c r="BRF11" s="21">
        <v>2297791</v>
      </c>
      <c r="BRG11" s="21" t="s">
        <v>206</v>
      </c>
      <c r="BRH11" s="21" t="s">
        <v>206</v>
      </c>
      <c r="BRI11" s="21" t="s">
        <v>206</v>
      </c>
      <c r="BRJ11" s="21">
        <v>39584</v>
      </c>
      <c r="BRK11" s="21" t="s">
        <v>206</v>
      </c>
      <c r="BRL11" s="21">
        <v>98</v>
      </c>
      <c r="BRM11" s="21">
        <v>126589</v>
      </c>
      <c r="BRN11" s="21">
        <v>89145</v>
      </c>
      <c r="BRO11" s="21">
        <v>154499</v>
      </c>
      <c r="BRP11" s="21">
        <v>8421</v>
      </c>
      <c r="BRQ11" s="21" t="s">
        <v>206</v>
      </c>
      <c r="BRR11" s="21">
        <v>337836</v>
      </c>
      <c r="BRS11" s="21">
        <v>367739</v>
      </c>
      <c r="BRT11" s="21">
        <v>88045</v>
      </c>
      <c r="BRU11" s="21">
        <v>101125</v>
      </c>
      <c r="BRV11" s="21">
        <v>2018373</v>
      </c>
      <c r="BRW11" s="21">
        <v>2</v>
      </c>
      <c r="BRX11" s="21" t="s">
        <v>206</v>
      </c>
      <c r="BRY11" s="21" t="s">
        <v>206</v>
      </c>
      <c r="BRZ11" s="21" t="s">
        <v>206</v>
      </c>
      <c r="BSA11" s="21" t="s">
        <v>206</v>
      </c>
      <c r="BSB11" s="21">
        <v>368</v>
      </c>
      <c r="BSC11" s="21">
        <v>72496001</v>
      </c>
      <c r="BSD11" s="21">
        <v>119274658</v>
      </c>
      <c r="BSE11" s="21">
        <v>6682</v>
      </c>
      <c r="BSF11" s="21" t="s">
        <v>206</v>
      </c>
      <c r="BSG11" s="21">
        <v>1021367</v>
      </c>
      <c r="BSH11" s="21" t="s">
        <v>206</v>
      </c>
      <c r="BSI11" s="21">
        <v>3589417</v>
      </c>
      <c r="BSJ11" s="21" t="s">
        <v>206</v>
      </c>
      <c r="BSK11" s="21" t="s">
        <v>206</v>
      </c>
      <c r="BSL11" s="21">
        <v>96121</v>
      </c>
      <c r="BSM11" s="21">
        <v>2852</v>
      </c>
      <c r="BSN11" s="21">
        <v>1727437</v>
      </c>
      <c r="BSO11" s="21" t="s">
        <v>206</v>
      </c>
      <c r="BSP11" s="21">
        <v>679753</v>
      </c>
      <c r="BSQ11" s="21" t="s">
        <v>206</v>
      </c>
      <c r="BSR11" s="21" t="s">
        <v>206</v>
      </c>
      <c r="BSS11" s="21" t="s">
        <v>206</v>
      </c>
      <c r="BST11" s="21" t="s">
        <v>206</v>
      </c>
      <c r="BSU11" s="21" t="s">
        <v>206</v>
      </c>
      <c r="BSV11" s="21" t="s">
        <v>206</v>
      </c>
      <c r="BSW11" s="21" t="s">
        <v>206</v>
      </c>
      <c r="BSX11" s="21" t="s">
        <v>206</v>
      </c>
      <c r="BSY11" s="21" t="s">
        <v>206</v>
      </c>
      <c r="BSZ11" s="21" t="s">
        <v>206</v>
      </c>
      <c r="BTA11" s="21" t="s">
        <v>206</v>
      </c>
      <c r="BTB11" s="21" t="s">
        <v>206</v>
      </c>
      <c r="BTC11" s="21" t="s">
        <v>206</v>
      </c>
      <c r="BTD11" s="21" t="s">
        <v>206</v>
      </c>
      <c r="BTE11" s="21" t="s">
        <v>206</v>
      </c>
      <c r="BTF11" s="21" t="s">
        <v>206</v>
      </c>
      <c r="BTG11" s="21" t="s">
        <v>206</v>
      </c>
      <c r="BTH11" s="21" t="s">
        <v>206</v>
      </c>
      <c r="BTI11" s="21" t="s">
        <v>206</v>
      </c>
      <c r="BTJ11" s="21" t="s">
        <v>206</v>
      </c>
      <c r="BTK11" s="21" t="s">
        <v>206</v>
      </c>
      <c r="BTL11" s="21" t="s">
        <v>206</v>
      </c>
      <c r="BTM11" s="21" t="s">
        <v>206</v>
      </c>
      <c r="BTN11" s="21" t="s">
        <v>206</v>
      </c>
      <c r="BTO11" s="21" t="s">
        <v>206</v>
      </c>
      <c r="BTP11" s="21" t="s">
        <v>206</v>
      </c>
      <c r="BTQ11" s="21" t="s">
        <v>206</v>
      </c>
      <c r="BTR11" s="21" t="s">
        <v>206</v>
      </c>
      <c r="BTS11" s="21">
        <v>6669</v>
      </c>
      <c r="BTT11" s="21" t="s">
        <v>206</v>
      </c>
      <c r="BTU11" s="21" t="s">
        <v>206</v>
      </c>
      <c r="BTV11" s="21">
        <v>8912</v>
      </c>
      <c r="BTW11" s="21" t="s">
        <v>206</v>
      </c>
      <c r="BTX11" s="21" t="s">
        <v>206</v>
      </c>
      <c r="BTY11" s="21" t="s">
        <v>206</v>
      </c>
      <c r="BTZ11" s="21" t="s">
        <v>206</v>
      </c>
      <c r="BUA11" s="21">
        <v>23930</v>
      </c>
      <c r="BUB11" s="21" t="s">
        <v>206</v>
      </c>
      <c r="BUC11" s="21" t="s">
        <v>206</v>
      </c>
      <c r="BUD11" s="21" t="s">
        <v>206</v>
      </c>
      <c r="BUE11" s="21" t="s">
        <v>206</v>
      </c>
      <c r="BUF11" s="21" t="s">
        <v>206</v>
      </c>
      <c r="BUG11" s="21" t="s">
        <v>206</v>
      </c>
      <c r="BUH11" s="21" t="s">
        <v>206</v>
      </c>
      <c r="BUI11" s="21" t="s">
        <v>206</v>
      </c>
      <c r="BUJ11" s="21" t="s">
        <v>206</v>
      </c>
      <c r="BUK11" s="21" t="s">
        <v>206</v>
      </c>
      <c r="BUL11" s="21" t="s">
        <v>206</v>
      </c>
      <c r="BUM11" s="21">
        <v>0</v>
      </c>
      <c r="BUN11" s="21" t="s">
        <v>206</v>
      </c>
      <c r="BUO11" s="21" t="s">
        <v>206</v>
      </c>
      <c r="BUP11" s="21" t="s">
        <v>206</v>
      </c>
      <c r="BUQ11" s="21" t="s">
        <v>206</v>
      </c>
      <c r="BUR11" s="21" t="s">
        <v>206</v>
      </c>
      <c r="BUS11" s="21" t="s">
        <v>206</v>
      </c>
      <c r="BUT11" s="21" t="s">
        <v>206</v>
      </c>
      <c r="BUU11" s="21" t="s">
        <v>206</v>
      </c>
      <c r="BUV11" s="21" t="s">
        <v>206</v>
      </c>
      <c r="BUW11" s="21" t="s">
        <v>206</v>
      </c>
      <c r="BUX11" s="21" t="s">
        <v>206</v>
      </c>
      <c r="BUY11" s="21" t="s">
        <v>206</v>
      </c>
      <c r="BUZ11" s="21" t="s">
        <v>206</v>
      </c>
      <c r="BVA11" s="21" t="s">
        <v>206</v>
      </c>
      <c r="BVB11" s="21" t="s">
        <v>206</v>
      </c>
      <c r="BVC11" s="21" t="s">
        <v>206</v>
      </c>
      <c r="BVD11" s="21" t="s">
        <v>206</v>
      </c>
      <c r="BVE11" s="21" t="s">
        <v>206</v>
      </c>
      <c r="BVF11" s="21" t="s">
        <v>206</v>
      </c>
      <c r="BVG11" s="21" t="s">
        <v>206</v>
      </c>
      <c r="BVH11" s="21" t="s">
        <v>206</v>
      </c>
      <c r="BVI11" s="21" t="s">
        <v>206</v>
      </c>
      <c r="BVJ11" s="21" t="s">
        <v>206</v>
      </c>
      <c r="BVK11" s="21" t="s">
        <v>206</v>
      </c>
      <c r="BVL11" s="21" t="s">
        <v>206</v>
      </c>
      <c r="BVM11" s="21" t="s">
        <v>206</v>
      </c>
      <c r="BVN11" s="21" t="s">
        <v>206</v>
      </c>
      <c r="BVO11" s="21" t="s">
        <v>206</v>
      </c>
      <c r="BVP11" s="21" t="s">
        <v>206</v>
      </c>
      <c r="BVQ11" s="21" t="s">
        <v>206</v>
      </c>
      <c r="BVR11" s="21" t="s">
        <v>206</v>
      </c>
      <c r="BVS11" s="21" t="s">
        <v>206</v>
      </c>
      <c r="BVT11" s="21" t="s">
        <v>206</v>
      </c>
      <c r="BVU11" s="21" t="s">
        <v>206</v>
      </c>
      <c r="BVV11" s="21" t="s">
        <v>206</v>
      </c>
      <c r="BVW11" s="21" t="s">
        <v>206</v>
      </c>
      <c r="BVX11" s="21" t="s">
        <v>206</v>
      </c>
      <c r="BVY11" s="21" t="s">
        <v>206</v>
      </c>
      <c r="BVZ11" s="21" t="s">
        <v>206</v>
      </c>
      <c r="BWA11" s="21" t="s">
        <v>206</v>
      </c>
      <c r="BWB11" s="21" t="s">
        <v>206</v>
      </c>
      <c r="BWC11" s="21" t="s">
        <v>206</v>
      </c>
      <c r="BWD11" s="21" t="s">
        <v>206</v>
      </c>
      <c r="BWE11" s="21" t="s">
        <v>206</v>
      </c>
      <c r="BWF11" s="21" t="s">
        <v>206</v>
      </c>
      <c r="BWG11" s="21" t="s">
        <v>206</v>
      </c>
      <c r="BWH11" s="21" t="s">
        <v>206</v>
      </c>
      <c r="BWI11" s="21" t="s">
        <v>206</v>
      </c>
      <c r="BWJ11" s="21" t="s">
        <v>206</v>
      </c>
      <c r="BWK11" s="21" t="s">
        <v>206</v>
      </c>
      <c r="BWL11" s="21" t="s">
        <v>206</v>
      </c>
      <c r="BWM11" s="21" t="s">
        <v>206</v>
      </c>
      <c r="BWN11" s="21" t="s">
        <v>206</v>
      </c>
      <c r="BWO11" s="21" t="s">
        <v>206</v>
      </c>
      <c r="BWP11" s="21" t="s">
        <v>206</v>
      </c>
      <c r="BWQ11" s="21">
        <v>23910</v>
      </c>
      <c r="BWR11" s="21" t="s">
        <v>206</v>
      </c>
      <c r="BWS11" s="21" t="s">
        <v>206</v>
      </c>
      <c r="BWT11" s="21" t="s">
        <v>206</v>
      </c>
      <c r="BWU11" s="21" t="s">
        <v>206</v>
      </c>
      <c r="BWV11" s="21">
        <v>14063</v>
      </c>
      <c r="BWW11" s="21" t="s">
        <v>206</v>
      </c>
      <c r="BWX11" s="21">
        <v>433454</v>
      </c>
      <c r="BWY11" s="21" t="s">
        <v>206</v>
      </c>
      <c r="BWZ11" s="21">
        <v>57380</v>
      </c>
      <c r="BXA11" s="21" t="s">
        <v>206</v>
      </c>
      <c r="BXB11" s="21" t="s">
        <v>206</v>
      </c>
      <c r="BXC11" s="21">
        <v>69634</v>
      </c>
      <c r="BXD11" s="21" t="s">
        <v>206</v>
      </c>
      <c r="BXE11" s="21">
        <v>13009</v>
      </c>
      <c r="BXF11" s="21">
        <v>56646</v>
      </c>
      <c r="BXG11" s="21">
        <v>1254358</v>
      </c>
      <c r="BXH11" s="21" t="s">
        <v>206</v>
      </c>
      <c r="BXI11" s="21" t="s">
        <v>206</v>
      </c>
      <c r="BXJ11" s="21">
        <v>15558</v>
      </c>
      <c r="BXK11" s="21" t="s">
        <v>206</v>
      </c>
      <c r="BXL11" s="21">
        <v>293</v>
      </c>
      <c r="BXM11" s="21" t="s">
        <v>206</v>
      </c>
      <c r="BXN11" s="21" t="s">
        <v>206</v>
      </c>
      <c r="BXO11" s="21" t="s">
        <v>206</v>
      </c>
      <c r="BXP11" s="21">
        <v>205</v>
      </c>
      <c r="BXQ11" s="21" t="s">
        <v>206</v>
      </c>
      <c r="BXR11" s="21" t="s">
        <v>206</v>
      </c>
      <c r="BXS11" s="21">
        <v>47200</v>
      </c>
      <c r="BXT11" s="21">
        <v>464</v>
      </c>
      <c r="BXU11" s="21">
        <v>2880</v>
      </c>
      <c r="BXV11" s="21">
        <v>50</v>
      </c>
      <c r="BXW11" s="21">
        <v>216637</v>
      </c>
      <c r="BXX11" s="21" t="s">
        <v>206</v>
      </c>
      <c r="BXY11" s="21">
        <v>15854</v>
      </c>
      <c r="BXZ11" s="21" t="s">
        <v>206</v>
      </c>
      <c r="BYA11" s="21">
        <v>83472</v>
      </c>
      <c r="BYB11" s="21">
        <v>250</v>
      </c>
      <c r="BYC11" s="21">
        <v>2102</v>
      </c>
      <c r="BYD11" s="21" t="s">
        <v>206</v>
      </c>
      <c r="BYE11" s="21" t="s">
        <v>206</v>
      </c>
      <c r="BYF11" s="21">
        <v>99</v>
      </c>
      <c r="BYG11" s="21">
        <v>4257827</v>
      </c>
      <c r="BYH11" s="21" t="s">
        <v>206</v>
      </c>
      <c r="BYI11" s="21">
        <v>162</v>
      </c>
      <c r="BYJ11" s="21" t="s">
        <v>206</v>
      </c>
      <c r="BYK11" s="21">
        <v>3081</v>
      </c>
      <c r="BYL11" s="21">
        <v>4725771</v>
      </c>
      <c r="BYM11" s="21">
        <v>662</v>
      </c>
      <c r="BYN11" s="21" t="s">
        <v>206</v>
      </c>
      <c r="BYO11" s="21" t="s">
        <v>206</v>
      </c>
      <c r="BYP11" s="21" t="s">
        <v>206</v>
      </c>
      <c r="BYQ11" s="21" t="s">
        <v>206</v>
      </c>
      <c r="BYR11" s="21" t="s">
        <v>206</v>
      </c>
      <c r="BYS11" s="21" t="s">
        <v>206</v>
      </c>
      <c r="BYT11" s="21" t="s">
        <v>206</v>
      </c>
      <c r="BYU11" s="21" t="s">
        <v>206</v>
      </c>
      <c r="BYV11" s="21" t="s">
        <v>206</v>
      </c>
      <c r="BYW11" s="21" t="s">
        <v>206</v>
      </c>
      <c r="BYX11" s="21" t="s">
        <v>206</v>
      </c>
      <c r="BYY11" s="21" t="s">
        <v>206</v>
      </c>
      <c r="BYZ11" s="21" t="s">
        <v>206</v>
      </c>
      <c r="BZA11" s="21">
        <v>22133</v>
      </c>
      <c r="BZB11" s="21">
        <v>27562</v>
      </c>
      <c r="BZC11" s="21">
        <v>11518</v>
      </c>
      <c r="BZD11" s="21" t="s">
        <v>206</v>
      </c>
      <c r="BZE11" s="21" t="s">
        <v>206</v>
      </c>
      <c r="BZF11" s="21">
        <v>423</v>
      </c>
      <c r="BZG11" s="21" t="s">
        <v>206</v>
      </c>
      <c r="BZH11" s="21">
        <v>5970</v>
      </c>
      <c r="BZI11" s="21" t="s">
        <v>206</v>
      </c>
      <c r="BZJ11" s="21">
        <v>7012</v>
      </c>
      <c r="BZK11" s="21" t="s">
        <v>206</v>
      </c>
      <c r="BZL11" s="21" t="s">
        <v>206</v>
      </c>
      <c r="BZM11" s="21" t="s">
        <v>206</v>
      </c>
      <c r="BZN11" s="21" t="s">
        <v>206</v>
      </c>
      <c r="BZO11" s="21" t="s">
        <v>206</v>
      </c>
      <c r="BZP11" s="21">
        <v>10</v>
      </c>
      <c r="BZQ11" s="21">
        <v>8161718</v>
      </c>
      <c r="BZR11" s="21">
        <v>20343224</v>
      </c>
      <c r="BZS11" s="21" t="s">
        <v>206</v>
      </c>
      <c r="BZT11" s="21" t="s">
        <v>206</v>
      </c>
      <c r="BZU11" s="21" t="s">
        <v>206</v>
      </c>
      <c r="BZV11" s="21" t="s">
        <v>206</v>
      </c>
      <c r="BZW11" s="21">
        <v>117358</v>
      </c>
      <c r="BZX11" s="21" t="s">
        <v>206</v>
      </c>
      <c r="BZY11" s="21" t="s">
        <v>206</v>
      </c>
      <c r="BZZ11" s="21">
        <v>54227</v>
      </c>
      <c r="CAA11" s="21">
        <v>1188</v>
      </c>
      <c r="CAB11" s="21" t="s">
        <v>206</v>
      </c>
      <c r="CAC11" s="21">
        <v>1244</v>
      </c>
      <c r="CAD11" s="21" t="s">
        <v>206</v>
      </c>
      <c r="CAE11" s="21" t="s">
        <v>206</v>
      </c>
      <c r="CAF11" s="21">
        <v>626707</v>
      </c>
      <c r="CAG11" s="21" t="s">
        <v>206</v>
      </c>
      <c r="CAH11" s="21">
        <v>991175</v>
      </c>
      <c r="CAI11" s="21">
        <v>1</v>
      </c>
      <c r="CAJ11" s="21">
        <v>7</v>
      </c>
      <c r="CAK11" s="21">
        <v>1869991</v>
      </c>
      <c r="CAL11" s="21">
        <v>139355</v>
      </c>
      <c r="CAM11" s="21" t="s">
        <v>206</v>
      </c>
      <c r="CAN11" s="21">
        <v>1689181</v>
      </c>
      <c r="CAO11" s="21">
        <v>7573</v>
      </c>
      <c r="CAP11" s="21">
        <v>5202085</v>
      </c>
      <c r="CAQ11" s="21">
        <v>42902</v>
      </c>
      <c r="CAR11" s="21">
        <v>12179</v>
      </c>
      <c r="CAS11" s="21">
        <v>1</v>
      </c>
      <c r="CAT11" s="21">
        <v>365867</v>
      </c>
      <c r="CAU11" s="21">
        <v>8008028</v>
      </c>
      <c r="CAV11" s="21">
        <v>20454</v>
      </c>
      <c r="CAW11" s="21">
        <v>1219988</v>
      </c>
      <c r="CAX11" s="21" t="s">
        <v>206</v>
      </c>
      <c r="CAY11" s="21" t="s">
        <v>206</v>
      </c>
      <c r="CAZ11" s="21">
        <v>471498</v>
      </c>
      <c r="CBA11" s="21">
        <v>3351871</v>
      </c>
      <c r="CBB11" s="21" t="s">
        <v>206</v>
      </c>
      <c r="CBC11" s="21" t="s">
        <v>206</v>
      </c>
      <c r="CBD11" s="21">
        <v>96328</v>
      </c>
      <c r="CBE11" s="21" t="s">
        <v>206</v>
      </c>
      <c r="CBF11" s="21">
        <v>88</v>
      </c>
      <c r="CBG11" s="21">
        <v>110</v>
      </c>
      <c r="CBH11" s="21">
        <v>220</v>
      </c>
      <c r="CBI11" s="21">
        <v>43</v>
      </c>
      <c r="CBJ11" s="21">
        <v>29417</v>
      </c>
      <c r="CBK11" s="21" t="s">
        <v>206</v>
      </c>
      <c r="CBL11" s="21">
        <v>1137483</v>
      </c>
      <c r="CBM11" s="21">
        <v>2842599</v>
      </c>
      <c r="CBN11" s="21">
        <v>308320</v>
      </c>
      <c r="CBO11" s="21">
        <v>202748</v>
      </c>
      <c r="CBP11" s="21">
        <v>4861060</v>
      </c>
      <c r="CBQ11" s="21">
        <v>14394495</v>
      </c>
      <c r="CBR11" s="21" t="s">
        <v>206</v>
      </c>
      <c r="CBS11" s="21" t="s">
        <v>206</v>
      </c>
      <c r="CBT11" s="21">
        <v>18842</v>
      </c>
      <c r="CBU11" s="21">
        <v>8438011</v>
      </c>
      <c r="CBV11" s="21">
        <v>18583</v>
      </c>
      <c r="CBW11" s="21">
        <v>69965</v>
      </c>
      <c r="CBX11" s="21">
        <v>38079</v>
      </c>
      <c r="CBY11" s="21" t="s">
        <v>206</v>
      </c>
      <c r="CBZ11" s="21">
        <v>5133051</v>
      </c>
      <c r="CCA11" s="21">
        <v>41853</v>
      </c>
      <c r="CCB11" s="21" t="s">
        <v>206</v>
      </c>
      <c r="CCC11" s="21">
        <v>369</v>
      </c>
      <c r="CCD11" s="21">
        <v>738812</v>
      </c>
      <c r="CCE11" s="21">
        <v>3549</v>
      </c>
      <c r="CCF11" s="21" t="s">
        <v>206</v>
      </c>
      <c r="CCG11" s="21">
        <v>4997</v>
      </c>
      <c r="CCH11" s="21">
        <v>282546</v>
      </c>
      <c r="CCI11" s="21">
        <v>81708</v>
      </c>
      <c r="CCJ11" s="21">
        <v>23</v>
      </c>
      <c r="CCK11" s="21">
        <v>17104</v>
      </c>
      <c r="CCL11" s="21" t="s">
        <v>206</v>
      </c>
      <c r="CCM11" s="21" t="s">
        <v>206</v>
      </c>
      <c r="CCN11" s="21">
        <v>12995436</v>
      </c>
      <c r="CCO11" s="21" t="s">
        <v>206</v>
      </c>
      <c r="CCP11" s="21" t="s">
        <v>206</v>
      </c>
      <c r="CCQ11" s="21">
        <v>44</v>
      </c>
      <c r="CCR11" s="21">
        <v>147333</v>
      </c>
      <c r="CCS11" s="21" t="s">
        <v>206</v>
      </c>
      <c r="CCT11" s="21">
        <v>1319</v>
      </c>
      <c r="CCU11" s="21">
        <v>87744</v>
      </c>
      <c r="CCV11" s="21">
        <v>316419</v>
      </c>
      <c r="CCW11" s="21">
        <v>226962</v>
      </c>
      <c r="CCX11" s="21">
        <v>92119</v>
      </c>
      <c r="CCY11" s="21" t="s">
        <v>206</v>
      </c>
      <c r="CCZ11" s="21">
        <v>2710518</v>
      </c>
      <c r="CDA11" s="21">
        <v>625729</v>
      </c>
      <c r="CDB11" s="21">
        <v>954102</v>
      </c>
      <c r="CDC11" s="21">
        <v>140116</v>
      </c>
      <c r="CDD11" s="21">
        <v>2256628</v>
      </c>
      <c r="CDE11" s="21">
        <v>36408</v>
      </c>
      <c r="CDF11" s="21" t="s">
        <v>206</v>
      </c>
      <c r="CDG11" s="21">
        <v>4921</v>
      </c>
      <c r="CDH11" s="21">
        <v>1773</v>
      </c>
      <c r="CDI11" s="21" t="s">
        <v>206</v>
      </c>
      <c r="CDJ11" s="21">
        <v>503</v>
      </c>
      <c r="CDK11" s="21">
        <v>18330485</v>
      </c>
      <c r="CDL11" s="21">
        <v>917012418</v>
      </c>
      <c r="CDM11" s="21">
        <v>6627357</v>
      </c>
      <c r="CDN11" s="21" t="s">
        <v>206</v>
      </c>
      <c r="CDO11" s="21" t="s">
        <v>206</v>
      </c>
      <c r="CDP11" s="21">
        <v>115714</v>
      </c>
      <c r="CDQ11" s="21">
        <v>24273253</v>
      </c>
      <c r="CDR11" s="21">
        <v>295</v>
      </c>
      <c r="CDS11" s="21">
        <v>240</v>
      </c>
      <c r="CDT11" s="21">
        <v>439340</v>
      </c>
      <c r="CDU11" s="21">
        <v>3557</v>
      </c>
      <c r="CDV11" s="21">
        <v>848254</v>
      </c>
      <c r="CDW11" s="21">
        <v>11921</v>
      </c>
      <c r="CDX11" s="21">
        <v>59219</v>
      </c>
      <c r="CDY11" s="21" t="s">
        <v>206</v>
      </c>
      <c r="CDZ11">
        <v>73035392</v>
      </c>
      <c r="CEA11">
        <v>671129</v>
      </c>
      <c r="CEB11">
        <v>115563992</v>
      </c>
      <c r="CEC11">
        <v>239885</v>
      </c>
      <c r="CED11">
        <v>5919</v>
      </c>
      <c r="CEE11">
        <v>20735214</v>
      </c>
      <c r="CEF11">
        <v>12350750</v>
      </c>
      <c r="CEG11">
        <v>1542929</v>
      </c>
      <c r="CEH11">
        <v>309993095</v>
      </c>
      <c r="CEI11">
        <v>5440382</v>
      </c>
      <c r="CEJ11">
        <v>619393823</v>
      </c>
      <c r="CEK11">
        <v>3661542</v>
      </c>
      <c r="CEL11">
        <v>26301376</v>
      </c>
      <c r="CEM11">
        <v>26852</v>
      </c>
      <c r="CEN11">
        <v>67290697</v>
      </c>
      <c r="CEO11">
        <v>43916714</v>
      </c>
      <c r="CEP11">
        <v>41416317</v>
      </c>
      <c r="CEQ11">
        <v>156833335</v>
      </c>
      <c r="CER11">
        <v>726303</v>
      </c>
      <c r="CES11">
        <v>284198930</v>
      </c>
      <c r="CET11">
        <v>198594513</v>
      </c>
      <c r="CEU11">
        <v>575511332</v>
      </c>
      <c r="CEV11">
        <v>34780357</v>
      </c>
      <c r="CEW11" t="s">
        <v>206</v>
      </c>
      <c r="CEX11">
        <v>5977082</v>
      </c>
      <c r="CEY11">
        <v>16276</v>
      </c>
      <c r="CEZ11">
        <v>68641</v>
      </c>
      <c r="CFA11">
        <v>20107088</v>
      </c>
      <c r="CFB11">
        <v>567352</v>
      </c>
      <c r="CFC11">
        <v>2675653</v>
      </c>
      <c r="CFD11">
        <v>128812541</v>
      </c>
      <c r="CFE11">
        <v>6738916</v>
      </c>
      <c r="CFF11">
        <v>90800154</v>
      </c>
      <c r="CFG11">
        <v>61529556</v>
      </c>
      <c r="CFH11">
        <v>46901366</v>
      </c>
      <c r="CFI11">
        <v>35742478</v>
      </c>
      <c r="CFJ11">
        <v>17634570</v>
      </c>
      <c r="CFK11">
        <v>171344639</v>
      </c>
      <c r="CFL11">
        <v>164342</v>
      </c>
      <c r="CFM11">
        <v>50413511</v>
      </c>
      <c r="CFN11">
        <v>134180379</v>
      </c>
      <c r="CFO11">
        <v>303271585</v>
      </c>
      <c r="CFP11">
        <v>227394465</v>
      </c>
      <c r="CFQ11">
        <v>56805530</v>
      </c>
      <c r="CFR11">
        <v>490740</v>
      </c>
      <c r="CFS11">
        <v>51693</v>
      </c>
      <c r="CFT11">
        <v>123120593</v>
      </c>
      <c r="CFU11">
        <v>25398418</v>
      </c>
      <c r="CFV11">
        <v>436416</v>
      </c>
      <c r="CFW11">
        <v>928753</v>
      </c>
      <c r="CFX11">
        <v>25205013</v>
      </c>
      <c r="CFY11">
        <v>5403359</v>
      </c>
      <c r="CFZ11">
        <v>5365720</v>
      </c>
      <c r="CGA11">
        <v>40418824</v>
      </c>
      <c r="CGB11">
        <v>9280655</v>
      </c>
      <c r="CGC11">
        <v>89570</v>
      </c>
      <c r="CGD11">
        <v>493577</v>
      </c>
      <c r="CGE11">
        <v>1096375</v>
      </c>
      <c r="CGF11">
        <v>131760</v>
      </c>
      <c r="CGG11">
        <v>30073</v>
      </c>
      <c r="CGH11">
        <v>1414569</v>
      </c>
      <c r="CGI11">
        <v>81191</v>
      </c>
      <c r="CGJ11" t="s">
        <v>206</v>
      </c>
      <c r="CGK11">
        <v>1629417</v>
      </c>
      <c r="CGL11">
        <v>46710779</v>
      </c>
      <c r="CGM11">
        <v>8750</v>
      </c>
      <c r="CGN11">
        <v>57249</v>
      </c>
      <c r="CGO11">
        <v>26546177</v>
      </c>
      <c r="CGP11">
        <v>38999059</v>
      </c>
      <c r="CGQ11">
        <v>17063504</v>
      </c>
      <c r="CGR11">
        <v>389677440</v>
      </c>
      <c r="CGS11" t="s">
        <v>206</v>
      </c>
      <c r="CGT11">
        <v>9631569</v>
      </c>
      <c r="CGU11">
        <v>120701689</v>
      </c>
      <c r="CGV11">
        <v>59800012</v>
      </c>
      <c r="CGW11">
        <v>425691187</v>
      </c>
      <c r="CGX11">
        <v>321131535</v>
      </c>
      <c r="CGY11">
        <v>99186853</v>
      </c>
      <c r="CGZ11">
        <v>282488</v>
      </c>
      <c r="CHA11">
        <v>3674892</v>
      </c>
      <c r="CHB11">
        <v>778972</v>
      </c>
      <c r="CHC11">
        <v>31327383</v>
      </c>
      <c r="CHD11">
        <v>119412</v>
      </c>
      <c r="CHE11">
        <v>3177124556</v>
      </c>
      <c r="CHF11">
        <v>14496608032</v>
      </c>
      <c r="CHG11">
        <v>3789556316</v>
      </c>
      <c r="CHH11">
        <v>38423972</v>
      </c>
      <c r="CHI11">
        <v>39023092</v>
      </c>
      <c r="CHJ11">
        <v>44771245</v>
      </c>
      <c r="CHK11">
        <v>1626915222</v>
      </c>
      <c r="CHL11">
        <v>356157</v>
      </c>
      <c r="CHM11">
        <v>10391</v>
      </c>
      <c r="CHN11">
        <v>239006861</v>
      </c>
      <c r="CHO11">
        <v>10875180</v>
      </c>
      <c r="CHP11">
        <v>132112791</v>
      </c>
      <c r="CHQ11">
        <v>149525</v>
      </c>
      <c r="CHR11">
        <v>50029273</v>
      </c>
      <c r="CHS11">
        <v>99655867</v>
      </c>
    </row>
    <row r="12" spans="1:2255" x14ac:dyDescent="0.25">
      <c r="A12" s="21">
        <v>2014</v>
      </c>
      <c r="B12" s="21" t="s">
        <v>206</v>
      </c>
      <c r="C12" s="21" t="s">
        <v>206</v>
      </c>
      <c r="D12" s="21" t="s">
        <v>206</v>
      </c>
      <c r="E12" s="21" t="s">
        <v>206</v>
      </c>
      <c r="F12" s="21" t="s">
        <v>206</v>
      </c>
      <c r="G12" s="21">
        <v>1736750</v>
      </c>
      <c r="H12" s="21">
        <v>1623</v>
      </c>
      <c r="I12" s="21" t="s">
        <v>206</v>
      </c>
      <c r="J12" s="21" t="s">
        <v>206</v>
      </c>
      <c r="K12" s="21">
        <v>1254</v>
      </c>
      <c r="L12" s="21" t="s">
        <v>206</v>
      </c>
      <c r="M12" s="21">
        <v>60</v>
      </c>
      <c r="N12" s="21" t="s">
        <v>206</v>
      </c>
      <c r="O12" s="21" t="s">
        <v>206</v>
      </c>
      <c r="P12" s="21" t="s">
        <v>206</v>
      </c>
      <c r="Q12" s="21">
        <v>520928</v>
      </c>
      <c r="R12" s="21">
        <v>289</v>
      </c>
      <c r="S12" s="21">
        <v>1613214</v>
      </c>
      <c r="T12" s="21" t="s">
        <v>206</v>
      </c>
      <c r="U12" s="21">
        <v>2589808</v>
      </c>
      <c r="V12" s="21">
        <v>59102</v>
      </c>
      <c r="W12" s="21">
        <v>578060</v>
      </c>
      <c r="X12" s="21" t="s">
        <v>206</v>
      </c>
      <c r="Y12" s="21" t="s">
        <v>206</v>
      </c>
      <c r="Z12" s="21">
        <v>4</v>
      </c>
      <c r="AA12" s="21" t="s">
        <v>206</v>
      </c>
      <c r="AB12" s="21" t="s">
        <v>206</v>
      </c>
      <c r="AC12" s="21">
        <v>190</v>
      </c>
      <c r="AD12" s="21">
        <v>1302768</v>
      </c>
      <c r="AE12" s="21" t="s">
        <v>206</v>
      </c>
      <c r="AF12" s="21">
        <v>7664115</v>
      </c>
      <c r="AG12" s="21">
        <v>511245</v>
      </c>
      <c r="AH12" s="21">
        <v>3329187</v>
      </c>
      <c r="AI12" s="21">
        <v>57125</v>
      </c>
      <c r="AJ12" s="21">
        <v>135869</v>
      </c>
      <c r="AK12" s="21">
        <v>685218</v>
      </c>
      <c r="AL12" s="21">
        <v>345636</v>
      </c>
      <c r="AM12" s="21">
        <v>5266896</v>
      </c>
      <c r="AN12" s="21" t="s">
        <v>206</v>
      </c>
      <c r="AO12" s="21">
        <v>133051</v>
      </c>
      <c r="AP12" s="21">
        <v>1938232</v>
      </c>
      <c r="AQ12" s="21">
        <v>4103889</v>
      </c>
      <c r="AR12" s="21">
        <v>2556943</v>
      </c>
      <c r="AS12" s="21">
        <v>65</v>
      </c>
      <c r="AT12" s="21" t="s">
        <v>206</v>
      </c>
      <c r="AU12" s="21" t="s">
        <v>206</v>
      </c>
      <c r="AV12" s="21">
        <v>1349643</v>
      </c>
      <c r="AW12" s="21">
        <v>552804</v>
      </c>
      <c r="AX12" s="21" t="s">
        <v>206</v>
      </c>
      <c r="AY12" s="21" t="s">
        <v>206</v>
      </c>
      <c r="AZ12" s="21" t="s">
        <v>206</v>
      </c>
      <c r="BA12" s="21">
        <v>223502</v>
      </c>
      <c r="BB12" s="21">
        <v>17692496</v>
      </c>
      <c r="BC12" s="21">
        <v>1484</v>
      </c>
      <c r="BD12" s="21">
        <v>15</v>
      </c>
      <c r="BE12" s="21" t="s">
        <v>206</v>
      </c>
      <c r="BF12" s="21" t="s">
        <v>206</v>
      </c>
      <c r="BG12" s="21" t="s">
        <v>206</v>
      </c>
      <c r="BH12" s="21" t="s">
        <v>206</v>
      </c>
      <c r="BI12" s="21" t="s">
        <v>206</v>
      </c>
      <c r="BJ12" s="21" t="s">
        <v>206</v>
      </c>
      <c r="BK12" s="21" t="s">
        <v>206</v>
      </c>
      <c r="BL12" s="21" t="s">
        <v>206</v>
      </c>
      <c r="BM12" s="21">
        <v>147</v>
      </c>
      <c r="BN12" s="21" t="s">
        <v>206</v>
      </c>
      <c r="BO12" s="21" t="s">
        <v>206</v>
      </c>
      <c r="BP12" s="21" t="s">
        <v>206</v>
      </c>
      <c r="BQ12" s="21">
        <v>7626</v>
      </c>
      <c r="BR12" s="21">
        <v>13266</v>
      </c>
      <c r="BS12" s="21">
        <v>501510</v>
      </c>
      <c r="BT12" s="21">
        <v>31056</v>
      </c>
      <c r="BU12" s="21" t="s">
        <v>206</v>
      </c>
      <c r="BV12" s="21">
        <v>200676</v>
      </c>
      <c r="BW12" s="21">
        <v>247992</v>
      </c>
      <c r="BX12" s="21">
        <v>187228</v>
      </c>
      <c r="BY12" s="21">
        <v>103863</v>
      </c>
      <c r="BZ12" s="21">
        <v>71492</v>
      </c>
      <c r="CA12" s="21">
        <v>2181</v>
      </c>
      <c r="CB12" s="21" t="s">
        <v>206</v>
      </c>
      <c r="CC12" s="21" t="s">
        <v>206</v>
      </c>
      <c r="CD12" s="21" t="s">
        <v>206</v>
      </c>
      <c r="CE12" s="21" t="s">
        <v>206</v>
      </c>
      <c r="CF12" s="21" t="s">
        <v>206</v>
      </c>
      <c r="CG12" s="21">
        <v>14511439</v>
      </c>
      <c r="CH12" s="21">
        <v>16056787</v>
      </c>
      <c r="CI12" s="21">
        <v>16953325</v>
      </c>
      <c r="CJ12" s="21" t="s">
        <v>206</v>
      </c>
      <c r="CK12" s="21" t="s">
        <v>206</v>
      </c>
      <c r="CL12" s="21" t="s">
        <v>206</v>
      </c>
      <c r="CM12" s="21">
        <v>2291130</v>
      </c>
      <c r="CN12" s="21" t="s">
        <v>206</v>
      </c>
      <c r="CO12" s="21" t="s">
        <v>206</v>
      </c>
      <c r="CP12" s="21">
        <v>37174</v>
      </c>
      <c r="CQ12" s="21">
        <v>526661</v>
      </c>
      <c r="CR12" s="21">
        <v>224391</v>
      </c>
      <c r="CS12" s="21" t="s">
        <v>206</v>
      </c>
      <c r="CT12" s="21">
        <v>174467</v>
      </c>
      <c r="CU12" s="21">
        <v>8804</v>
      </c>
      <c r="CV12" s="21" t="s">
        <v>206</v>
      </c>
      <c r="CW12" s="21" t="s">
        <v>206</v>
      </c>
      <c r="CX12" s="21" t="s">
        <v>206</v>
      </c>
      <c r="CY12" s="21" t="s">
        <v>206</v>
      </c>
      <c r="CZ12" s="21" t="s">
        <v>206</v>
      </c>
      <c r="DA12" s="21">
        <v>69729</v>
      </c>
      <c r="DB12" s="21">
        <v>176169</v>
      </c>
      <c r="DC12" s="21" t="s">
        <v>206</v>
      </c>
      <c r="DD12" s="21">
        <v>2194995</v>
      </c>
      <c r="DE12" s="21">
        <v>247744</v>
      </c>
      <c r="DF12" s="21" t="s">
        <v>206</v>
      </c>
      <c r="DG12" s="21" t="s">
        <v>206</v>
      </c>
      <c r="DH12" s="21">
        <v>42000</v>
      </c>
      <c r="DI12" s="21">
        <v>0</v>
      </c>
      <c r="DJ12" s="21">
        <v>646200</v>
      </c>
      <c r="DK12" s="21">
        <v>1071496</v>
      </c>
      <c r="DL12" s="21">
        <v>622094</v>
      </c>
      <c r="DM12" s="21">
        <v>3702647</v>
      </c>
      <c r="DN12" s="21" t="s">
        <v>206</v>
      </c>
      <c r="DO12" s="21">
        <v>723681</v>
      </c>
      <c r="DP12" s="21">
        <v>308548</v>
      </c>
      <c r="DQ12" s="21">
        <v>9623222</v>
      </c>
      <c r="DR12" s="21">
        <v>143355</v>
      </c>
      <c r="DS12" s="21">
        <v>43338</v>
      </c>
      <c r="DT12" s="21">
        <v>3628</v>
      </c>
      <c r="DU12" s="21" t="s">
        <v>206</v>
      </c>
      <c r="DV12" s="21" t="s">
        <v>206</v>
      </c>
      <c r="DW12" s="21">
        <v>938380</v>
      </c>
      <c r="DX12" s="21">
        <v>8598901</v>
      </c>
      <c r="DY12" s="21" t="s">
        <v>206</v>
      </c>
      <c r="DZ12" s="21">
        <v>11284910</v>
      </c>
      <c r="EA12" s="21">
        <v>1705429</v>
      </c>
      <c r="EB12" s="21">
        <v>10289761</v>
      </c>
      <c r="EC12" s="21">
        <v>148485</v>
      </c>
      <c r="ED12" s="21">
        <v>6256300</v>
      </c>
      <c r="EE12" s="21">
        <v>782111</v>
      </c>
      <c r="EF12" s="21">
        <v>144920</v>
      </c>
      <c r="EG12" s="21">
        <v>16882390</v>
      </c>
      <c r="EH12" s="21" t="s">
        <v>206</v>
      </c>
      <c r="EI12" s="21">
        <v>7652751</v>
      </c>
      <c r="EJ12" s="21">
        <v>2022162</v>
      </c>
      <c r="EK12" s="21">
        <v>24750837</v>
      </c>
      <c r="EL12" s="21">
        <v>7650052</v>
      </c>
      <c r="EM12" s="21">
        <v>78344</v>
      </c>
      <c r="EN12" s="21">
        <v>221</v>
      </c>
      <c r="EO12" s="21" t="s">
        <v>206</v>
      </c>
      <c r="EP12" s="21">
        <v>2823259</v>
      </c>
      <c r="EQ12" s="21">
        <v>279363</v>
      </c>
      <c r="ER12" s="21" t="s">
        <v>206</v>
      </c>
      <c r="ES12" s="21">
        <v>46556</v>
      </c>
      <c r="ET12" s="21">
        <v>3391255</v>
      </c>
      <c r="EU12" s="21">
        <v>26398</v>
      </c>
      <c r="EV12" s="21">
        <v>57764</v>
      </c>
      <c r="EW12" s="21">
        <v>338</v>
      </c>
      <c r="EX12" s="21">
        <v>30794</v>
      </c>
      <c r="EY12" s="21" t="s">
        <v>206</v>
      </c>
      <c r="EZ12" s="21">
        <v>33346</v>
      </c>
      <c r="FA12" s="21">
        <v>56216</v>
      </c>
      <c r="FB12" s="21" t="s">
        <v>206</v>
      </c>
      <c r="FC12" s="21" t="s">
        <v>206</v>
      </c>
      <c r="FD12" s="21">
        <v>31678</v>
      </c>
      <c r="FE12" s="21" t="s">
        <v>206</v>
      </c>
      <c r="FF12" s="21" t="s">
        <v>206</v>
      </c>
      <c r="FG12" s="21">
        <v>209713</v>
      </c>
      <c r="FH12" s="21">
        <v>16</v>
      </c>
      <c r="FI12" s="21" t="s">
        <v>206</v>
      </c>
      <c r="FJ12" s="21" t="s">
        <v>206</v>
      </c>
      <c r="FK12" s="21">
        <v>35518</v>
      </c>
      <c r="FL12" s="21">
        <v>55515</v>
      </c>
      <c r="FM12" s="21">
        <v>7778</v>
      </c>
      <c r="FN12" s="21" t="s">
        <v>206</v>
      </c>
      <c r="FO12" s="21" t="s">
        <v>206</v>
      </c>
      <c r="FP12" s="21">
        <v>8138</v>
      </c>
      <c r="FQ12" s="21">
        <v>154706</v>
      </c>
      <c r="FR12" s="21">
        <v>10712478</v>
      </c>
      <c r="FS12" s="21">
        <v>3012903</v>
      </c>
      <c r="FT12" s="21">
        <v>2796987</v>
      </c>
      <c r="FU12" s="21">
        <v>11221</v>
      </c>
      <c r="FV12" s="21">
        <v>18435015</v>
      </c>
      <c r="FW12" s="21">
        <v>9949</v>
      </c>
      <c r="FX12" s="21" t="s">
        <v>206</v>
      </c>
      <c r="FY12" s="21" t="s">
        <v>206</v>
      </c>
      <c r="FZ12" s="21" t="s">
        <v>206</v>
      </c>
      <c r="GA12" s="21">
        <v>112882715</v>
      </c>
      <c r="GB12" s="21">
        <v>85728495</v>
      </c>
      <c r="GC12" s="21">
        <v>154177309</v>
      </c>
      <c r="GD12" s="21">
        <v>1175363</v>
      </c>
      <c r="GE12" s="21" t="s">
        <v>206</v>
      </c>
      <c r="GF12" s="21" t="s">
        <v>206</v>
      </c>
      <c r="GG12" s="21">
        <v>16946867</v>
      </c>
      <c r="GH12" s="21">
        <v>25</v>
      </c>
      <c r="GI12" s="21" t="s">
        <v>206</v>
      </c>
      <c r="GJ12" s="21">
        <v>10574656</v>
      </c>
      <c r="GK12" s="21">
        <v>6954268</v>
      </c>
      <c r="GL12" s="21">
        <v>1597882</v>
      </c>
      <c r="GM12" s="21" t="s">
        <v>206</v>
      </c>
      <c r="GN12" s="21">
        <v>126946</v>
      </c>
      <c r="GO12" s="21">
        <v>26245</v>
      </c>
      <c r="GP12" s="21">
        <v>20</v>
      </c>
      <c r="GQ12" s="21" t="s">
        <v>206</v>
      </c>
      <c r="GR12" s="21" t="s">
        <v>206</v>
      </c>
      <c r="GS12" s="21" t="s">
        <v>206</v>
      </c>
      <c r="GT12" s="21" t="s">
        <v>206</v>
      </c>
      <c r="GU12" s="21">
        <v>222600</v>
      </c>
      <c r="GV12" s="21">
        <v>1647636</v>
      </c>
      <c r="GW12" s="21" t="s">
        <v>206</v>
      </c>
      <c r="GX12" s="21" t="s">
        <v>206</v>
      </c>
      <c r="GY12" s="21">
        <v>150349</v>
      </c>
      <c r="GZ12" s="21">
        <v>45750</v>
      </c>
      <c r="HA12" s="21">
        <v>1374</v>
      </c>
      <c r="HB12" s="21" t="s">
        <v>206</v>
      </c>
      <c r="HC12" s="21" t="s">
        <v>206</v>
      </c>
      <c r="HD12" s="21">
        <v>155490</v>
      </c>
      <c r="HE12" s="21">
        <v>1125991</v>
      </c>
      <c r="HF12" s="21">
        <v>519410</v>
      </c>
      <c r="HG12" s="21">
        <v>5480947</v>
      </c>
      <c r="HH12" s="21" t="s">
        <v>206</v>
      </c>
      <c r="HI12" s="21">
        <v>6634883</v>
      </c>
      <c r="HJ12" s="21">
        <v>2659058</v>
      </c>
      <c r="HK12" s="21">
        <v>3347510</v>
      </c>
      <c r="HL12" s="21">
        <v>1423028</v>
      </c>
      <c r="HM12" s="21" t="s">
        <v>206</v>
      </c>
      <c r="HN12" s="21">
        <v>1916</v>
      </c>
      <c r="HO12" s="21" t="s">
        <v>206</v>
      </c>
      <c r="HP12" s="21">
        <v>1364</v>
      </c>
      <c r="HQ12" s="21">
        <v>486674</v>
      </c>
      <c r="HR12" s="21">
        <v>941473</v>
      </c>
      <c r="HS12" s="21" t="s">
        <v>206</v>
      </c>
      <c r="HT12" s="21">
        <v>2485310</v>
      </c>
      <c r="HU12" s="21">
        <v>116167</v>
      </c>
      <c r="HV12" s="21">
        <v>866171</v>
      </c>
      <c r="HW12" s="21">
        <v>323410</v>
      </c>
      <c r="HX12" s="21">
        <v>2870450</v>
      </c>
      <c r="HY12" s="21">
        <v>1195611</v>
      </c>
      <c r="HZ12" s="21">
        <v>454469</v>
      </c>
      <c r="IA12" s="21">
        <v>7453006</v>
      </c>
      <c r="IB12" s="21" t="s">
        <v>206</v>
      </c>
      <c r="IC12" s="21">
        <v>57206</v>
      </c>
      <c r="ID12" s="21">
        <v>1749002</v>
      </c>
      <c r="IE12" s="21">
        <v>8230168</v>
      </c>
      <c r="IF12" s="21">
        <v>2524994</v>
      </c>
      <c r="IG12" s="21">
        <v>101690</v>
      </c>
      <c r="IH12" s="21" t="s">
        <v>206</v>
      </c>
      <c r="II12" s="21" t="s">
        <v>206</v>
      </c>
      <c r="IJ12" s="21">
        <v>673363</v>
      </c>
      <c r="IK12" s="21">
        <v>1558928</v>
      </c>
      <c r="IL12" s="21">
        <v>2928</v>
      </c>
      <c r="IM12" s="21">
        <v>1267</v>
      </c>
      <c r="IN12" s="21">
        <v>1602422</v>
      </c>
      <c r="IO12" s="21">
        <v>52758</v>
      </c>
      <c r="IP12" s="21">
        <v>269456</v>
      </c>
      <c r="IQ12" s="21">
        <v>1732</v>
      </c>
      <c r="IR12" s="21">
        <v>40458</v>
      </c>
      <c r="IS12" s="21" t="s">
        <v>206</v>
      </c>
      <c r="IT12" s="21" t="s">
        <v>206</v>
      </c>
      <c r="IU12" s="21">
        <v>81</v>
      </c>
      <c r="IV12" s="21" t="s">
        <v>206</v>
      </c>
      <c r="IW12" s="21" t="s">
        <v>206</v>
      </c>
      <c r="IX12" s="21">
        <v>298418</v>
      </c>
      <c r="IY12" s="21" t="s">
        <v>206</v>
      </c>
      <c r="IZ12" s="21" t="s">
        <v>206</v>
      </c>
      <c r="JA12" s="21">
        <v>1241</v>
      </c>
      <c r="JB12" s="21">
        <v>69137</v>
      </c>
      <c r="JC12" s="21">
        <v>3351</v>
      </c>
      <c r="JD12" s="21" t="s">
        <v>206</v>
      </c>
      <c r="JE12" s="21">
        <v>63641</v>
      </c>
      <c r="JF12" s="21">
        <v>90699</v>
      </c>
      <c r="JG12" s="21">
        <v>1947270</v>
      </c>
      <c r="JH12" s="21">
        <v>1372476</v>
      </c>
      <c r="JI12" s="21" t="s">
        <v>206</v>
      </c>
      <c r="JJ12" s="21">
        <v>847648</v>
      </c>
      <c r="JK12" s="21">
        <v>86946</v>
      </c>
      <c r="JL12" s="21">
        <v>566864</v>
      </c>
      <c r="JM12" s="21">
        <v>343258</v>
      </c>
      <c r="JN12" s="21">
        <v>10500383</v>
      </c>
      <c r="JO12" s="21">
        <v>1327587</v>
      </c>
      <c r="JP12" s="21">
        <v>646</v>
      </c>
      <c r="JQ12" s="21" t="s">
        <v>206</v>
      </c>
      <c r="JR12" s="21">
        <v>133115</v>
      </c>
      <c r="JS12" s="21" t="s">
        <v>206</v>
      </c>
      <c r="JT12" s="21" t="s">
        <v>206</v>
      </c>
      <c r="JU12" s="21">
        <v>17434089</v>
      </c>
      <c r="JV12" s="21">
        <v>16427331</v>
      </c>
      <c r="JW12" s="21">
        <v>22799843</v>
      </c>
      <c r="JX12" s="21" t="s">
        <v>206</v>
      </c>
      <c r="JY12" s="21" t="s">
        <v>206</v>
      </c>
      <c r="JZ12" s="21">
        <v>416412</v>
      </c>
      <c r="KA12" s="21">
        <v>261945</v>
      </c>
      <c r="KB12" s="21">
        <v>417</v>
      </c>
      <c r="KC12" s="21" t="s">
        <v>206</v>
      </c>
      <c r="KD12" s="21">
        <v>282473</v>
      </c>
      <c r="KE12" s="21">
        <v>2680018</v>
      </c>
      <c r="KF12" s="21">
        <v>1491244</v>
      </c>
      <c r="KG12" s="21" t="s">
        <v>206</v>
      </c>
      <c r="KH12" s="21">
        <v>441109</v>
      </c>
      <c r="KI12" s="21">
        <v>18807</v>
      </c>
      <c r="KJ12" s="21" t="s">
        <v>206</v>
      </c>
      <c r="KK12" s="21" t="s">
        <v>206</v>
      </c>
      <c r="KL12" s="21" t="s">
        <v>206</v>
      </c>
      <c r="KM12" s="21" t="s">
        <v>206</v>
      </c>
      <c r="KN12" s="21" t="s">
        <v>206</v>
      </c>
      <c r="KO12" s="21">
        <v>6480</v>
      </c>
      <c r="KP12" s="21" t="s">
        <v>206</v>
      </c>
      <c r="KQ12" s="21" t="s">
        <v>206</v>
      </c>
      <c r="KR12" s="21" t="s">
        <v>206</v>
      </c>
      <c r="KS12" s="21" t="s">
        <v>206</v>
      </c>
      <c r="KT12" s="21" t="s">
        <v>206</v>
      </c>
      <c r="KU12" s="21">
        <v>4837</v>
      </c>
      <c r="KV12" s="21" t="s">
        <v>206</v>
      </c>
      <c r="KW12" s="21" t="s">
        <v>206</v>
      </c>
      <c r="KX12" s="21" t="s">
        <v>206</v>
      </c>
      <c r="KY12" s="21">
        <v>419418</v>
      </c>
      <c r="KZ12" s="21">
        <v>4476</v>
      </c>
      <c r="LA12" s="21">
        <v>99225</v>
      </c>
      <c r="LB12" s="21" t="s">
        <v>206</v>
      </c>
      <c r="LC12" s="21">
        <v>39</v>
      </c>
      <c r="LD12" s="21">
        <v>2492304</v>
      </c>
      <c r="LE12" s="21">
        <v>10332971</v>
      </c>
      <c r="LF12" s="21">
        <v>1134479</v>
      </c>
      <c r="LG12" s="21" t="s">
        <v>206</v>
      </c>
      <c r="LH12" s="21">
        <v>720</v>
      </c>
      <c r="LI12" s="21" t="s">
        <v>206</v>
      </c>
      <c r="LJ12" s="21">
        <v>2200</v>
      </c>
      <c r="LK12" s="21" t="s">
        <v>206</v>
      </c>
      <c r="LL12" s="21" t="s">
        <v>206</v>
      </c>
      <c r="LM12" s="21" t="s">
        <v>206</v>
      </c>
      <c r="LN12" s="21">
        <v>19779</v>
      </c>
      <c r="LO12" s="21" t="s">
        <v>206</v>
      </c>
      <c r="LP12" s="21">
        <v>64950</v>
      </c>
      <c r="LQ12" s="21">
        <v>44880</v>
      </c>
      <c r="LR12" s="21" t="s">
        <v>206</v>
      </c>
      <c r="LS12" s="21">
        <v>2491</v>
      </c>
      <c r="LT12" s="21" t="s">
        <v>206</v>
      </c>
      <c r="LU12" s="21">
        <v>5918</v>
      </c>
      <c r="LV12" s="21" t="s">
        <v>206</v>
      </c>
      <c r="LW12" s="21" t="s">
        <v>206</v>
      </c>
      <c r="LX12" s="21" t="s">
        <v>206</v>
      </c>
      <c r="LY12" s="21">
        <v>684409</v>
      </c>
      <c r="LZ12" s="21">
        <v>5062</v>
      </c>
      <c r="MA12" s="21">
        <v>60560</v>
      </c>
      <c r="MB12" s="21" t="s">
        <v>206</v>
      </c>
      <c r="MC12" s="21" t="s">
        <v>206</v>
      </c>
      <c r="MD12" s="21">
        <v>254531</v>
      </c>
      <c r="ME12" s="21">
        <v>25881</v>
      </c>
      <c r="MF12" s="21">
        <v>10765</v>
      </c>
      <c r="MG12" s="21" t="s">
        <v>206</v>
      </c>
      <c r="MH12" s="21" t="s">
        <v>206</v>
      </c>
      <c r="MI12" s="21" t="s">
        <v>206</v>
      </c>
      <c r="MJ12" s="21" t="s">
        <v>206</v>
      </c>
      <c r="MK12" s="21">
        <v>40472</v>
      </c>
      <c r="ML12" s="21">
        <v>12620</v>
      </c>
      <c r="MM12" s="21" t="s">
        <v>206</v>
      </c>
      <c r="MN12" s="21">
        <v>1734</v>
      </c>
      <c r="MO12" s="21" t="s">
        <v>206</v>
      </c>
      <c r="MP12" s="21" t="s">
        <v>206</v>
      </c>
      <c r="MQ12" s="21" t="s">
        <v>206</v>
      </c>
      <c r="MR12" s="21" t="s">
        <v>206</v>
      </c>
      <c r="MS12" s="21" t="s">
        <v>206</v>
      </c>
      <c r="MT12" s="21" t="s">
        <v>206</v>
      </c>
      <c r="MU12" s="21">
        <v>4937</v>
      </c>
      <c r="MV12" s="21">
        <v>71751</v>
      </c>
      <c r="MW12" s="21" t="s">
        <v>206</v>
      </c>
      <c r="MX12" s="21" t="s">
        <v>206</v>
      </c>
      <c r="MY12" s="21">
        <v>65278</v>
      </c>
      <c r="MZ12" s="21">
        <v>732764</v>
      </c>
      <c r="NA12" s="21">
        <v>807421</v>
      </c>
      <c r="NB12" s="21">
        <v>13057937</v>
      </c>
      <c r="NC12" s="21" t="s">
        <v>206</v>
      </c>
      <c r="ND12" s="21" t="s">
        <v>206</v>
      </c>
      <c r="NE12" s="21">
        <v>40</v>
      </c>
      <c r="NF12" s="21">
        <v>8576</v>
      </c>
      <c r="NG12" s="21">
        <v>25274</v>
      </c>
      <c r="NH12" s="21">
        <v>43497</v>
      </c>
      <c r="NI12" s="21">
        <v>268</v>
      </c>
      <c r="NJ12" s="21" t="s">
        <v>206</v>
      </c>
      <c r="NK12" s="21" t="s">
        <v>206</v>
      </c>
      <c r="NL12" s="21" t="s">
        <v>206</v>
      </c>
      <c r="NM12" s="21" t="s">
        <v>206</v>
      </c>
      <c r="NN12" s="21" t="s">
        <v>206</v>
      </c>
      <c r="NO12" s="21">
        <v>18463435</v>
      </c>
      <c r="NP12" s="21">
        <v>11018132</v>
      </c>
      <c r="NQ12" s="21">
        <v>65904</v>
      </c>
      <c r="NR12" s="21" t="s">
        <v>206</v>
      </c>
      <c r="NS12" s="21" t="s">
        <v>206</v>
      </c>
      <c r="NT12" s="21" t="s">
        <v>206</v>
      </c>
      <c r="NU12" s="21">
        <v>9026657</v>
      </c>
      <c r="NV12" s="21">
        <v>30991</v>
      </c>
      <c r="NW12" s="21" t="s">
        <v>206</v>
      </c>
      <c r="NX12" s="21">
        <v>30651</v>
      </c>
      <c r="NY12" s="21">
        <v>6689</v>
      </c>
      <c r="NZ12" s="21">
        <v>1743</v>
      </c>
      <c r="OA12" s="21" t="s">
        <v>206</v>
      </c>
      <c r="OB12" s="21">
        <v>2</v>
      </c>
      <c r="OC12" s="21" t="s">
        <v>206</v>
      </c>
      <c r="OD12" s="21" t="s">
        <v>206</v>
      </c>
      <c r="OE12" s="21" t="s">
        <v>206</v>
      </c>
      <c r="OF12" s="21" t="s">
        <v>206</v>
      </c>
      <c r="OG12" s="21" t="s">
        <v>206</v>
      </c>
      <c r="OH12" s="21" t="s">
        <v>206</v>
      </c>
      <c r="OI12" s="21">
        <v>181750</v>
      </c>
      <c r="OJ12" s="21">
        <v>58802</v>
      </c>
      <c r="OK12" s="21" t="s">
        <v>206</v>
      </c>
      <c r="OL12" s="21" t="s">
        <v>206</v>
      </c>
      <c r="OM12" s="21" t="s">
        <v>206</v>
      </c>
      <c r="ON12" s="21" t="s">
        <v>206</v>
      </c>
      <c r="OO12" s="21" t="s">
        <v>206</v>
      </c>
      <c r="OP12" s="21" t="s">
        <v>206</v>
      </c>
      <c r="OQ12" s="21" t="s">
        <v>206</v>
      </c>
      <c r="OR12" s="21">
        <v>35100</v>
      </c>
      <c r="OS12" s="21">
        <v>57708</v>
      </c>
      <c r="OT12" s="21" t="s">
        <v>206</v>
      </c>
      <c r="OU12" s="21">
        <v>5</v>
      </c>
      <c r="OV12" s="21" t="s">
        <v>206</v>
      </c>
      <c r="OW12" s="21" t="s">
        <v>206</v>
      </c>
      <c r="OX12" s="21">
        <v>1897255</v>
      </c>
      <c r="OY12" s="21">
        <v>2408833</v>
      </c>
      <c r="OZ12" s="21">
        <v>244520</v>
      </c>
      <c r="PA12" s="21" t="s">
        <v>206</v>
      </c>
      <c r="PB12" s="21">
        <v>111</v>
      </c>
      <c r="PC12" s="21" t="s">
        <v>206</v>
      </c>
      <c r="PD12" s="21" t="s">
        <v>206</v>
      </c>
      <c r="PE12" s="21" t="s">
        <v>206</v>
      </c>
      <c r="PF12" s="21">
        <v>347912</v>
      </c>
      <c r="PG12" s="21" t="s">
        <v>206</v>
      </c>
      <c r="PH12" s="21">
        <v>53</v>
      </c>
      <c r="PI12" s="21" t="s">
        <v>206</v>
      </c>
      <c r="PJ12" s="21">
        <v>1088</v>
      </c>
      <c r="PK12" s="21" t="s">
        <v>206</v>
      </c>
      <c r="PL12" s="21">
        <v>171251</v>
      </c>
      <c r="PM12" s="21">
        <v>694155</v>
      </c>
      <c r="PN12" s="21">
        <v>17097</v>
      </c>
      <c r="PO12" s="21">
        <v>174251</v>
      </c>
      <c r="PP12" s="21" t="s">
        <v>206</v>
      </c>
      <c r="PQ12" s="21">
        <v>20</v>
      </c>
      <c r="PR12" s="21" t="s">
        <v>206</v>
      </c>
      <c r="PS12" s="21">
        <v>238042</v>
      </c>
      <c r="PT12" s="21">
        <v>542866</v>
      </c>
      <c r="PU12" s="21">
        <v>19928</v>
      </c>
      <c r="PV12" s="21" t="s">
        <v>206</v>
      </c>
      <c r="PW12" s="21" t="s">
        <v>206</v>
      </c>
      <c r="PX12" s="21">
        <v>62932</v>
      </c>
      <c r="PY12" s="21">
        <v>95526</v>
      </c>
      <c r="PZ12" s="21" t="s">
        <v>206</v>
      </c>
      <c r="QA12" s="21">
        <v>201</v>
      </c>
      <c r="QB12" s="21" t="s">
        <v>206</v>
      </c>
      <c r="QC12" s="21">
        <v>24</v>
      </c>
      <c r="QD12" s="21" t="s">
        <v>206</v>
      </c>
      <c r="QE12" s="21">
        <v>26802</v>
      </c>
      <c r="QF12" s="21">
        <v>15358</v>
      </c>
      <c r="QG12" s="21" t="s">
        <v>206</v>
      </c>
      <c r="QH12" s="21" t="s">
        <v>206</v>
      </c>
      <c r="QI12" s="21" t="s">
        <v>206</v>
      </c>
      <c r="QJ12" s="21" t="s">
        <v>206</v>
      </c>
      <c r="QK12" s="21" t="s">
        <v>206</v>
      </c>
      <c r="QL12" s="21" t="s">
        <v>206</v>
      </c>
      <c r="QM12" s="21" t="s">
        <v>206</v>
      </c>
      <c r="QN12" s="21" t="s">
        <v>206</v>
      </c>
      <c r="QO12" s="21">
        <v>5629</v>
      </c>
      <c r="QP12" s="21">
        <v>1922022</v>
      </c>
      <c r="QQ12" s="21" t="s">
        <v>206</v>
      </c>
      <c r="QR12" s="21" t="s">
        <v>206</v>
      </c>
      <c r="QS12" s="21">
        <v>326</v>
      </c>
      <c r="QT12" s="21">
        <v>109122</v>
      </c>
      <c r="QU12" s="21">
        <v>3</v>
      </c>
      <c r="QV12" s="21" t="s">
        <v>206</v>
      </c>
      <c r="QW12" s="21" t="s">
        <v>206</v>
      </c>
      <c r="QX12" s="21">
        <v>1640</v>
      </c>
      <c r="QY12" s="21">
        <v>45756</v>
      </c>
      <c r="QZ12" s="21">
        <v>2855</v>
      </c>
      <c r="RA12" s="21">
        <v>27149</v>
      </c>
      <c r="RB12" s="21">
        <v>656094</v>
      </c>
      <c r="RC12" s="21">
        <v>1373</v>
      </c>
      <c r="RD12" s="21" t="s">
        <v>206</v>
      </c>
      <c r="RE12" s="21" t="s">
        <v>206</v>
      </c>
      <c r="RF12" s="21" t="s">
        <v>206</v>
      </c>
      <c r="RG12" s="21" t="s">
        <v>206</v>
      </c>
      <c r="RH12" s="21" t="s">
        <v>206</v>
      </c>
      <c r="RI12" s="21">
        <v>110186408</v>
      </c>
      <c r="RJ12" s="21">
        <v>35915313</v>
      </c>
      <c r="RK12" s="21">
        <v>1534276</v>
      </c>
      <c r="RL12" s="21" t="s">
        <v>206</v>
      </c>
      <c r="RM12" s="21" t="s">
        <v>206</v>
      </c>
      <c r="RN12" s="21" t="s">
        <v>206</v>
      </c>
      <c r="RO12" s="21">
        <v>12273761</v>
      </c>
      <c r="RP12" s="21" t="s">
        <v>206</v>
      </c>
      <c r="RQ12" s="21" t="s">
        <v>206</v>
      </c>
      <c r="RR12" s="21">
        <v>362</v>
      </c>
      <c r="RS12" s="21">
        <v>2639</v>
      </c>
      <c r="RT12" s="21">
        <v>50362958</v>
      </c>
      <c r="RU12" s="21" t="s">
        <v>206</v>
      </c>
      <c r="RV12" s="21">
        <v>15</v>
      </c>
      <c r="RW12" s="21" t="s">
        <v>206</v>
      </c>
      <c r="RX12" s="21" t="s">
        <v>206</v>
      </c>
      <c r="RY12" s="21" t="s">
        <v>206</v>
      </c>
      <c r="RZ12" s="21" t="s">
        <v>206</v>
      </c>
      <c r="SA12" s="21" t="s">
        <v>206</v>
      </c>
      <c r="SB12" s="21" t="s">
        <v>206</v>
      </c>
      <c r="SC12" s="21">
        <v>277463</v>
      </c>
      <c r="SD12" s="21">
        <v>5</v>
      </c>
      <c r="SE12" s="21" t="s">
        <v>206</v>
      </c>
      <c r="SF12" s="21">
        <v>393720</v>
      </c>
      <c r="SG12" s="21">
        <v>4</v>
      </c>
      <c r="SH12" s="21" t="s">
        <v>206</v>
      </c>
      <c r="SI12" s="21" t="s">
        <v>206</v>
      </c>
      <c r="SJ12" s="21" t="s">
        <v>206</v>
      </c>
      <c r="SK12" s="21" t="s">
        <v>206</v>
      </c>
      <c r="SL12" s="21" t="s">
        <v>206</v>
      </c>
      <c r="SM12" s="21" t="s">
        <v>206</v>
      </c>
      <c r="SN12" s="21" t="s">
        <v>206</v>
      </c>
      <c r="SO12" s="21">
        <v>1</v>
      </c>
      <c r="SP12" s="21" t="s">
        <v>206</v>
      </c>
      <c r="SQ12" s="21" t="s">
        <v>206</v>
      </c>
      <c r="SR12" s="21">
        <v>18</v>
      </c>
      <c r="SS12" s="21">
        <v>128812</v>
      </c>
      <c r="ST12" s="21" t="s">
        <v>206</v>
      </c>
      <c r="SU12" s="21" t="s">
        <v>206</v>
      </c>
      <c r="SV12" s="21">
        <v>342</v>
      </c>
      <c r="SW12" s="21" t="s">
        <v>206</v>
      </c>
      <c r="SX12" s="21" t="s">
        <v>206</v>
      </c>
      <c r="SY12" s="21">
        <v>8237</v>
      </c>
      <c r="SZ12" s="21">
        <v>149460</v>
      </c>
      <c r="TA12" s="21" t="s">
        <v>206</v>
      </c>
      <c r="TB12" s="21">
        <v>73174</v>
      </c>
      <c r="TC12" s="21" t="s">
        <v>206</v>
      </c>
      <c r="TD12" s="21">
        <v>544771</v>
      </c>
      <c r="TE12" s="21">
        <v>5</v>
      </c>
      <c r="TF12" s="21">
        <v>4134</v>
      </c>
      <c r="TG12" s="21">
        <v>81000</v>
      </c>
      <c r="TH12" s="21">
        <v>33</v>
      </c>
      <c r="TI12" s="21">
        <v>680189</v>
      </c>
      <c r="TJ12" s="21" t="s">
        <v>206</v>
      </c>
      <c r="TK12" s="21" t="s">
        <v>206</v>
      </c>
      <c r="TL12" s="21">
        <v>155203</v>
      </c>
      <c r="TM12" s="21">
        <v>496803</v>
      </c>
      <c r="TN12" s="21">
        <v>74298</v>
      </c>
      <c r="TO12" s="21">
        <v>28</v>
      </c>
      <c r="TP12" s="21" t="s">
        <v>206</v>
      </c>
      <c r="TQ12" s="21" t="s">
        <v>206</v>
      </c>
      <c r="TR12" s="21">
        <v>1393</v>
      </c>
      <c r="TS12" s="21">
        <v>1329871</v>
      </c>
      <c r="TT12" s="21" t="s">
        <v>206</v>
      </c>
      <c r="TU12" s="21">
        <v>4543</v>
      </c>
      <c r="TV12" s="21" t="s">
        <v>206</v>
      </c>
      <c r="TW12" s="21" t="s">
        <v>206</v>
      </c>
      <c r="TX12" s="21" t="s">
        <v>206</v>
      </c>
      <c r="TY12" s="21" t="s">
        <v>206</v>
      </c>
      <c r="TZ12" s="21" t="s">
        <v>206</v>
      </c>
      <c r="UA12" s="21" t="s">
        <v>206</v>
      </c>
      <c r="UB12" s="21">
        <v>1097</v>
      </c>
      <c r="UC12" s="21" t="s">
        <v>206</v>
      </c>
      <c r="UD12" s="21" t="s">
        <v>206</v>
      </c>
      <c r="UE12" s="21" t="s">
        <v>206</v>
      </c>
      <c r="UF12" s="21" t="s">
        <v>206</v>
      </c>
      <c r="UG12" s="21" t="s">
        <v>206</v>
      </c>
      <c r="UH12" s="21" t="s">
        <v>206</v>
      </c>
      <c r="UI12" s="21" t="s">
        <v>206</v>
      </c>
      <c r="UJ12" s="21" t="s">
        <v>206</v>
      </c>
      <c r="UK12" s="21" t="s">
        <v>206</v>
      </c>
      <c r="UL12" s="21" t="s">
        <v>206</v>
      </c>
      <c r="UM12" s="21">
        <v>4861</v>
      </c>
      <c r="UN12" s="21">
        <v>50</v>
      </c>
      <c r="UO12" s="21" t="s">
        <v>206</v>
      </c>
      <c r="UP12" s="21">
        <v>47</v>
      </c>
      <c r="UQ12" s="21" t="s">
        <v>206</v>
      </c>
      <c r="UR12" s="21">
        <v>151</v>
      </c>
      <c r="US12" s="21" t="s">
        <v>206</v>
      </c>
      <c r="UT12" s="21">
        <v>935036</v>
      </c>
      <c r="UU12" s="21" t="s">
        <v>206</v>
      </c>
      <c r="UV12" s="21">
        <v>24368</v>
      </c>
      <c r="UW12" s="21" t="s">
        <v>206</v>
      </c>
      <c r="UX12" s="21" t="s">
        <v>206</v>
      </c>
      <c r="UY12" s="21" t="s">
        <v>206</v>
      </c>
      <c r="UZ12" s="21" t="s">
        <v>206</v>
      </c>
      <c r="VA12" s="21">
        <v>33403</v>
      </c>
      <c r="VB12" s="21" t="s">
        <v>206</v>
      </c>
      <c r="VC12" s="21">
        <v>38915328</v>
      </c>
      <c r="VD12" s="21">
        <v>31911400</v>
      </c>
      <c r="VE12" s="21">
        <v>418747</v>
      </c>
      <c r="VF12" s="21" t="s">
        <v>206</v>
      </c>
      <c r="VG12" s="21" t="s">
        <v>206</v>
      </c>
      <c r="VH12" s="21">
        <v>1200</v>
      </c>
      <c r="VI12" s="21">
        <v>1195766</v>
      </c>
      <c r="VJ12" s="21" t="s">
        <v>206</v>
      </c>
      <c r="VK12" s="21" t="s">
        <v>206</v>
      </c>
      <c r="VL12" s="21">
        <v>2986</v>
      </c>
      <c r="VM12" s="21" t="s">
        <v>206</v>
      </c>
      <c r="VN12" s="21">
        <v>12980</v>
      </c>
      <c r="VO12" s="21" t="s">
        <v>206</v>
      </c>
      <c r="VP12" s="21" t="s">
        <v>206</v>
      </c>
      <c r="VQ12" s="21" t="s">
        <v>206</v>
      </c>
      <c r="VR12" s="21">
        <v>14</v>
      </c>
      <c r="VS12" s="21" t="s">
        <v>206</v>
      </c>
      <c r="VT12" s="21">
        <v>14314139</v>
      </c>
      <c r="VU12" s="21" t="s">
        <v>206</v>
      </c>
      <c r="VV12" s="21" t="s">
        <v>206</v>
      </c>
      <c r="VW12" s="21">
        <v>1208</v>
      </c>
      <c r="VX12" s="21">
        <v>175991</v>
      </c>
      <c r="VY12" s="21" t="s">
        <v>206</v>
      </c>
      <c r="VZ12" s="21">
        <v>69885</v>
      </c>
      <c r="WA12" s="21" t="s">
        <v>206</v>
      </c>
      <c r="WB12" s="21">
        <v>10442965</v>
      </c>
      <c r="WC12" s="21">
        <v>145980</v>
      </c>
      <c r="WD12" s="21">
        <v>0</v>
      </c>
      <c r="WE12" s="21" t="s">
        <v>206</v>
      </c>
      <c r="WF12" s="21">
        <v>17</v>
      </c>
      <c r="WG12" s="21" t="s">
        <v>206</v>
      </c>
      <c r="WH12" s="21">
        <v>655718</v>
      </c>
      <c r="WI12" s="21">
        <v>3302465</v>
      </c>
      <c r="WJ12" s="21">
        <v>4886008</v>
      </c>
      <c r="WK12" s="21">
        <v>2</v>
      </c>
      <c r="WL12" s="21">
        <v>497830</v>
      </c>
      <c r="WM12" s="21">
        <v>10257819</v>
      </c>
      <c r="WN12" s="21">
        <v>547845</v>
      </c>
      <c r="WO12" s="21" t="s">
        <v>206</v>
      </c>
      <c r="WP12" s="21">
        <v>1100</v>
      </c>
      <c r="WQ12" s="21" t="s">
        <v>206</v>
      </c>
      <c r="WR12" s="21" t="s">
        <v>206</v>
      </c>
      <c r="WS12" s="21">
        <v>98137</v>
      </c>
      <c r="WT12" s="21">
        <v>203545</v>
      </c>
      <c r="WU12" s="21" t="s">
        <v>206</v>
      </c>
      <c r="WV12" s="21">
        <v>8370</v>
      </c>
      <c r="WW12" s="21" t="s">
        <v>206</v>
      </c>
      <c r="WX12" s="21">
        <v>49630</v>
      </c>
      <c r="WY12" s="21">
        <v>61</v>
      </c>
      <c r="WZ12" s="21">
        <v>602765</v>
      </c>
      <c r="XA12" s="21">
        <v>141067</v>
      </c>
      <c r="XB12" s="21">
        <v>16</v>
      </c>
      <c r="XC12" s="21">
        <v>1956680</v>
      </c>
      <c r="XD12" s="21" t="s">
        <v>206</v>
      </c>
      <c r="XE12" s="21">
        <v>14609344</v>
      </c>
      <c r="XF12" s="21">
        <v>10787</v>
      </c>
      <c r="XG12" s="21">
        <v>49266370</v>
      </c>
      <c r="XH12" s="21">
        <v>76244</v>
      </c>
      <c r="XI12" s="21">
        <v>75754</v>
      </c>
      <c r="XJ12" s="21">
        <v>20427</v>
      </c>
      <c r="XK12" s="21" t="s">
        <v>206</v>
      </c>
      <c r="XL12" s="21">
        <v>41947</v>
      </c>
      <c r="XM12" s="21">
        <v>11375</v>
      </c>
      <c r="XN12" s="21" t="s">
        <v>206</v>
      </c>
      <c r="XO12" s="21">
        <v>4895</v>
      </c>
      <c r="XP12" s="21">
        <v>3356</v>
      </c>
      <c r="XQ12" s="21">
        <v>5892</v>
      </c>
      <c r="XR12" s="21">
        <v>330</v>
      </c>
      <c r="XS12" s="21" t="s">
        <v>206</v>
      </c>
      <c r="XT12" s="21">
        <v>3938</v>
      </c>
      <c r="XU12" s="21">
        <v>1348</v>
      </c>
      <c r="XV12" s="21">
        <v>687</v>
      </c>
      <c r="XW12" s="21">
        <v>1371</v>
      </c>
      <c r="XX12" s="21" t="s">
        <v>206</v>
      </c>
      <c r="XY12" s="21" t="s">
        <v>206</v>
      </c>
      <c r="XZ12" s="21">
        <v>2119</v>
      </c>
      <c r="YA12" s="21" t="s">
        <v>206</v>
      </c>
      <c r="YB12" s="21" t="s">
        <v>206</v>
      </c>
      <c r="YC12" s="21">
        <v>1</v>
      </c>
      <c r="YD12" s="21">
        <v>501359</v>
      </c>
      <c r="YE12" s="21" t="s">
        <v>206</v>
      </c>
      <c r="YF12" s="21" t="s">
        <v>206</v>
      </c>
      <c r="YG12" s="21">
        <v>8365</v>
      </c>
      <c r="YH12" s="21">
        <v>825934</v>
      </c>
      <c r="YI12" s="21">
        <v>90754</v>
      </c>
      <c r="YJ12" s="21">
        <v>187449</v>
      </c>
      <c r="YK12" s="21" t="s">
        <v>206</v>
      </c>
      <c r="YL12" s="21">
        <v>97799</v>
      </c>
      <c r="YM12" s="21">
        <v>26568</v>
      </c>
      <c r="YN12" s="21">
        <v>31005</v>
      </c>
      <c r="YO12" s="21">
        <v>1757225</v>
      </c>
      <c r="YP12" s="21">
        <v>387194</v>
      </c>
      <c r="YQ12" s="21">
        <v>10639</v>
      </c>
      <c r="YR12" s="21" t="s">
        <v>206</v>
      </c>
      <c r="YS12" s="21">
        <v>39222</v>
      </c>
      <c r="YT12" s="21">
        <v>749</v>
      </c>
      <c r="YU12" s="21">
        <v>245470</v>
      </c>
      <c r="YV12" s="21" t="s">
        <v>206</v>
      </c>
      <c r="YW12" s="21">
        <v>159147327</v>
      </c>
      <c r="YX12" s="21">
        <v>236707883</v>
      </c>
      <c r="YY12" s="21">
        <v>30604897</v>
      </c>
      <c r="YZ12" s="21" t="s">
        <v>206</v>
      </c>
      <c r="ZA12" s="21" t="s">
        <v>206</v>
      </c>
      <c r="ZB12" s="21" t="s">
        <v>206</v>
      </c>
      <c r="ZC12" s="21">
        <v>5688425</v>
      </c>
      <c r="ZD12" s="21" t="s">
        <v>206</v>
      </c>
      <c r="ZE12" s="21" t="s">
        <v>206</v>
      </c>
      <c r="ZF12" s="21">
        <v>303636</v>
      </c>
      <c r="ZG12" s="21">
        <v>44962</v>
      </c>
      <c r="ZH12" s="21">
        <v>835369</v>
      </c>
      <c r="ZI12" s="21" t="s">
        <v>206</v>
      </c>
      <c r="ZJ12" s="21">
        <v>291907</v>
      </c>
      <c r="ZK12" s="21" t="s">
        <v>206</v>
      </c>
      <c r="ZL12" s="21" t="s">
        <v>206</v>
      </c>
      <c r="ZM12" s="21" t="s">
        <v>206</v>
      </c>
      <c r="ZN12" s="21" t="s">
        <v>206</v>
      </c>
      <c r="ZO12" s="21" t="s">
        <v>206</v>
      </c>
      <c r="ZP12" s="21" t="s">
        <v>206</v>
      </c>
      <c r="ZQ12" s="21" t="s">
        <v>206</v>
      </c>
      <c r="ZR12" s="21" t="s">
        <v>206</v>
      </c>
      <c r="ZS12" s="21" t="s">
        <v>206</v>
      </c>
      <c r="ZT12" s="21" t="s">
        <v>206</v>
      </c>
      <c r="ZU12" s="21">
        <v>282850</v>
      </c>
      <c r="ZV12" s="21" t="s">
        <v>206</v>
      </c>
      <c r="ZW12" s="21" t="s">
        <v>206</v>
      </c>
      <c r="ZX12" s="21" t="s">
        <v>206</v>
      </c>
      <c r="ZY12" s="21" t="s">
        <v>206</v>
      </c>
      <c r="ZZ12" s="21" t="s">
        <v>206</v>
      </c>
      <c r="AAA12" s="21" t="s">
        <v>206</v>
      </c>
      <c r="AAB12" s="21" t="s">
        <v>206</v>
      </c>
      <c r="AAC12" s="21" t="s">
        <v>206</v>
      </c>
      <c r="AAD12" s="21" t="s">
        <v>206</v>
      </c>
      <c r="AAE12" s="21" t="s">
        <v>206</v>
      </c>
      <c r="AAF12" s="21" t="s">
        <v>206</v>
      </c>
      <c r="AAG12" s="21" t="s">
        <v>206</v>
      </c>
      <c r="AAH12" s="21" t="s">
        <v>206</v>
      </c>
      <c r="AAI12" s="21" t="s">
        <v>206</v>
      </c>
      <c r="AAJ12" s="21" t="s">
        <v>206</v>
      </c>
      <c r="AAK12" s="21" t="s">
        <v>206</v>
      </c>
      <c r="AAL12" s="21" t="s">
        <v>206</v>
      </c>
      <c r="AAM12" s="21" t="s">
        <v>206</v>
      </c>
      <c r="AAN12" s="21" t="s">
        <v>206</v>
      </c>
      <c r="AAO12" s="21" t="s">
        <v>206</v>
      </c>
      <c r="AAP12" s="21" t="s">
        <v>206</v>
      </c>
      <c r="AAQ12" s="21" t="s">
        <v>206</v>
      </c>
      <c r="AAR12" s="21">
        <v>29016</v>
      </c>
      <c r="AAS12" s="21">
        <v>61250</v>
      </c>
      <c r="AAT12" s="21" t="s">
        <v>206</v>
      </c>
      <c r="AAU12" s="21" t="s">
        <v>206</v>
      </c>
      <c r="AAV12" s="21" t="s">
        <v>206</v>
      </c>
      <c r="AAW12" s="21" t="s">
        <v>206</v>
      </c>
      <c r="AAX12" s="21" t="s">
        <v>206</v>
      </c>
      <c r="AAY12" s="21" t="s">
        <v>206</v>
      </c>
      <c r="AAZ12" s="21" t="s">
        <v>206</v>
      </c>
      <c r="ABA12" s="21">
        <v>446</v>
      </c>
      <c r="ABB12" s="21">
        <v>1426</v>
      </c>
      <c r="ABC12" s="21" t="s">
        <v>206</v>
      </c>
      <c r="ABD12" s="21" t="s">
        <v>206</v>
      </c>
      <c r="ABE12" s="21" t="s">
        <v>206</v>
      </c>
      <c r="ABF12" s="21" t="s">
        <v>206</v>
      </c>
      <c r="ABG12" s="21" t="s">
        <v>206</v>
      </c>
      <c r="ABH12" s="21" t="s">
        <v>206</v>
      </c>
      <c r="ABI12" s="21" t="s">
        <v>206</v>
      </c>
      <c r="ABJ12" s="21" t="s">
        <v>206</v>
      </c>
      <c r="ABK12" s="21" t="s">
        <v>206</v>
      </c>
      <c r="ABL12" s="21" t="s">
        <v>206</v>
      </c>
      <c r="ABM12" s="21" t="s">
        <v>206</v>
      </c>
      <c r="ABN12" s="21" t="s">
        <v>206</v>
      </c>
      <c r="ABO12" s="21" t="s">
        <v>206</v>
      </c>
      <c r="ABP12" s="21" t="s">
        <v>206</v>
      </c>
      <c r="ABQ12" s="21" t="s">
        <v>206</v>
      </c>
      <c r="ABR12" s="21" t="s">
        <v>206</v>
      </c>
      <c r="ABS12" s="21" t="s">
        <v>206</v>
      </c>
      <c r="ABT12" s="21" t="s">
        <v>206</v>
      </c>
      <c r="ABU12" s="21" t="s">
        <v>206</v>
      </c>
      <c r="ABV12" s="21" t="s">
        <v>206</v>
      </c>
      <c r="ABW12" s="21" t="s">
        <v>206</v>
      </c>
      <c r="ABX12" s="21" t="s">
        <v>206</v>
      </c>
      <c r="ABY12" s="21" t="s">
        <v>206</v>
      </c>
      <c r="ABZ12" s="21" t="s">
        <v>206</v>
      </c>
      <c r="ACA12" s="21" t="s">
        <v>206</v>
      </c>
      <c r="ACB12" s="21" t="s">
        <v>206</v>
      </c>
      <c r="ACC12" s="21" t="s">
        <v>206</v>
      </c>
      <c r="ACD12" s="21" t="s">
        <v>206</v>
      </c>
      <c r="ACE12" s="21" t="s">
        <v>206</v>
      </c>
      <c r="ACF12" s="21" t="s">
        <v>206</v>
      </c>
      <c r="ACG12" s="21" t="s">
        <v>206</v>
      </c>
      <c r="ACH12" s="21" t="s">
        <v>206</v>
      </c>
      <c r="ACI12" s="21">
        <v>107741</v>
      </c>
      <c r="ACJ12" s="21" t="s">
        <v>206</v>
      </c>
      <c r="ACK12" s="21" t="s">
        <v>206</v>
      </c>
      <c r="ACL12" s="21" t="s">
        <v>206</v>
      </c>
      <c r="ACM12" s="21" t="s">
        <v>206</v>
      </c>
      <c r="ACN12" s="21" t="s">
        <v>206</v>
      </c>
      <c r="ACO12" s="21" t="s">
        <v>206</v>
      </c>
      <c r="ACP12" s="21" t="s">
        <v>206</v>
      </c>
      <c r="ACQ12" s="21">
        <v>6400</v>
      </c>
      <c r="ACR12" s="21">
        <v>2216200</v>
      </c>
      <c r="ACS12" s="21" t="s">
        <v>206</v>
      </c>
      <c r="ACT12" s="21" t="s">
        <v>206</v>
      </c>
      <c r="ACU12" s="21" t="s">
        <v>206</v>
      </c>
      <c r="ACV12" s="21" t="s">
        <v>206</v>
      </c>
      <c r="ACW12" s="21" t="s">
        <v>206</v>
      </c>
      <c r="ACX12" s="21" t="s">
        <v>206</v>
      </c>
      <c r="ACY12" s="21" t="s">
        <v>206</v>
      </c>
      <c r="ACZ12" s="21" t="s">
        <v>206</v>
      </c>
      <c r="ADA12" s="21" t="s">
        <v>206</v>
      </c>
      <c r="ADB12" s="21" t="s">
        <v>206</v>
      </c>
      <c r="ADC12" s="21" t="s">
        <v>206</v>
      </c>
      <c r="ADD12" s="21" t="s">
        <v>206</v>
      </c>
      <c r="ADE12" s="21" t="s">
        <v>206</v>
      </c>
      <c r="ADF12" s="21" t="s">
        <v>206</v>
      </c>
      <c r="ADG12" s="21" t="s">
        <v>206</v>
      </c>
      <c r="ADH12" s="21" t="s">
        <v>206</v>
      </c>
      <c r="ADI12" s="21" t="s">
        <v>206</v>
      </c>
      <c r="ADJ12" s="21" t="s">
        <v>206</v>
      </c>
      <c r="ADK12" s="21">
        <v>73260</v>
      </c>
      <c r="ADL12" s="21" t="s">
        <v>206</v>
      </c>
      <c r="ADM12" s="21" t="s">
        <v>206</v>
      </c>
      <c r="ADN12" s="21" t="s">
        <v>206</v>
      </c>
      <c r="ADO12" s="21" t="s">
        <v>206</v>
      </c>
      <c r="ADP12" s="21">
        <v>154254</v>
      </c>
      <c r="ADQ12" s="21" t="s">
        <v>206</v>
      </c>
      <c r="ADR12" s="21" t="s">
        <v>206</v>
      </c>
      <c r="ADS12" s="21" t="s">
        <v>206</v>
      </c>
      <c r="ADT12" s="21">
        <v>427</v>
      </c>
      <c r="ADU12" s="21">
        <v>6237</v>
      </c>
      <c r="ADV12" s="21" t="s">
        <v>206</v>
      </c>
      <c r="ADW12" s="21">
        <v>15980</v>
      </c>
      <c r="ADX12" s="21" t="s">
        <v>206</v>
      </c>
      <c r="ADY12" s="21" t="s">
        <v>206</v>
      </c>
      <c r="ADZ12" s="21" t="s">
        <v>206</v>
      </c>
      <c r="AEA12" s="21">
        <v>3375182</v>
      </c>
      <c r="AEB12" s="21" t="s">
        <v>206</v>
      </c>
      <c r="AEC12" s="21" t="s">
        <v>206</v>
      </c>
      <c r="AED12" s="21">
        <v>21788</v>
      </c>
      <c r="AEE12" s="21" t="s">
        <v>206</v>
      </c>
      <c r="AEF12" s="21" t="s">
        <v>206</v>
      </c>
      <c r="AEG12" s="21" t="s">
        <v>206</v>
      </c>
      <c r="AEH12" s="21" t="s">
        <v>206</v>
      </c>
      <c r="AEI12" s="21" t="s">
        <v>206</v>
      </c>
      <c r="AEJ12" s="21">
        <v>220396</v>
      </c>
      <c r="AEK12" s="21" t="s">
        <v>206</v>
      </c>
      <c r="AEL12" s="21">
        <v>7331109</v>
      </c>
      <c r="AEM12" s="21">
        <v>46400</v>
      </c>
      <c r="AEN12" s="21">
        <v>1522581</v>
      </c>
      <c r="AEO12" s="21" t="s">
        <v>206</v>
      </c>
      <c r="AEP12" s="21" t="s">
        <v>206</v>
      </c>
      <c r="AEQ12" s="21">
        <v>8436071</v>
      </c>
      <c r="AER12" s="21" t="s">
        <v>206</v>
      </c>
      <c r="AES12" s="21">
        <v>1862044</v>
      </c>
      <c r="AET12" s="21">
        <v>2505819</v>
      </c>
      <c r="AEU12" s="21">
        <v>3711320</v>
      </c>
      <c r="AEV12" s="21">
        <v>86599</v>
      </c>
      <c r="AEW12" s="21">
        <v>155</v>
      </c>
      <c r="AEX12" s="21" t="s">
        <v>206</v>
      </c>
      <c r="AEY12" s="21" t="s">
        <v>206</v>
      </c>
      <c r="AEZ12" s="21">
        <v>132618</v>
      </c>
      <c r="AFA12" s="21">
        <v>1116092</v>
      </c>
      <c r="AFB12" s="21" t="s">
        <v>206</v>
      </c>
      <c r="AFC12" s="21">
        <v>8280</v>
      </c>
      <c r="AFD12" s="21" t="s">
        <v>206</v>
      </c>
      <c r="AFE12" s="21" t="s">
        <v>206</v>
      </c>
      <c r="AFF12" s="21">
        <v>532092</v>
      </c>
      <c r="AFG12" s="21">
        <v>334</v>
      </c>
      <c r="AFH12" s="21" t="s">
        <v>206</v>
      </c>
      <c r="AFI12" s="21" t="s">
        <v>206</v>
      </c>
      <c r="AFJ12" s="21">
        <v>738</v>
      </c>
      <c r="AFK12" s="21" t="s">
        <v>206</v>
      </c>
      <c r="AFL12" s="21" t="s">
        <v>206</v>
      </c>
      <c r="AFM12" s="21" t="s">
        <v>206</v>
      </c>
      <c r="AFN12" s="21">
        <v>759734</v>
      </c>
      <c r="AFO12" s="21" t="s">
        <v>206</v>
      </c>
      <c r="AFP12" s="21" t="s">
        <v>206</v>
      </c>
      <c r="AFQ12" s="21" t="s">
        <v>206</v>
      </c>
      <c r="AFR12" s="21" t="s">
        <v>206</v>
      </c>
      <c r="AFS12" s="21" t="s">
        <v>206</v>
      </c>
      <c r="AFT12" s="21" t="s">
        <v>206</v>
      </c>
      <c r="AFU12" s="21">
        <v>20416</v>
      </c>
      <c r="AFV12" s="21">
        <v>130</v>
      </c>
      <c r="AFW12" s="21">
        <v>2356</v>
      </c>
      <c r="AFX12" s="21">
        <v>22097</v>
      </c>
      <c r="AFY12" s="21" t="s">
        <v>206</v>
      </c>
      <c r="AFZ12" s="21">
        <v>51091</v>
      </c>
      <c r="AGA12" s="21">
        <v>657601</v>
      </c>
      <c r="AGB12" s="21">
        <v>65158</v>
      </c>
      <c r="AGC12" s="21">
        <v>324</v>
      </c>
      <c r="AGD12" s="21">
        <v>3967062</v>
      </c>
      <c r="AGE12" s="21">
        <v>10524</v>
      </c>
      <c r="AGF12" s="21" t="s">
        <v>206</v>
      </c>
      <c r="AGG12" s="21">
        <v>22251</v>
      </c>
      <c r="AGH12" s="21" t="s">
        <v>206</v>
      </c>
      <c r="AGI12" s="21">
        <v>25186</v>
      </c>
      <c r="AGJ12" s="21" t="s">
        <v>206</v>
      </c>
      <c r="AGK12" s="21">
        <v>256091515</v>
      </c>
      <c r="AGL12" s="21">
        <v>631072222</v>
      </c>
      <c r="AGM12" s="21" t="s">
        <v>206</v>
      </c>
      <c r="AGN12" s="21" t="s">
        <v>206</v>
      </c>
      <c r="AGO12" s="21" t="s">
        <v>206</v>
      </c>
      <c r="AGP12" s="21" t="s">
        <v>206</v>
      </c>
      <c r="AGQ12" s="21">
        <v>1242128</v>
      </c>
      <c r="AGR12" s="21" t="s">
        <v>206</v>
      </c>
      <c r="AGS12" s="21" t="s">
        <v>206</v>
      </c>
      <c r="AGT12" s="21">
        <v>1800</v>
      </c>
      <c r="AGU12" s="21">
        <v>4260</v>
      </c>
      <c r="AGV12" s="21">
        <v>3124004</v>
      </c>
      <c r="AGW12" s="21" t="s">
        <v>206</v>
      </c>
      <c r="AGX12" s="21">
        <v>31158</v>
      </c>
      <c r="AGY12" s="21" t="s">
        <v>206</v>
      </c>
      <c r="AGZ12" s="21" t="s">
        <v>206</v>
      </c>
      <c r="AHA12" s="21" t="s">
        <v>206</v>
      </c>
      <c r="AHB12" s="21" t="s">
        <v>206</v>
      </c>
      <c r="AHC12" s="21" t="s">
        <v>206</v>
      </c>
      <c r="AHD12" s="21" t="s">
        <v>206</v>
      </c>
      <c r="AHE12" s="21" t="s">
        <v>206</v>
      </c>
      <c r="AHF12" s="21">
        <v>11</v>
      </c>
      <c r="AHG12" s="21" t="s">
        <v>206</v>
      </c>
      <c r="AHH12" s="21" t="s">
        <v>206</v>
      </c>
      <c r="AHI12" s="21">
        <v>7660</v>
      </c>
      <c r="AHJ12" s="21" t="s">
        <v>206</v>
      </c>
      <c r="AHK12" s="21" t="s">
        <v>206</v>
      </c>
      <c r="AHL12" s="21" t="s">
        <v>206</v>
      </c>
      <c r="AHM12" s="21" t="s">
        <v>206</v>
      </c>
      <c r="AHN12" s="21">
        <v>48360</v>
      </c>
      <c r="AHO12" s="21" t="s">
        <v>206</v>
      </c>
      <c r="AHP12" s="21" t="s">
        <v>206</v>
      </c>
      <c r="AHQ12" s="21">
        <v>8447</v>
      </c>
      <c r="AHR12" s="21" t="s">
        <v>206</v>
      </c>
      <c r="AHS12" s="21" t="s">
        <v>206</v>
      </c>
      <c r="AHT12" s="21">
        <v>51020</v>
      </c>
      <c r="AHU12" s="21">
        <v>81486</v>
      </c>
      <c r="AHV12" s="21" t="s">
        <v>206</v>
      </c>
      <c r="AHW12" s="21" t="s">
        <v>206</v>
      </c>
      <c r="AHX12" s="21" t="s">
        <v>206</v>
      </c>
      <c r="AHY12" s="21" t="s">
        <v>206</v>
      </c>
      <c r="AHZ12" s="21" t="s">
        <v>206</v>
      </c>
      <c r="AIA12" s="21" t="s">
        <v>206</v>
      </c>
      <c r="AIB12" s="21">
        <v>70445</v>
      </c>
      <c r="AIC12" s="21" t="s">
        <v>206</v>
      </c>
      <c r="AID12" s="21">
        <v>73851</v>
      </c>
      <c r="AIE12" s="21">
        <v>197834</v>
      </c>
      <c r="AIF12" s="21">
        <v>3121044</v>
      </c>
      <c r="AIG12" s="21">
        <v>27377</v>
      </c>
      <c r="AIH12" s="21">
        <v>114277</v>
      </c>
      <c r="AII12" s="21">
        <v>182762</v>
      </c>
      <c r="AIJ12" s="21" t="s">
        <v>206</v>
      </c>
      <c r="AIK12" s="21">
        <v>1293450</v>
      </c>
      <c r="AIL12" s="21" t="s">
        <v>206</v>
      </c>
      <c r="AIM12" s="21">
        <v>20967</v>
      </c>
      <c r="AIN12" s="21">
        <v>1236037</v>
      </c>
      <c r="AIO12" s="21">
        <v>105357</v>
      </c>
      <c r="AIP12" s="21">
        <v>86993</v>
      </c>
      <c r="AIQ12" s="21">
        <v>1964</v>
      </c>
      <c r="AIR12" s="21" t="s">
        <v>206</v>
      </c>
      <c r="AIS12" s="21" t="s">
        <v>206</v>
      </c>
      <c r="AIT12" s="21">
        <v>476650</v>
      </c>
      <c r="AIU12" s="21">
        <v>273397</v>
      </c>
      <c r="AIV12" s="21" t="s">
        <v>206</v>
      </c>
      <c r="AIW12" s="21">
        <v>138</v>
      </c>
      <c r="AIX12" s="21" t="s">
        <v>206</v>
      </c>
      <c r="AIY12" s="21" t="s">
        <v>206</v>
      </c>
      <c r="AIZ12" s="21">
        <v>5921086</v>
      </c>
      <c r="AJA12" s="21">
        <v>1458</v>
      </c>
      <c r="AJB12" s="21">
        <v>494</v>
      </c>
      <c r="AJC12" s="21" t="s">
        <v>206</v>
      </c>
      <c r="AJD12" s="21" t="s">
        <v>206</v>
      </c>
      <c r="AJE12" s="21" t="s">
        <v>206</v>
      </c>
      <c r="AJF12" s="21" t="s">
        <v>206</v>
      </c>
      <c r="AJG12" s="21" t="s">
        <v>206</v>
      </c>
      <c r="AJH12" s="21" t="s">
        <v>206</v>
      </c>
      <c r="AJI12" s="21" t="s">
        <v>206</v>
      </c>
      <c r="AJJ12" s="21" t="s">
        <v>206</v>
      </c>
      <c r="AJK12" s="21">
        <v>300</v>
      </c>
      <c r="AJL12" s="21">
        <v>110184</v>
      </c>
      <c r="AJM12" s="21" t="s">
        <v>206</v>
      </c>
      <c r="AJN12" s="21" t="s">
        <v>206</v>
      </c>
      <c r="AJO12" s="21" t="s">
        <v>206</v>
      </c>
      <c r="AJP12" s="21">
        <v>81843</v>
      </c>
      <c r="AJQ12" s="21" t="s">
        <v>206</v>
      </c>
      <c r="AJR12" s="21" t="s">
        <v>206</v>
      </c>
      <c r="AJS12" s="21" t="s">
        <v>206</v>
      </c>
      <c r="AJT12" s="21">
        <v>73</v>
      </c>
      <c r="AJU12" s="21">
        <v>473</v>
      </c>
      <c r="AJV12" s="21">
        <v>7475</v>
      </c>
      <c r="AJW12" s="21">
        <v>6726</v>
      </c>
      <c r="AJX12" s="21">
        <v>34061</v>
      </c>
      <c r="AJY12" s="21">
        <v>9709</v>
      </c>
      <c r="AJZ12" s="21" t="s">
        <v>206</v>
      </c>
      <c r="AKA12" s="21" t="s">
        <v>206</v>
      </c>
      <c r="AKB12" s="21" t="s">
        <v>206</v>
      </c>
      <c r="AKC12" s="21" t="s">
        <v>206</v>
      </c>
      <c r="AKD12" s="21" t="s">
        <v>206</v>
      </c>
      <c r="AKE12" s="21">
        <v>24193159</v>
      </c>
      <c r="AKF12" s="21">
        <v>11143103</v>
      </c>
      <c r="AKG12" s="21">
        <v>2834848</v>
      </c>
      <c r="AKH12" s="21" t="s">
        <v>206</v>
      </c>
      <c r="AKI12" s="21" t="s">
        <v>206</v>
      </c>
      <c r="AKJ12" s="21" t="s">
        <v>206</v>
      </c>
      <c r="AKK12" s="21">
        <v>1781836</v>
      </c>
      <c r="AKL12" s="21" t="s">
        <v>206</v>
      </c>
      <c r="AKM12" s="21" t="s">
        <v>206</v>
      </c>
      <c r="AKN12" s="21">
        <v>9492</v>
      </c>
      <c r="AKO12" s="21">
        <v>10</v>
      </c>
      <c r="AKP12" s="21" t="s">
        <v>206</v>
      </c>
      <c r="AKQ12" s="21" t="s">
        <v>206</v>
      </c>
      <c r="AKR12" s="21">
        <v>2310</v>
      </c>
      <c r="AKS12" s="21" t="s">
        <v>206</v>
      </c>
      <c r="AKT12" s="21" t="s">
        <v>206</v>
      </c>
      <c r="AKU12" s="21" t="s">
        <v>206</v>
      </c>
      <c r="AKV12" s="21" t="s">
        <v>206</v>
      </c>
      <c r="AKW12" s="21" t="s">
        <v>206</v>
      </c>
      <c r="AKX12" s="21" t="s">
        <v>206</v>
      </c>
      <c r="AKY12" s="21">
        <v>166600</v>
      </c>
      <c r="AKZ12" s="21">
        <v>100</v>
      </c>
      <c r="ALA12" s="21" t="s">
        <v>206</v>
      </c>
      <c r="ALB12" s="21" t="s">
        <v>206</v>
      </c>
      <c r="ALC12" s="21" t="s">
        <v>206</v>
      </c>
      <c r="ALD12" s="21">
        <v>495811</v>
      </c>
      <c r="ALE12" s="21" t="s">
        <v>206</v>
      </c>
      <c r="ALF12" s="21" t="s">
        <v>206</v>
      </c>
      <c r="ALG12" s="21">
        <v>75</v>
      </c>
      <c r="ALH12" s="21" t="s">
        <v>206</v>
      </c>
      <c r="ALI12" s="21" t="s">
        <v>206</v>
      </c>
      <c r="ALJ12" s="21">
        <v>29568</v>
      </c>
      <c r="ALK12" s="21">
        <v>33178</v>
      </c>
      <c r="ALL12" s="21" t="s">
        <v>206</v>
      </c>
      <c r="ALM12" s="21">
        <v>16672</v>
      </c>
      <c r="ALN12" s="21" t="s">
        <v>206</v>
      </c>
      <c r="ALO12" s="21">
        <v>2848954</v>
      </c>
      <c r="ALP12" s="21">
        <v>5895513</v>
      </c>
      <c r="ALQ12" s="21" t="s">
        <v>206</v>
      </c>
      <c r="ALR12" s="21">
        <v>1255244</v>
      </c>
      <c r="ALS12" s="21" t="s">
        <v>206</v>
      </c>
      <c r="ALT12" s="21" t="s">
        <v>206</v>
      </c>
      <c r="ALU12" s="21">
        <v>70134</v>
      </c>
      <c r="ALV12" s="21">
        <v>3599826</v>
      </c>
      <c r="ALW12" s="21" t="s">
        <v>206</v>
      </c>
      <c r="ALX12" s="21">
        <v>60579</v>
      </c>
      <c r="ALY12" s="21" t="s">
        <v>206</v>
      </c>
      <c r="ALZ12" s="21">
        <v>6822404</v>
      </c>
      <c r="AMA12" s="21">
        <v>61545</v>
      </c>
      <c r="AMB12" s="21">
        <v>185864</v>
      </c>
      <c r="AMC12" s="21">
        <v>338</v>
      </c>
      <c r="AMD12" s="21">
        <v>144631</v>
      </c>
      <c r="AME12" s="21">
        <v>2643941</v>
      </c>
      <c r="AMF12" s="21" t="s">
        <v>206</v>
      </c>
      <c r="AMG12" s="21" t="s">
        <v>206</v>
      </c>
      <c r="AMH12" s="21">
        <v>89764</v>
      </c>
      <c r="AMI12" s="21">
        <v>18381444</v>
      </c>
      <c r="AMJ12" s="21">
        <v>101573</v>
      </c>
      <c r="AMK12" s="21">
        <v>31536</v>
      </c>
      <c r="AML12" s="21">
        <v>255064</v>
      </c>
      <c r="AMM12" s="21" t="s">
        <v>206</v>
      </c>
      <c r="AMN12" s="21">
        <v>1412347</v>
      </c>
      <c r="AMO12" s="21">
        <v>720853</v>
      </c>
      <c r="AMP12" s="21">
        <v>10492</v>
      </c>
      <c r="AMQ12" s="21">
        <v>47570</v>
      </c>
      <c r="AMR12" s="21">
        <v>22297</v>
      </c>
      <c r="AMS12" s="21">
        <v>11344</v>
      </c>
      <c r="AMT12" s="21" t="s">
        <v>206</v>
      </c>
      <c r="AMU12" s="21" t="s">
        <v>206</v>
      </c>
      <c r="AMV12" s="21" t="s">
        <v>206</v>
      </c>
      <c r="AMW12" s="21" t="s">
        <v>206</v>
      </c>
      <c r="AMX12" s="21" t="s">
        <v>206</v>
      </c>
      <c r="AMY12" s="21" t="s">
        <v>206</v>
      </c>
      <c r="AMZ12" s="21" t="s">
        <v>206</v>
      </c>
      <c r="ANA12" s="21" t="s">
        <v>206</v>
      </c>
      <c r="ANB12" s="21" t="s">
        <v>206</v>
      </c>
      <c r="ANC12" s="21" t="s">
        <v>206</v>
      </c>
      <c r="AND12" s="21" t="s">
        <v>206</v>
      </c>
      <c r="ANE12" s="21">
        <v>770</v>
      </c>
      <c r="ANF12" s="21" t="s">
        <v>206</v>
      </c>
      <c r="ANG12" s="21" t="s">
        <v>206</v>
      </c>
      <c r="ANH12" s="21" t="s">
        <v>206</v>
      </c>
      <c r="ANI12" s="21">
        <v>205379</v>
      </c>
      <c r="ANJ12" s="21">
        <v>755064</v>
      </c>
      <c r="ANK12" s="21">
        <v>2835</v>
      </c>
      <c r="ANL12" s="21">
        <v>2511</v>
      </c>
      <c r="ANM12" s="21" t="s">
        <v>206</v>
      </c>
      <c r="ANN12" s="21">
        <v>3812</v>
      </c>
      <c r="ANO12" s="21">
        <v>327807</v>
      </c>
      <c r="ANP12" s="21">
        <v>51635</v>
      </c>
      <c r="ANQ12" s="21">
        <v>368521</v>
      </c>
      <c r="ANR12" s="21">
        <v>596092</v>
      </c>
      <c r="ANS12" s="21">
        <v>426510</v>
      </c>
      <c r="ANT12" s="21">
        <v>1207827</v>
      </c>
      <c r="ANU12" s="21" t="s">
        <v>206</v>
      </c>
      <c r="ANV12" s="21" t="s">
        <v>206</v>
      </c>
      <c r="ANW12" s="21">
        <v>391814</v>
      </c>
      <c r="ANX12" s="21" t="s">
        <v>206</v>
      </c>
      <c r="ANY12" s="21">
        <v>84797109</v>
      </c>
      <c r="ANZ12" s="21">
        <v>135976510</v>
      </c>
      <c r="AOA12" s="21">
        <v>17623671</v>
      </c>
      <c r="AOB12" s="21" t="s">
        <v>206</v>
      </c>
      <c r="AOC12" s="21" t="s">
        <v>206</v>
      </c>
      <c r="AOD12" s="21" t="s">
        <v>206</v>
      </c>
      <c r="AOE12" s="21">
        <v>15977241</v>
      </c>
      <c r="AOF12" s="21" t="s">
        <v>206</v>
      </c>
      <c r="AOG12" s="21" t="s">
        <v>206</v>
      </c>
      <c r="AOH12" s="21">
        <v>273848</v>
      </c>
      <c r="AOI12" s="21">
        <v>357373</v>
      </c>
      <c r="AOJ12" s="21">
        <v>283226</v>
      </c>
      <c r="AOK12" s="21">
        <v>1307</v>
      </c>
      <c r="AOL12" s="21">
        <v>373304</v>
      </c>
      <c r="AOM12" s="21" t="s">
        <v>206</v>
      </c>
      <c r="AON12" s="21">
        <v>18</v>
      </c>
      <c r="AOO12" s="21">
        <v>0</v>
      </c>
      <c r="AOP12" s="21" t="s">
        <v>206</v>
      </c>
      <c r="AOQ12" s="21">
        <v>1</v>
      </c>
      <c r="AOR12" s="21" t="s">
        <v>206</v>
      </c>
      <c r="AOS12" s="21">
        <v>3263786</v>
      </c>
      <c r="AOT12" s="21">
        <v>94327</v>
      </c>
      <c r="AOU12" s="21" t="s">
        <v>206</v>
      </c>
      <c r="AOV12" s="21" t="s">
        <v>206</v>
      </c>
      <c r="AOW12" s="21">
        <v>30068</v>
      </c>
      <c r="AOX12" s="21">
        <v>63157</v>
      </c>
      <c r="AOY12" s="21">
        <v>90512</v>
      </c>
      <c r="AOZ12" s="21" t="s">
        <v>206</v>
      </c>
      <c r="APA12" s="21" t="s">
        <v>206</v>
      </c>
      <c r="APB12" s="21">
        <v>6366953</v>
      </c>
      <c r="APC12" s="21">
        <v>627</v>
      </c>
      <c r="APD12" s="21">
        <v>303574</v>
      </c>
      <c r="APE12" s="21">
        <v>34401</v>
      </c>
      <c r="APF12" s="21" t="s">
        <v>206</v>
      </c>
      <c r="APG12" s="21">
        <v>7</v>
      </c>
      <c r="APH12" s="21">
        <v>12053945</v>
      </c>
      <c r="API12" s="21">
        <v>9532946</v>
      </c>
      <c r="APJ12" s="21">
        <v>495691</v>
      </c>
      <c r="APK12" s="21">
        <v>2406908</v>
      </c>
      <c r="APL12" s="21">
        <v>198559</v>
      </c>
      <c r="APM12" s="21" t="s">
        <v>206</v>
      </c>
      <c r="APN12" s="21" t="s">
        <v>206</v>
      </c>
      <c r="APO12" s="21">
        <v>557679</v>
      </c>
      <c r="APP12" s="21">
        <v>2851990</v>
      </c>
      <c r="APQ12" s="21" t="s">
        <v>206</v>
      </c>
      <c r="APR12" s="21">
        <v>58855</v>
      </c>
      <c r="APS12" s="21">
        <v>15</v>
      </c>
      <c r="APT12" s="21">
        <v>9385903</v>
      </c>
      <c r="APU12" s="21">
        <v>4183856</v>
      </c>
      <c r="APV12" s="21">
        <v>38543592</v>
      </c>
      <c r="APW12" s="21">
        <v>4273840</v>
      </c>
      <c r="APX12" s="21">
        <v>4125</v>
      </c>
      <c r="APY12" s="21">
        <v>17070145</v>
      </c>
      <c r="APZ12" s="21" t="s">
        <v>206</v>
      </c>
      <c r="AQA12" s="21">
        <v>2581908</v>
      </c>
      <c r="AQB12" s="21">
        <v>189822661</v>
      </c>
      <c r="AQC12" s="21">
        <v>1592828</v>
      </c>
      <c r="AQD12" s="21">
        <v>469502</v>
      </c>
      <c r="AQE12" s="21">
        <v>57142</v>
      </c>
      <c r="AQF12" s="21" t="s">
        <v>206</v>
      </c>
      <c r="AQG12" s="21" t="s">
        <v>206</v>
      </c>
      <c r="AQH12" s="21">
        <v>3141276</v>
      </c>
      <c r="AQI12" s="21">
        <v>87967</v>
      </c>
      <c r="AQJ12" s="21" t="s">
        <v>206</v>
      </c>
      <c r="AQK12" s="21">
        <v>3405</v>
      </c>
      <c r="AQL12" s="21">
        <v>13004</v>
      </c>
      <c r="AQM12" s="21">
        <v>3986</v>
      </c>
      <c r="AQN12" s="21" t="s">
        <v>206</v>
      </c>
      <c r="AQO12" s="21">
        <v>42</v>
      </c>
      <c r="AQP12" s="21">
        <v>98717</v>
      </c>
      <c r="AQQ12" s="21">
        <v>347</v>
      </c>
      <c r="AQR12" s="21">
        <v>1703</v>
      </c>
      <c r="AQS12" s="21" t="s">
        <v>206</v>
      </c>
      <c r="AQT12" s="21" t="s">
        <v>206</v>
      </c>
      <c r="AQU12" s="21" t="s">
        <v>206</v>
      </c>
      <c r="AQV12" s="21" t="s">
        <v>206</v>
      </c>
      <c r="AQW12" s="21" t="s">
        <v>206</v>
      </c>
      <c r="AQX12" s="21" t="s">
        <v>206</v>
      </c>
      <c r="AQY12" s="21">
        <v>2121</v>
      </c>
      <c r="AQZ12" s="21">
        <v>263112</v>
      </c>
      <c r="ARA12" s="21" t="s">
        <v>206</v>
      </c>
      <c r="ARB12" s="21" t="s">
        <v>206</v>
      </c>
      <c r="ARC12" s="21">
        <v>102791</v>
      </c>
      <c r="ARD12" s="21">
        <v>758</v>
      </c>
      <c r="ARE12" s="21">
        <v>821924</v>
      </c>
      <c r="ARF12" s="21">
        <v>4198684</v>
      </c>
      <c r="ARG12" s="21" t="s">
        <v>206</v>
      </c>
      <c r="ARH12" s="21">
        <v>498642</v>
      </c>
      <c r="ARI12" s="21">
        <v>113895</v>
      </c>
      <c r="ARJ12" s="21">
        <v>175021</v>
      </c>
      <c r="ARK12" s="21">
        <v>2579419</v>
      </c>
      <c r="ARL12" s="21">
        <v>486147</v>
      </c>
      <c r="ARM12" s="21">
        <v>3987</v>
      </c>
      <c r="ARN12" s="21">
        <v>12235046</v>
      </c>
      <c r="ARO12" s="21">
        <v>6958</v>
      </c>
      <c r="ARP12" s="21" t="s">
        <v>206</v>
      </c>
      <c r="ARQ12" s="21">
        <v>15800</v>
      </c>
      <c r="ARR12" s="21" t="s">
        <v>206</v>
      </c>
      <c r="ARS12" s="21">
        <v>212337682</v>
      </c>
      <c r="ART12" s="21">
        <v>245123228</v>
      </c>
      <c r="ARU12" s="21">
        <v>28124473</v>
      </c>
      <c r="ARV12" s="21" t="s">
        <v>206</v>
      </c>
      <c r="ARW12" s="21">
        <v>5000</v>
      </c>
      <c r="ARX12" s="21" t="s">
        <v>206</v>
      </c>
      <c r="ARY12" s="21">
        <v>22301672</v>
      </c>
      <c r="ARZ12" s="21" t="s">
        <v>206</v>
      </c>
      <c r="ASA12" s="21">
        <v>1581</v>
      </c>
      <c r="ASB12" s="21">
        <v>20504</v>
      </c>
      <c r="ASC12" s="21">
        <v>3122</v>
      </c>
      <c r="ASD12" s="21">
        <v>1093563</v>
      </c>
      <c r="ASE12" s="21" t="s">
        <v>206</v>
      </c>
      <c r="ASF12" s="21">
        <v>59449433</v>
      </c>
      <c r="ASG12" s="21">
        <v>10</v>
      </c>
      <c r="ASH12" s="21" t="s">
        <v>206</v>
      </c>
      <c r="ASI12" s="21" t="s">
        <v>206</v>
      </c>
      <c r="ASJ12" s="21" t="s">
        <v>206</v>
      </c>
      <c r="ASK12" s="21" t="s">
        <v>206</v>
      </c>
      <c r="ASL12" s="21" t="s">
        <v>206</v>
      </c>
      <c r="ASM12" s="21" t="s">
        <v>206</v>
      </c>
      <c r="ASN12" s="21">
        <v>5750</v>
      </c>
      <c r="ASO12" s="21" t="s">
        <v>206</v>
      </c>
      <c r="ASP12" s="21" t="s">
        <v>206</v>
      </c>
      <c r="ASQ12" s="21" t="s">
        <v>206</v>
      </c>
      <c r="ASR12" s="21" t="s">
        <v>206</v>
      </c>
      <c r="ASS12" s="21">
        <v>275</v>
      </c>
      <c r="AST12" s="21" t="s">
        <v>206</v>
      </c>
      <c r="ASU12" s="21" t="s">
        <v>206</v>
      </c>
      <c r="ASV12" s="21" t="s">
        <v>206</v>
      </c>
      <c r="ASW12" s="21" t="s">
        <v>206</v>
      </c>
      <c r="ASX12" s="21">
        <v>10974</v>
      </c>
      <c r="ASY12" s="21">
        <v>15990</v>
      </c>
      <c r="ASZ12" s="21" t="s">
        <v>206</v>
      </c>
      <c r="ATA12" s="21" t="s">
        <v>206</v>
      </c>
      <c r="ATB12" s="21" t="s">
        <v>206</v>
      </c>
      <c r="ATC12" s="21">
        <v>2454361</v>
      </c>
      <c r="ATD12" s="21" t="s">
        <v>206</v>
      </c>
      <c r="ATE12" s="21" t="s">
        <v>206</v>
      </c>
      <c r="ATF12" s="21">
        <v>660</v>
      </c>
      <c r="ATG12" s="21" t="s">
        <v>206</v>
      </c>
      <c r="ATH12" s="21" t="s">
        <v>206</v>
      </c>
      <c r="ATI12" s="21" t="s">
        <v>206</v>
      </c>
      <c r="ATJ12" s="21" t="s">
        <v>206</v>
      </c>
      <c r="ATK12" s="21" t="s">
        <v>206</v>
      </c>
      <c r="ATL12" s="21" t="s">
        <v>206</v>
      </c>
      <c r="ATM12" s="21" t="s">
        <v>206</v>
      </c>
      <c r="ATN12" s="21">
        <v>300</v>
      </c>
      <c r="ATO12" s="21" t="s">
        <v>206</v>
      </c>
      <c r="ATP12" s="21" t="s">
        <v>206</v>
      </c>
      <c r="ATQ12" s="21" t="s">
        <v>206</v>
      </c>
      <c r="ATR12" s="21" t="s">
        <v>206</v>
      </c>
      <c r="ATS12" s="21">
        <v>31680</v>
      </c>
      <c r="ATT12" s="21" t="s">
        <v>206</v>
      </c>
      <c r="ATU12" s="21" t="s">
        <v>206</v>
      </c>
      <c r="ATV12" s="21" t="s">
        <v>206</v>
      </c>
      <c r="ATW12" s="21">
        <v>262063</v>
      </c>
      <c r="ATX12" s="21">
        <v>35438</v>
      </c>
      <c r="ATY12" s="21">
        <v>841</v>
      </c>
      <c r="ATZ12" s="21" t="s">
        <v>206</v>
      </c>
      <c r="AUA12" s="21" t="s">
        <v>206</v>
      </c>
      <c r="AUB12" s="21">
        <v>267</v>
      </c>
      <c r="AUC12" s="21">
        <v>14654</v>
      </c>
      <c r="AUD12" s="21" t="s">
        <v>206</v>
      </c>
      <c r="AUE12" s="21">
        <v>191</v>
      </c>
      <c r="AUF12" s="21" t="s">
        <v>206</v>
      </c>
      <c r="AUG12" s="21" t="s">
        <v>206</v>
      </c>
      <c r="AUH12" s="21" t="s">
        <v>206</v>
      </c>
      <c r="AUI12" s="21">
        <v>252</v>
      </c>
      <c r="AUJ12" s="21" t="s">
        <v>206</v>
      </c>
      <c r="AUK12" s="21" t="s">
        <v>206</v>
      </c>
      <c r="AUL12" s="21" t="s">
        <v>206</v>
      </c>
      <c r="AUM12" s="21" t="s">
        <v>206</v>
      </c>
      <c r="AUN12" s="21" t="s">
        <v>206</v>
      </c>
      <c r="AUO12" s="21" t="s">
        <v>206</v>
      </c>
      <c r="AUP12" s="21" t="s">
        <v>206</v>
      </c>
      <c r="AUQ12" s="21" t="s">
        <v>206</v>
      </c>
      <c r="AUR12" s="21" t="s">
        <v>206</v>
      </c>
      <c r="AUS12" s="21">
        <v>35</v>
      </c>
      <c r="AUT12" s="21" t="s">
        <v>206</v>
      </c>
      <c r="AUU12" s="21" t="s">
        <v>206</v>
      </c>
      <c r="AUV12" s="21" t="s">
        <v>206</v>
      </c>
      <c r="AUW12" s="21">
        <v>2799</v>
      </c>
      <c r="AUX12" s="21">
        <v>577859</v>
      </c>
      <c r="AUY12" s="21">
        <v>4718</v>
      </c>
      <c r="AUZ12" s="21" t="s">
        <v>206</v>
      </c>
      <c r="AVA12" s="21" t="s">
        <v>206</v>
      </c>
      <c r="AVB12" s="21">
        <v>7866</v>
      </c>
      <c r="AVC12" s="21">
        <v>223</v>
      </c>
      <c r="AVD12" s="21">
        <v>6666</v>
      </c>
      <c r="AVE12" s="21">
        <v>2122</v>
      </c>
      <c r="AVF12" s="21">
        <v>13477</v>
      </c>
      <c r="AVG12" s="21">
        <v>2940</v>
      </c>
      <c r="AVH12" s="21" t="s">
        <v>206</v>
      </c>
      <c r="AVI12" s="21" t="s">
        <v>206</v>
      </c>
      <c r="AVJ12" s="21" t="s">
        <v>206</v>
      </c>
      <c r="AVK12" s="21" t="s">
        <v>206</v>
      </c>
      <c r="AVL12" s="21" t="s">
        <v>206</v>
      </c>
      <c r="AVM12" s="21">
        <v>16845717</v>
      </c>
      <c r="AVN12" s="21">
        <v>2258417</v>
      </c>
      <c r="AVO12" s="21">
        <v>822585</v>
      </c>
      <c r="AVP12" s="21" t="s">
        <v>206</v>
      </c>
      <c r="AVQ12" s="21" t="s">
        <v>206</v>
      </c>
      <c r="AVR12" s="21" t="s">
        <v>206</v>
      </c>
      <c r="AVS12" s="21">
        <v>2576066</v>
      </c>
      <c r="AVT12" s="21">
        <v>4989</v>
      </c>
      <c r="AVU12" s="21" t="s">
        <v>206</v>
      </c>
      <c r="AVV12" s="21">
        <v>830</v>
      </c>
      <c r="AVW12" s="21" t="s">
        <v>206</v>
      </c>
      <c r="AVX12" s="21">
        <v>156053</v>
      </c>
      <c r="AVY12" s="21" t="s">
        <v>206</v>
      </c>
      <c r="AVZ12" s="21" t="s">
        <v>206</v>
      </c>
      <c r="AWA12" s="21" t="s">
        <v>206</v>
      </c>
      <c r="AWB12" s="21" t="s">
        <v>206</v>
      </c>
      <c r="AWC12" s="21" t="s">
        <v>206</v>
      </c>
      <c r="AWD12" s="21" t="s">
        <v>206</v>
      </c>
      <c r="AWE12" s="21" t="s">
        <v>206</v>
      </c>
      <c r="AWF12" s="21" t="s">
        <v>206</v>
      </c>
      <c r="AWG12" s="21">
        <v>472004</v>
      </c>
      <c r="AWH12" s="21">
        <v>23</v>
      </c>
      <c r="AWI12" s="21">
        <v>268</v>
      </c>
      <c r="AWJ12" s="21">
        <v>752116</v>
      </c>
      <c r="AWK12" s="21">
        <v>858</v>
      </c>
      <c r="AWL12" s="21">
        <v>949737</v>
      </c>
      <c r="AWM12" s="21">
        <v>2653549</v>
      </c>
      <c r="AWN12" s="21" t="s">
        <v>206</v>
      </c>
      <c r="AWO12" s="21">
        <v>160</v>
      </c>
      <c r="AWP12" s="21">
        <v>154309</v>
      </c>
      <c r="AWQ12" s="21">
        <v>3237</v>
      </c>
      <c r="AWR12" s="21">
        <v>298693</v>
      </c>
      <c r="AWS12" s="21">
        <v>340816</v>
      </c>
      <c r="AWT12" s="21" t="s">
        <v>206</v>
      </c>
      <c r="AWU12" s="21">
        <v>1039516</v>
      </c>
      <c r="AWV12" s="21">
        <v>1253386</v>
      </c>
      <c r="AWW12" s="21">
        <v>19219713</v>
      </c>
      <c r="AWX12" s="21" t="s">
        <v>206</v>
      </c>
      <c r="AWY12" s="21">
        <v>3</v>
      </c>
      <c r="AWZ12" s="21">
        <v>14866</v>
      </c>
      <c r="AXA12" s="21" t="s">
        <v>206</v>
      </c>
      <c r="AXB12" s="21">
        <v>88</v>
      </c>
      <c r="AXC12" s="21">
        <v>407</v>
      </c>
      <c r="AXD12" s="21">
        <v>35260760</v>
      </c>
      <c r="AXE12" s="21" t="s">
        <v>206</v>
      </c>
      <c r="AXF12" s="21">
        <v>740896</v>
      </c>
      <c r="AXG12" s="21">
        <v>950771</v>
      </c>
      <c r="AXH12" s="21">
        <v>227455</v>
      </c>
      <c r="AXI12" s="21">
        <v>435348</v>
      </c>
      <c r="AXJ12" s="21">
        <v>78</v>
      </c>
      <c r="AXK12" s="21">
        <v>762545</v>
      </c>
      <c r="AXL12" s="21">
        <v>28901</v>
      </c>
      <c r="AXM12" s="21">
        <v>3594892</v>
      </c>
      <c r="AXN12" s="21" t="s">
        <v>206</v>
      </c>
      <c r="AXO12" s="21" t="s">
        <v>206</v>
      </c>
      <c r="AXP12" s="21">
        <v>204397</v>
      </c>
      <c r="AXQ12" s="21">
        <v>4771554</v>
      </c>
      <c r="AXR12" s="21">
        <v>225777</v>
      </c>
      <c r="AXS12" s="21">
        <v>17412</v>
      </c>
      <c r="AXT12" s="21">
        <v>3000</v>
      </c>
      <c r="AXU12" s="21">
        <v>1</v>
      </c>
      <c r="AXV12" s="21">
        <v>189117</v>
      </c>
      <c r="AXW12" s="21">
        <v>577025</v>
      </c>
      <c r="AXX12" s="21" t="s">
        <v>206</v>
      </c>
      <c r="AXY12" s="21">
        <v>315</v>
      </c>
      <c r="AXZ12" s="21">
        <v>22725</v>
      </c>
      <c r="AYA12" s="21">
        <v>22418</v>
      </c>
      <c r="AYB12" s="21" t="s">
        <v>206</v>
      </c>
      <c r="AYC12" s="21">
        <v>47403</v>
      </c>
      <c r="AYD12" s="21">
        <v>103529</v>
      </c>
      <c r="AYE12" s="21" t="s">
        <v>206</v>
      </c>
      <c r="AYF12" s="21">
        <v>109867</v>
      </c>
      <c r="AYG12" s="21">
        <v>1014</v>
      </c>
      <c r="AYH12" s="21" t="s">
        <v>206</v>
      </c>
      <c r="AYI12" s="21" t="s">
        <v>206</v>
      </c>
      <c r="AYJ12" s="21" t="s">
        <v>206</v>
      </c>
      <c r="AYK12" s="21" t="s">
        <v>206</v>
      </c>
      <c r="AYL12" s="21">
        <v>171</v>
      </c>
      <c r="AYM12" s="21">
        <v>10</v>
      </c>
      <c r="AYN12" s="21">
        <v>169054</v>
      </c>
      <c r="AYO12" s="21">
        <v>762</v>
      </c>
      <c r="AYP12" s="21" t="s">
        <v>206</v>
      </c>
      <c r="AYQ12" s="21">
        <v>9899</v>
      </c>
      <c r="AYR12" s="21">
        <v>591054</v>
      </c>
      <c r="AYS12" s="21">
        <v>17479</v>
      </c>
      <c r="AYT12" s="21">
        <v>443374</v>
      </c>
      <c r="AYU12" s="21" t="s">
        <v>206</v>
      </c>
      <c r="AYV12" s="21">
        <v>341693</v>
      </c>
      <c r="AYW12" s="21">
        <v>274380</v>
      </c>
      <c r="AYX12" s="21">
        <v>7106921</v>
      </c>
      <c r="AYY12" s="21">
        <v>359845</v>
      </c>
      <c r="AYZ12" s="21">
        <v>248966</v>
      </c>
      <c r="AZA12" s="21">
        <v>367786</v>
      </c>
      <c r="AZB12" s="21">
        <v>390</v>
      </c>
      <c r="AZC12" s="21" t="s">
        <v>206</v>
      </c>
      <c r="AZD12" s="21" t="s">
        <v>206</v>
      </c>
      <c r="AZE12" s="21" t="s">
        <v>206</v>
      </c>
      <c r="AZF12" s="21">
        <v>1160</v>
      </c>
      <c r="AZG12" s="21">
        <v>40526646</v>
      </c>
      <c r="AZH12" s="21">
        <v>18239156</v>
      </c>
      <c r="AZI12" s="21">
        <v>254874</v>
      </c>
      <c r="AZJ12" s="21">
        <v>5532</v>
      </c>
      <c r="AZK12" s="21" t="s">
        <v>206</v>
      </c>
      <c r="AZL12" s="21" t="s">
        <v>206</v>
      </c>
      <c r="AZM12" s="21">
        <v>263481</v>
      </c>
      <c r="AZN12" s="21">
        <v>1683</v>
      </c>
      <c r="AZO12" s="21" t="s">
        <v>206</v>
      </c>
      <c r="AZP12" s="21">
        <v>297907</v>
      </c>
      <c r="AZQ12" s="21">
        <v>480764</v>
      </c>
      <c r="AZR12" s="21">
        <v>935722</v>
      </c>
      <c r="AZS12" s="21">
        <v>916</v>
      </c>
      <c r="AZT12" s="21">
        <v>520502</v>
      </c>
      <c r="AZU12" s="21">
        <v>16979</v>
      </c>
      <c r="AZV12" s="21">
        <v>62</v>
      </c>
      <c r="AZW12" s="21" t="s">
        <v>206</v>
      </c>
      <c r="AZX12" s="21" t="s">
        <v>206</v>
      </c>
      <c r="AZY12" s="21" t="s">
        <v>206</v>
      </c>
      <c r="AZZ12" s="21" t="s">
        <v>206</v>
      </c>
      <c r="BAA12" s="21">
        <v>31</v>
      </c>
      <c r="BAB12" s="21">
        <v>57</v>
      </c>
      <c r="BAC12" s="21" t="s">
        <v>206</v>
      </c>
      <c r="BAD12" s="21">
        <v>134115</v>
      </c>
      <c r="BAE12" s="21">
        <v>70672</v>
      </c>
      <c r="BAF12" s="21">
        <v>869493</v>
      </c>
      <c r="BAG12" s="21">
        <v>37</v>
      </c>
      <c r="BAH12" s="21">
        <v>18055</v>
      </c>
      <c r="BAI12" s="21" t="s">
        <v>206</v>
      </c>
      <c r="BAJ12" s="21">
        <v>1774450</v>
      </c>
      <c r="BAK12" s="21" t="s">
        <v>206</v>
      </c>
      <c r="BAL12" s="21">
        <v>20223</v>
      </c>
      <c r="BAM12" s="21">
        <v>1191</v>
      </c>
      <c r="BAN12" s="21" t="s">
        <v>206</v>
      </c>
      <c r="BAO12" s="21">
        <v>717</v>
      </c>
      <c r="BAP12" s="21">
        <v>3897891</v>
      </c>
      <c r="BAQ12" s="21">
        <v>7102351</v>
      </c>
      <c r="BAR12" s="21" t="s">
        <v>206</v>
      </c>
      <c r="BAS12" s="21" t="s">
        <v>206</v>
      </c>
      <c r="BAT12" s="21">
        <v>8530</v>
      </c>
      <c r="BAU12" s="21" t="s">
        <v>206</v>
      </c>
      <c r="BAV12" s="21">
        <v>1258</v>
      </c>
      <c r="BAW12" s="21">
        <v>12566</v>
      </c>
      <c r="BAX12" s="21">
        <v>45</v>
      </c>
      <c r="BAY12" s="21" t="s">
        <v>206</v>
      </c>
      <c r="BAZ12" s="21">
        <v>17786</v>
      </c>
      <c r="BBA12" s="21" t="s">
        <v>206</v>
      </c>
      <c r="BBB12" s="21">
        <v>178137</v>
      </c>
      <c r="BBC12" s="21">
        <v>1757446</v>
      </c>
      <c r="BBD12" s="21">
        <v>288</v>
      </c>
      <c r="BBE12" s="21">
        <v>1156126</v>
      </c>
      <c r="BBF12" s="21">
        <v>7469</v>
      </c>
      <c r="BBG12" s="21">
        <v>666079</v>
      </c>
      <c r="BBH12" s="21" t="s">
        <v>206</v>
      </c>
      <c r="BBI12" s="21" t="s">
        <v>206</v>
      </c>
      <c r="BBJ12" s="21">
        <v>1948</v>
      </c>
      <c r="BBK12" s="21">
        <v>1259190</v>
      </c>
      <c r="BBL12" s="21">
        <v>237631</v>
      </c>
      <c r="BBM12" s="21">
        <v>56182</v>
      </c>
      <c r="BBN12" s="21" t="s">
        <v>206</v>
      </c>
      <c r="BBO12" s="21" t="s">
        <v>206</v>
      </c>
      <c r="BBP12" s="21">
        <v>247381</v>
      </c>
      <c r="BBQ12" s="21">
        <v>976870</v>
      </c>
      <c r="BBR12" s="21" t="s">
        <v>206</v>
      </c>
      <c r="BBS12" s="21">
        <v>18593</v>
      </c>
      <c r="BBT12" s="21">
        <v>248</v>
      </c>
      <c r="BBU12" s="21">
        <v>12739</v>
      </c>
      <c r="BBV12" s="21">
        <v>359</v>
      </c>
      <c r="BBW12" s="21">
        <v>5581</v>
      </c>
      <c r="BBX12" s="21">
        <v>29220</v>
      </c>
      <c r="BBY12" s="21" t="s">
        <v>206</v>
      </c>
      <c r="BBZ12" s="21">
        <v>1253</v>
      </c>
      <c r="BCA12" s="21" t="s">
        <v>206</v>
      </c>
      <c r="BCB12" s="21">
        <v>371</v>
      </c>
      <c r="BCC12" s="21" t="s">
        <v>206</v>
      </c>
      <c r="BCD12" s="21" t="s">
        <v>206</v>
      </c>
      <c r="BCE12" s="21" t="s">
        <v>206</v>
      </c>
      <c r="BCF12" s="21" t="s">
        <v>206</v>
      </c>
      <c r="BCG12" s="21">
        <v>138</v>
      </c>
      <c r="BCH12" s="21" t="s">
        <v>206</v>
      </c>
      <c r="BCI12" s="21" t="s">
        <v>206</v>
      </c>
      <c r="BCJ12" s="21" t="s">
        <v>206</v>
      </c>
      <c r="BCK12" s="21">
        <v>27526</v>
      </c>
      <c r="BCL12" s="21">
        <v>283399</v>
      </c>
      <c r="BCM12" s="21">
        <v>26740</v>
      </c>
      <c r="BCN12" s="21">
        <v>826396</v>
      </c>
      <c r="BCO12" s="21" t="s">
        <v>206</v>
      </c>
      <c r="BCP12" s="21">
        <v>117562</v>
      </c>
      <c r="BCQ12" s="21">
        <v>17732</v>
      </c>
      <c r="BCR12" s="21">
        <v>6523</v>
      </c>
      <c r="BCS12" s="21">
        <v>137283</v>
      </c>
      <c r="BCT12" s="21">
        <v>411148</v>
      </c>
      <c r="BCU12" s="21">
        <v>2217</v>
      </c>
      <c r="BCV12" s="21" t="s">
        <v>206</v>
      </c>
      <c r="BCW12" s="21">
        <v>372</v>
      </c>
      <c r="BCX12" s="21" t="s">
        <v>206</v>
      </c>
      <c r="BCY12" s="21" t="s">
        <v>206</v>
      </c>
      <c r="BCZ12" s="21">
        <v>1735</v>
      </c>
      <c r="BDA12" s="21">
        <v>162790252</v>
      </c>
      <c r="BDB12" s="21">
        <v>394259269</v>
      </c>
      <c r="BDC12" s="21">
        <v>67218</v>
      </c>
      <c r="BDD12" s="21" t="s">
        <v>206</v>
      </c>
      <c r="BDE12" s="21">
        <v>15677</v>
      </c>
      <c r="BDF12" s="21">
        <v>123498</v>
      </c>
      <c r="BDG12" s="21">
        <v>8378158</v>
      </c>
      <c r="BDH12" s="21">
        <v>365328</v>
      </c>
      <c r="BDI12" s="21" t="s">
        <v>206</v>
      </c>
      <c r="BDJ12" s="21">
        <v>3896</v>
      </c>
      <c r="BDK12" s="21">
        <v>6053776</v>
      </c>
      <c r="BDL12" s="21">
        <v>114914</v>
      </c>
      <c r="BDM12" s="21" t="s">
        <v>206</v>
      </c>
      <c r="BDN12" s="21">
        <v>9882118</v>
      </c>
      <c r="BDO12" s="21" t="s">
        <v>206</v>
      </c>
      <c r="BDP12" s="21" t="s">
        <v>206</v>
      </c>
      <c r="BDQ12" s="21" t="s">
        <v>206</v>
      </c>
      <c r="BDR12" s="21" t="s">
        <v>206</v>
      </c>
      <c r="BDS12" s="21" t="s">
        <v>206</v>
      </c>
      <c r="BDT12" s="21" t="s">
        <v>206</v>
      </c>
      <c r="BDU12" s="21">
        <v>2</v>
      </c>
      <c r="BDV12" s="21">
        <v>238360</v>
      </c>
      <c r="BDW12" s="21" t="s">
        <v>206</v>
      </c>
      <c r="BDX12" s="21" t="s">
        <v>206</v>
      </c>
      <c r="BDY12" s="21" t="s">
        <v>206</v>
      </c>
      <c r="BDZ12" s="21">
        <v>7769469</v>
      </c>
      <c r="BEA12" s="21">
        <v>29220</v>
      </c>
      <c r="BEB12" s="21" t="s">
        <v>206</v>
      </c>
      <c r="BEC12" s="21" t="s">
        <v>206</v>
      </c>
      <c r="BED12" s="21">
        <v>73610</v>
      </c>
      <c r="BEE12" s="21">
        <v>3030028</v>
      </c>
      <c r="BEF12" s="21">
        <v>1847510</v>
      </c>
      <c r="BEG12" s="21">
        <v>122046</v>
      </c>
      <c r="BEH12" s="21" t="s">
        <v>206</v>
      </c>
      <c r="BEI12" s="21">
        <v>11568</v>
      </c>
      <c r="BEJ12" s="21">
        <v>9075505</v>
      </c>
      <c r="BEK12" s="21">
        <v>1180413</v>
      </c>
      <c r="BEL12" s="21">
        <v>20</v>
      </c>
      <c r="BEM12" s="21" t="s">
        <v>206</v>
      </c>
      <c r="BEN12" s="21">
        <v>32600</v>
      </c>
      <c r="BEO12" s="21" t="s">
        <v>206</v>
      </c>
      <c r="BEP12" s="21">
        <v>324</v>
      </c>
      <c r="BEQ12" s="21">
        <v>39842</v>
      </c>
      <c r="BER12" s="21">
        <v>106461</v>
      </c>
      <c r="BES12" s="21" t="s">
        <v>206</v>
      </c>
      <c r="BET12" s="21">
        <v>437808</v>
      </c>
      <c r="BEU12" s="21" t="s">
        <v>206</v>
      </c>
      <c r="BEV12" s="21">
        <v>443121</v>
      </c>
      <c r="BEW12" s="21">
        <v>193600</v>
      </c>
      <c r="BEX12" s="21">
        <v>1699514</v>
      </c>
      <c r="BEY12" s="21">
        <v>248</v>
      </c>
      <c r="BEZ12" s="21">
        <v>900249</v>
      </c>
      <c r="BFA12" s="21">
        <v>8805653</v>
      </c>
      <c r="BFB12" s="21" t="s">
        <v>206</v>
      </c>
      <c r="BFC12" s="21" t="s">
        <v>206</v>
      </c>
      <c r="BFD12" s="21">
        <v>1933591</v>
      </c>
      <c r="BFE12" s="21">
        <v>5252659</v>
      </c>
      <c r="BFF12" s="21">
        <v>3201</v>
      </c>
      <c r="BFG12" s="21">
        <v>83725</v>
      </c>
      <c r="BFH12" s="21" t="s">
        <v>206</v>
      </c>
      <c r="BFI12" s="21" t="s">
        <v>206</v>
      </c>
      <c r="BFJ12" s="21">
        <v>169026</v>
      </c>
      <c r="BFK12" s="21">
        <v>23879</v>
      </c>
      <c r="BFL12" s="21" t="s">
        <v>206</v>
      </c>
      <c r="BFM12" s="21">
        <v>96</v>
      </c>
      <c r="BFN12" s="21" t="s">
        <v>206</v>
      </c>
      <c r="BFO12" s="21">
        <v>4980</v>
      </c>
      <c r="BFP12" s="21" t="s">
        <v>206</v>
      </c>
      <c r="BFQ12" s="21">
        <v>1173400</v>
      </c>
      <c r="BFR12" s="21">
        <v>607914</v>
      </c>
      <c r="BFS12" s="21" t="s">
        <v>206</v>
      </c>
      <c r="BFT12" s="21" t="s">
        <v>206</v>
      </c>
      <c r="BFU12" s="21" t="s">
        <v>206</v>
      </c>
      <c r="BFV12" s="21" t="s">
        <v>206</v>
      </c>
      <c r="BFW12" s="21" t="s">
        <v>206</v>
      </c>
      <c r="BFX12" s="21">
        <v>78353</v>
      </c>
      <c r="BFY12" s="21" t="s">
        <v>206</v>
      </c>
      <c r="BFZ12" s="21" t="s">
        <v>206</v>
      </c>
      <c r="BGA12" s="21">
        <v>37918</v>
      </c>
      <c r="BGB12" s="21">
        <v>6058000</v>
      </c>
      <c r="BGC12" s="21" t="s">
        <v>206</v>
      </c>
      <c r="BGD12" s="21">
        <v>995</v>
      </c>
      <c r="BGE12" s="21">
        <v>122764</v>
      </c>
      <c r="BGF12" s="21" t="s">
        <v>206</v>
      </c>
      <c r="BGG12" s="21">
        <v>175771</v>
      </c>
      <c r="BGH12" s="21">
        <v>2918195</v>
      </c>
      <c r="BGI12" s="21" t="s">
        <v>206</v>
      </c>
      <c r="BGJ12" s="21">
        <v>6959</v>
      </c>
      <c r="BGK12" s="21">
        <v>23195</v>
      </c>
      <c r="BGL12" s="21">
        <v>164236</v>
      </c>
      <c r="BGM12" s="21">
        <v>26550</v>
      </c>
      <c r="BGN12" s="21">
        <v>10683</v>
      </c>
      <c r="BGO12" s="21">
        <v>11081</v>
      </c>
      <c r="BGP12" s="21" t="s">
        <v>206</v>
      </c>
      <c r="BGQ12" s="21">
        <v>1106</v>
      </c>
      <c r="BGR12" s="21" t="s">
        <v>206</v>
      </c>
      <c r="BGS12" s="21" t="s">
        <v>206</v>
      </c>
      <c r="BGT12" s="21">
        <v>7</v>
      </c>
      <c r="BGU12" s="21">
        <v>49496393</v>
      </c>
      <c r="BGV12" s="21">
        <v>37172612</v>
      </c>
      <c r="BGW12" s="21" t="s">
        <v>206</v>
      </c>
      <c r="BGX12" s="21">
        <v>6950</v>
      </c>
      <c r="BGY12" s="21" t="s">
        <v>206</v>
      </c>
      <c r="BGZ12" s="21" t="s">
        <v>206</v>
      </c>
      <c r="BHA12" s="21">
        <v>16531417</v>
      </c>
      <c r="BHB12" s="21" t="s">
        <v>206</v>
      </c>
      <c r="BHC12" s="21" t="s">
        <v>206</v>
      </c>
      <c r="BHD12" s="21">
        <v>96560</v>
      </c>
      <c r="BHE12" s="21">
        <v>2270</v>
      </c>
      <c r="BHF12" s="21">
        <v>5413609</v>
      </c>
      <c r="BHG12" s="21" t="s">
        <v>206</v>
      </c>
      <c r="BHH12" s="21">
        <v>26372</v>
      </c>
      <c r="BHI12" s="21" t="s">
        <v>206</v>
      </c>
      <c r="BHJ12" s="21" t="s">
        <v>206</v>
      </c>
      <c r="BHK12" s="21" t="s">
        <v>206</v>
      </c>
      <c r="BHL12" s="21" t="s">
        <v>206</v>
      </c>
      <c r="BHM12" s="21" t="s">
        <v>206</v>
      </c>
      <c r="BHN12" s="21" t="s">
        <v>206</v>
      </c>
      <c r="BHO12" s="21" t="s">
        <v>206</v>
      </c>
      <c r="BHP12" s="21" t="s">
        <v>206</v>
      </c>
      <c r="BHQ12" s="21" t="s">
        <v>206</v>
      </c>
      <c r="BHR12" s="21" t="s">
        <v>206</v>
      </c>
      <c r="BHS12" s="21" t="s">
        <v>206</v>
      </c>
      <c r="BHT12" s="21">
        <v>451670</v>
      </c>
      <c r="BHU12" s="21" t="s">
        <v>206</v>
      </c>
      <c r="BHV12" s="21" t="s">
        <v>206</v>
      </c>
      <c r="BHW12" s="21" t="s">
        <v>206</v>
      </c>
      <c r="BHX12" s="21" t="s">
        <v>206</v>
      </c>
      <c r="BHY12" s="21" t="s">
        <v>206</v>
      </c>
      <c r="BHZ12" s="21" t="s">
        <v>206</v>
      </c>
      <c r="BIA12" s="21">
        <v>336761</v>
      </c>
      <c r="BIB12" s="21" t="s">
        <v>206</v>
      </c>
      <c r="BIC12" s="21" t="s">
        <v>206</v>
      </c>
      <c r="BID12" s="21" t="s">
        <v>206</v>
      </c>
      <c r="BIE12" s="21">
        <v>599237</v>
      </c>
      <c r="BIF12" s="21">
        <v>252000</v>
      </c>
      <c r="BIG12" s="21" t="s">
        <v>206</v>
      </c>
      <c r="BIH12" s="21" t="s">
        <v>206</v>
      </c>
      <c r="BII12" s="21" t="s">
        <v>206</v>
      </c>
      <c r="BIJ12" s="21" t="s">
        <v>206</v>
      </c>
      <c r="BIK12" s="21">
        <v>43</v>
      </c>
      <c r="BIL12" s="21" t="s">
        <v>206</v>
      </c>
      <c r="BIM12" s="21" t="s">
        <v>206</v>
      </c>
      <c r="BIN12" s="21">
        <v>42</v>
      </c>
      <c r="BIO12" s="21" t="s">
        <v>206</v>
      </c>
      <c r="BIP12" s="21">
        <v>68</v>
      </c>
      <c r="BIQ12" s="21">
        <v>166875</v>
      </c>
      <c r="BIR12" s="21">
        <v>15931414</v>
      </c>
      <c r="BIS12" s="21">
        <v>32832</v>
      </c>
      <c r="BIT12" s="21" t="s">
        <v>206</v>
      </c>
      <c r="BIU12" s="21" t="s">
        <v>206</v>
      </c>
      <c r="BIV12" s="21" t="s">
        <v>206</v>
      </c>
      <c r="BIW12" s="21" t="s">
        <v>206</v>
      </c>
      <c r="BIX12" s="21" t="s">
        <v>206</v>
      </c>
      <c r="BIY12" s="21">
        <v>774987</v>
      </c>
      <c r="BIZ12" s="21">
        <v>12287</v>
      </c>
      <c r="BJA12" s="21" t="s">
        <v>206</v>
      </c>
      <c r="BJB12" s="21" t="s">
        <v>206</v>
      </c>
      <c r="BJC12" s="21" t="s">
        <v>206</v>
      </c>
      <c r="BJD12" s="21">
        <v>103453</v>
      </c>
      <c r="BJE12" s="21">
        <v>3038</v>
      </c>
      <c r="BJF12" s="21" t="s">
        <v>206</v>
      </c>
      <c r="BJG12" s="21">
        <v>2680</v>
      </c>
      <c r="BJH12" s="21">
        <v>8</v>
      </c>
      <c r="BJI12" s="21">
        <v>113</v>
      </c>
      <c r="BJJ12" s="21" t="s">
        <v>206</v>
      </c>
      <c r="BJK12" s="21" t="s">
        <v>206</v>
      </c>
      <c r="BJL12" s="21" t="s">
        <v>206</v>
      </c>
      <c r="BJM12" s="21" t="s">
        <v>206</v>
      </c>
      <c r="BJN12" s="21" t="s">
        <v>206</v>
      </c>
      <c r="BJO12" s="21" t="s">
        <v>206</v>
      </c>
      <c r="BJP12" s="21" t="s">
        <v>206</v>
      </c>
      <c r="BJQ12" s="21" t="s">
        <v>206</v>
      </c>
      <c r="BJR12" s="21" t="s">
        <v>206</v>
      </c>
      <c r="BJS12" s="21" t="s">
        <v>206</v>
      </c>
      <c r="BJT12" s="21" t="s">
        <v>206</v>
      </c>
      <c r="BJU12" s="21" t="s">
        <v>206</v>
      </c>
      <c r="BJV12" s="21" t="s">
        <v>206</v>
      </c>
      <c r="BJW12" s="21" t="s">
        <v>206</v>
      </c>
      <c r="BJX12" s="21" t="s">
        <v>206</v>
      </c>
      <c r="BJY12" s="21">
        <v>320</v>
      </c>
      <c r="BJZ12" s="21" t="s">
        <v>206</v>
      </c>
      <c r="BKA12" s="21">
        <v>73</v>
      </c>
      <c r="BKB12" s="21" t="s">
        <v>206</v>
      </c>
      <c r="BKC12" s="21" t="s">
        <v>206</v>
      </c>
      <c r="BKD12" s="21">
        <v>367120</v>
      </c>
      <c r="BKE12" s="21">
        <v>565966</v>
      </c>
      <c r="BKF12" s="21">
        <v>2364</v>
      </c>
      <c r="BKG12" s="21" t="s">
        <v>206</v>
      </c>
      <c r="BKH12" s="21">
        <v>92837</v>
      </c>
      <c r="BKI12" s="21">
        <v>3936</v>
      </c>
      <c r="BKJ12" s="21" t="s">
        <v>206</v>
      </c>
      <c r="BKK12" s="21" t="s">
        <v>206</v>
      </c>
      <c r="BKL12" s="21" t="s">
        <v>206</v>
      </c>
      <c r="BKM12" s="21" t="s">
        <v>206</v>
      </c>
      <c r="BKN12" s="21">
        <v>15721</v>
      </c>
      <c r="BKO12" s="21">
        <v>82847806</v>
      </c>
      <c r="BKP12" s="21">
        <v>15230506</v>
      </c>
      <c r="BKQ12" s="21">
        <v>53452</v>
      </c>
      <c r="BKR12" s="21" t="s">
        <v>206</v>
      </c>
      <c r="BKS12" s="21" t="s">
        <v>206</v>
      </c>
      <c r="BKT12" s="21" t="s">
        <v>206</v>
      </c>
      <c r="BKU12" s="21">
        <v>15256</v>
      </c>
      <c r="BKV12" s="21">
        <v>408</v>
      </c>
      <c r="BKW12" s="21" t="s">
        <v>206</v>
      </c>
      <c r="BKX12" s="21">
        <v>4874</v>
      </c>
      <c r="BKY12" s="21" t="s">
        <v>206</v>
      </c>
      <c r="BKZ12" s="21">
        <v>2382821</v>
      </c>
      <c r="BLA12" s="21" t="s">
        <v>206</v>
      </c>
      <c r="BLB12" s="21">
        <v>46</v>
      </c>
      <c r="BLC12" s="21" t="s">
        <v>206</v>
      </c>
      <c r="BLD12" s="21">
        <v>91</v>
      </c>
      <c r="BLE12" s="21" t="s">
        <v>206</v>
      </c>
      <c r="BLF12" s="21" t="s">
        <v>206</v>
      </c>
      <c r="BLG12" s="21" t="s">
        <v>206</v>
      </c>
      <c r="BLH12" s="21" t="s">
        <v>206</v>
      </c>
      <c r="BLI12" s="21" t="s">
        <v>206</v>
      </c>
      <c r="BLJ12" s="21">
        <v>2</v>
      </c>
      <c r="BLK12" s="21" t="s">
        <v>206</v>
      </c>
      <c r="BLL12" s="21" t="s">
        <v>206</v>
      </c>
      <c r="BLM12" s="21">
        <v>8513</v>
      </c>
      <c r="BLN12" s="21">
        <v>40</v>
      </c>
      <c r="BLO12" s="21" t="s">
        <v>206</v>
      </c>
      <c r="BLP12" s="21">
        <v>466945</v>
      </c>
      <c r="BLQ12" s="21" t="s">
        <v>206</v>
      </c>
      <c r="BLR12" s="21">
        <v>7</v>
      </c>
      <c r="BLS12" s="21">
        <v>17912</v>
      </c>
      <c r="BLT12" s="21">
        <v>909696</v>
      </c>
      <c r="BLU12" s="21">
        <v>1362</v>
      </c>
      <c r="BLV12" s="21" t="s">
        <v>206</v>
      </c>
      <c r="BLW12" s="21">
        <v>3778</v>
      </c>
      <c r="BLX12" s="21">
        <v>1246665</v>
      </c>
      <c r="BLY12" s="21">
        <v>4263113</v>
      </c>
      <c r="BLZ12" s="21" t="s">
        <v>206</v>
      </c>
      <c r="BMA12" s="21" t="s">
        <v>206</v>
      </c>
      <c r="BMB12" s="21">
        <v>79388</v>
      </c>
      <c r="BMC12" s="21">
        <v>43</v>
      </c>
      <c r="BMD12" s="21" t="s">
        <v>206</v>
      </c>
      <c r="BME12" s="21">
        <v>226517</v>
      </c>
      <c r="BMF12" s="21" t="s">
        <v>206</v>
      </c>
      <c r="BMG12" s="21" t="s">
        <v>206</v>
      </c>
      <c r="BMH12" s="21">
        <v>134604</v>
      </c>
      <c r="BMI12" s="21">
        <v>61628</v>
      </c>
      <c r="BMJ12" s="21">
        <v>0</v>
      </c>
      <c r="BMK12" s="21">
        <v>9000</v>
      </c>
      <c r="BML12" s="21">
        <v>14965</v>
      </c>
      <c r="BMM12" s="21">
        <v>177824</v>
      </c>
      <c r="BMN12" s="21">
        <v>4833</v>
      </c>
      <c r="BMO12" s="21">
        <v>16113</v>
      </c>
      <c r="BMP12" s="21" t="s">
        <v>206</v>
      </c>
      <c r="BMQ12" s="21" t="s">
        <v>206</v>
      </c>
      <c r="BMR12" s="21">
        <v>82012</v>
      </c>
      <c r="BMS12" s="21">
        <v>1012462</v>
      </c>
      <c r="BMT12" s="21">
        <v>66926</v>
      </c>
      <c r="BMU12" s="21">
        <v>49417</v>
      </c>
      <c r="BMV12" s="21">
        <v>1324441</v>
      </c>
      <c r="BMW12" s="21" t="s">
        <v>206</v>
      </c>
      <c r="BMX12" s="21">
        <v>31864</v>
      </c>
      <c r="BMY12" s="21">
        <v>10095</v>
      </c>
      <c r="BMZ12" s="21">
        <v>6266</v>
      </c>
      <c r="BNA12" s="21">
        <v>25</v>
      </c>
      <c r="BNB12" s="21">
        <v>64280</v>
      </c>
      <c r="BNC12" s="21">
        <v>1679</v>
      </c>
      <c r="BND12" s="21" t="s">
        <v>206</v>
      </c>
      <c r="BNE12" s="21">
        <v>817</v>
      </c>
      <c r="BNF12" s="21">
        <v>4857113</v>
      </c>
      <c r="BNG12" s="21" t="s">
        <v>206</v>
      </c>
      <c r="BNH12" s="21">
        <v>48913</v>
      </c>
      <c r="BNI12" s="21">
        <v>630</v>
      </c>
      <c r="BNJ12" s="21">
        <v>18525</v>
      </c>
      <c r="BNK12" s="21">
        <v>160</v>
      </c>
      <c r="BNL12" s="21">
        <v>235</v>
      </c>
      <c r="BNM12" s="21">
        <v>66581</v>
      </c>
      <c r="BNN12" s="21">
        <v>300</v>
      </c>
      <c r="BNO12" s="21">
        <v>47471</v>
      </c>
      <c r="BNP12" s="21">
        <v>61207</v>
      </c>
      <c r="BNQ12" s="21">
        <v>77</v>
      </c>
      <c r="BNR12" s="21">
        <v>243</v>
      </c>
      <c r="BNS12" s="21">
        <v>21337</v>
      </c>
      <c r="BNT12" s="21">
        <v>3483</v>
      </c>
      <c r="BNU12" s="21">
        <v>19873</v>
      </c>
      <c r="BNV12" s="21">
        <v>6259</v>
      </c>
      <c r="BNW12" s="21" t="s">
        <v>206</v>
      </c>
      <c r="BNX12" s="21">
        <v>36444</v>
      </c>
      <c r="BNY12" s="21">
        <v>467180</v>
      </c>
      <c r="BNZ12" s="21">
        <v>10618</v>
      </c>
      <c r="BOA12" s="21">
        <v>104</v>
      </c>
      <c r="BOB12" s="21">
        <v>94337</v>
      </c>
      <c r="BOC12" s="21">
        <v>73014</v>
      </c>
      <c r="BOD12" s="21">
        <v>10597238</v>
      </c>
      <c r="BOE12" s="21" t="s">
        <v>206</v>
      </c>
      <c r="BOF12" s="21" t="s">
        <v>206</v>
      </c>
      <c r="BOG12" s="21" t="s">
        <v>206</v>
      </c>
      <c r="BOH12" s="21" t="s">
        <v>206</v>
      </c>
      <c r="BOI12" s="21">
        <v>75817718</v>
      </c>
      <c r="BOJ12" s="21">
        <v>3393759</v>
      </c>
      <c r="BOK12" s="21">
        <v>785548</v>
      </c>
      <c r="BOL12" s="21">
        <v>13018</v>
      </c>
      <c r="BOM12" s="21">
        <v>360597</v>
      </c>
      <c r="BON12" s="21">
        <v>36000</v>
      </c>
      <c r="BOO12" s="21">
        <v>245181</v>
      </c>
      <c r="BOP12" s="21" t="s">
        <v>206</v>
      </c>
      <c r="BOQ12" s="21" t="s">
        <v>206</v>
      </c>
      <c r="BOR12" s="21">
        <v>945</v>
      </c>
      <c r="BOS12" s="21">
        <v>1257</v>
      </c>
      <c r="BOT12" s="21">
        <v>160912</v>
      </c>
      <c r="BOU12" s="21">
        <v>185</v>
      </c>
      <c r="BOV12" s="21">
        <v>1608</v>
      </c>
      <c r="BOW12" s="21" t="s">
        <v>206</v>
      </c>
      <c r="BOX12" s="21" t="s">
        <v>206</v>
      </c>
      <c r="BOY12" s="21" t="s">
        <v>206</v>
      </c>
      <c r="BOZ12" s="21" t="s">
        <v>206</v>
      </c>
      <c r="BPA12" s="21" t="s">
        <v>206</v>
      </c>
      <c r="BPB12" s="21" t="s">
        <v>206</v>
      </c>
      <c r="BPC12" s="21">
        <v>35627</v>
      </c>
      <c r="BPD12" s="21">
        <v>2474674</v>
      </c>
      <c r="BPE12" s="21" t="s">
        <v>206</v>
      </c>
      <c r="BPF12" s="21">
        <v>16018</v>
      </c>
      <c r="BPG12" s="21">
        <v>274</v>
      </c>
      <c r="BPH12" s="21">
        <v>395312</v>
      </c>
      <c r="BPI12" s="21">
        <v>1949639</v>
      </c>
      <c r="BPJ12" s="21" t="s">
        <v>206</v>
      </c>
      <c r="BPK12" s="21" t="s">
        <v>206</v>
      </c>
      <c r="BPL12" s="21">
        <v>4928414</v>
      </c>
      <c r="BPM12" s="21" t="s">
        <v>206</v>
      </c>
      <c r="BPN12" s="21">
        <v>6358793</v>
      </c>
      <c r="BPO12" s="21">
        <v>573993</v>
      </c>
      <c r="BPP12" s="21" t="s">
        <v>206</v>
      </c>
      <c r="BPQ12" s="21">
        <v>6</v>
      </c>
      <c r="BPR12" s="21">
        <v>272969</v>
      </c>
      <c r="BPS12" s="21">
        <v>8602480</v>
      </c>
      <c r="BPT12" s="21">
        <v>15049</v>
      </c>
      <c r="BPU12" s="21" t="s">
        <v>206</v>
      </c>
      <c r="BPV12" s="21">
        <v>1887</v>
      </c>
      <c r="BPW12" s="21" t="s">
        <v>206</v>
      </c>
      <c r="BPX12" s="21" t="s">
        <v>206</v>
      </c>
      <c r="BPY12" s="21">
        <v>3320</v>
      </c>
      <c r="BPZ12" s="21">
        <v>6355</v>
      </c>
      <c r="BQA12" s="21" t="s">
        <v>206</v>
      </c>
      <c r="BQB12" s="21">
        <v>26131</v>
      </c>
      <c r="BQC12" s="21" t="s">
        <v>206</v>
      </c>
      <c r="BQD12" s="21">
        <v>124146</v>
      </c>
      <c r="BQE12" s="21">
        <v>216140</v>
      </c>
      <c r="BQF12" s="21">
        <v>6938240</v>
      </c>
      <c r="BQG12" s="21">
        <v>3058130</v>
      </c>
      <c r="BQH12" s="21">
        <v>88479</v>
      </c>
      <c r="BQI12" s="21">
        <v>859623</v>
      </c>
      <c r="BQJ12" s="21" t="s">
        <v>206</v>
      </c>
      <c r="BQK12" s="21">
        <v>454</v>
      </c>
      <c r="BQL12" s="21">
        <v>341340</v>
      </c>
      <c r="BQM12" s="21">
        <v>458595</v>
      </c>
      <c r="BQN12" s="21">
        <v>47534</v>
      </c>
      <c r="BQO12" s="21">
        <v>299737</v>
      </c>
      <c r="BQP12" s="21" t="s">
        <v>206</v>
      </c>
      <c r="BQQ12" s="21" t="s">
        <v>206</v>
      </c>
      <c r="BQR12" s="21">
        <v>28612</v>
      </c>
      <c r="BQS12" s="21">
        <v>293349</v>
      </c>
      <c r="BQT12" s="21" t="s">
        <v>206</v>
      </c>
      <c r="BQU12" s="21">
        <v>29184</v>
      </c>
      <c r="BQV12" s="21">
        <v>11660</v>
      </c>
      <c r="BQW12" s="21">
        <v>12476</v>
      </c>
      <c r="BQX12" s="21" t="s">
        <v>206</v>
      </c>
      <c r="BQY12" s="21">
        <v>351</v>
      </c>
      <c r="BQZ12" s="21">
        <v>24238</v>
      </c>
      <c r="BRA12" s="21" t="s">
        <v>206</v>
      </c>
      <c r="BRB12" s="21" t="s">
        <v>206</v>
      </c>
      <c r="BRC12" s="21" t="s">
        <v>206</v>
      </c>
      <c r="BRD12" s="21" t="s">
        <v>206</v>
      </c>
      <c r="BRE12" s="21" t="s">
        <v>206</v>
      </c>
      <c r="BRF12" s="21">
        <v>1691962</v>
      </c>
      <c r="BRG12" s="21" t="s">
        <v>206</v>
      </c>
      <c r="BRH12" s="21" t="s">
        <v>206</v>
      </c>
      <c r="BRI12" s="21">
        <v>36</v>
      </c>
      <c r="BRJ12" s="21">
        <v>5828</v>
      </c>
      <c r="BRK12" s="21">
        <v>175</v>
      </c>
      <c r="BRL12" s="21" t="s">
        <v>206</v>
      </c>
      <c r="BRM12" s="21">
        <v>74082</v>
      </c>
      <c r="BRN12" s="21">
        <v>46079</v>
      </c>
      <c r="BRO12" s="21">
        <v>481860</v>
      </c>
      <c r="BRP12" s="21">
        <v>1902906</v>
      </c>
      <c r="BRQ12" s="21" t="s">
        <v>206</v>
      </c>
      <c r="BRR12" s="21">
        <v>251286</v>
      </c>
      <c r="BRS12" s="21">
        <v>9201</v>
      </c>
      <c r="BRT12" s="21">
        <v>123248</v>
      </c>
      <c r="BRU12" s="21">
        <v>7992</v>
      </c>
      <c r="BRV12" s="21">
        <v>95428</v>
      </c>
      <c r="BRW12" s="21" t="s">
        <v>206</v>
      </c>
      <c r="BRX12" s="21" t="s">
        <v>206</v>
      </c>
      <c r="BRY12" s="21" t="s">
        <v>206</v>
      </c>
      <c r="BRZ12" s="21" t="s">
        <v>206</v>
      </c>
      <c r="BSA12" s="21" t="s">
        <v>206</v>
      </c>
      <c r="BSB12" s="21">
        <v>183</v>
      </c>
      <c r="BSC12" s="21">
        <v>125185503</v>
      </c>
      <c r="BSD12" s="21">
        <v>93211725</v>
      </c>
      <c r="BSE12" s="21">
        <v>102123</v>
      </c>
      <c r="BSF12" s="21" t="s">
        <v>206</v>
      </c>
      <c r="BSG12" s="21">
        <v>119384</v>
      </c>
      <c r="BSH12" s="21">
        <v>139</v>
      </c>
      <c r="BSI12" s="21">
        <v>2813586</v>
      </c>
      <c r="BSJ12" s="21" t="s">
        <v>206</v>
      </c>
      <c r="BSK12" s="21" t="s">
        <v>206</v>
      </c>
      <c r="BSL12" s="21">
        <v>57333</v>
      </c>
      <c r="BSM12" s="21">
        <v>1172</v>
      </c>
      <c r="BSN12" s="21">
        <v>2146837</v>
      </c>
      <c r="BSO12" s="21" t="s">
        <v>206</v>
      </c>
      <c r="BSP12" s="21">
        <v>3474514</v>
      </c>
      <c r="BSQ12" s="21" t="s">
        <v>206</v>
      </c>
      <c r="BSR12" s="21" t="s">
        <v>206</v>
      </c>
      <c r="BSS12" s="21" t="s">
        <v>206</v>
      </c>
      <c r="BST12" s="21" t="s">
        <v>206</v>
      </c>
      <c r="BSU12" s="21" t="s">
        <v>206</v>
      </c>
      <c r="BSV12" s="21" t="s">
        <v>206</v>
      </c>
      <c r="BSW12" s="21" t="s">
        <v>206</v>
      </c>
      <c r="BSX12" s="21" t="s">
        <v>206</v>
      </c>
      <c r="BSY12" s="21" t="s">
        <v>206</v>
      </c>
      <c r="BSZ12" s="21" t="s">
        <v>206</v>
      </c>
      <c r="BTA12" s="21" t="s">
        <v>206</v>
      </c>
      <c r="BTB12" s="21" t="s">
        <v>206</v>
      </c>
      <c r="BTC12" s="21" t="s">
        <v>206</v>
      </c>
      <c r="BTD12" s="21" t="s">
        <v>206</v>
      </c>
      <c r="BTE12" s="21" t="s">
        <v>206</v>
      </c>
      <c r="BTF12" s="21" t="s">
        <v>206</v>
      </c>
      <c r="BTG12" s="21" t="s">
        <v>206</v>
      </c>
      <c r="BTH12" s="21" t="s">
        <v>206</v>
      </c>
      <c r="BTI12" s="21" t="s">
        <v>206</v>
      </c>
      <c r="BTJ12" s="21" t="s">
        <v>206</v>
      </c>
      <c r="BTK12" s="21" t="s">
        <v>206</v>
      </c>
      <c r="BTL12" s="21" t="s">
        <v>206</v>
      </c>
      <c r="BTM12" s="21" t="s">
        <v>206</v>
      </c>
      <c r="BTN12" s="21" t="s">
        <v>206</v>
      </c>
      <c r="BTO12" s="21" t="s">
        <v>206</v>
      </c>
      <c r="BTP12" s="21" t="s">
        <v>206</v>
      </c>
      <c r="BTQ12" s="21" t="s">
        <v>206</v>
      </c>
      <c r="BTR12" s="21" t="s">
        <v>206</v>
      </c>
      <c r="BTS12" s="21" t="s">
        <v>206</v>
      </c>
      <c r="BTT12" s="21" t="s">
        <v>206</v>
      </c>
      <c r="BTU12" s="21" t="s">
        <v>206</v>
      </c>
      <c r="BTV12" s="21" t="s">
        <v>206</v>
      </c>
      <c r="BTW12" s="21" t="s">
        <v>206</v>
      </c>
      <c r="BTX12" s="21" t="s">
        <v>206</v>
      </c>
      <c r="BTY12" s="21">
        <v>14244</v>
      </c>
      <c r="BTZ12" s="21" t="s">
        <v>206</v>
      </c>
      <c r="BUA12" s="21" t="s">
        <v>206</v>
      </c>
      <c r="BUB12" s="21" t="s">
        <v>206</v>
      </c>
      <c r="BUC12" s="21" t="s">
        <v>206</v>
      </c>
      <c r="BUD12" s="21" t="s">
        <v>206</v>
      </c>
      <c r="BUE12" s="21" t="s">
        <v>206</v>
      </c>
      <c r="BUF12" s="21" t="s">
        <v>206</v>
      </c>
      <c r="BUG12" s="21" t="s">
        <v>206</v>
      </c>
      <c r="BUH12" s="21" t="s">
        <v>206</v>
      </c>
      <c r="BUI12" s="21" t="s">
        <v>206</v>
      </c>
      <c r="BUJ12" s="21" t="s">
        <v>206</v>
      </c>
      <c r="BUK12" s="21" t="s">
        <v>206</v>
      </c>
      <c r="BUL12" s="21" t="s">
        <v>206</v>
      </c>
      <c r="BUM12" s="21" t="s">
        <v>206</v>
      </c>
      <c r="BUN12" s="21" t="s">
        <v>206</v>
      </c>
      <c r="BUO12" s="21" t="s">
        <v>206</v>
      </c>
      <c r="BUP12" s="21" t="s">
        <v>206</v>
      </c>
      <c r="BUQ12" s="21" t="s">
        <v>206</v>
      </c>
      <c r="BUR12" s="21" t="s">
        <v>206</v>
      </c>
      <c r="BUS12" s="21" t="s">
        <v>206</v>
      </c>
      <c r="BUT12" s="21" t="s">
        <v>206</v>
      </c>
      <c r="BUU12" s="21" t="s">
        <v>206</v>
      </c>
      <c r="BUV12" s="21" t="s">
        <v>206</v>
      </c>
      <c r="BUW12" s="21" t="s">
        <v>206</v>
      </c>
      <c r="BUX12" s="21" t="s">
        <v>206</v>
      </c>
      <c r="BUY12" s="21" t="s">
        <v>206</v>
      </c>
      <c r="BUZ12" s="21" t="s">
        <v>206</v>
      </c>
      <c r="BVA12" s="21" t="s">
        <v>206</v>
      </c>
      <c r="BVB12" s="21" t="s">
        <v>206</v>
      </c>
      <c r="BVC12" s="21" t="s">
        <v>206</v>
      </c>
      <c r="BVD12" s="21" t="s">
        <v>206</v>
      </c>
      <c r="BVE12" s="21" t="s">
        <v>206</v>
      </c>
      <c r="BVF12" s="21" t="s">
        <v>206</v>
      </c>
      <c r="BVG12" s="21" t="s">
        <v>206</v>
      </c>
      <c r="BVH12" s="21" t="s">
        <v>206</v>
      </c>
      <c r="BVI12" s="21" t="s">
        <v>206</v>
      </c>
      <c r="BVJ12" s="21" t="s">
        <v>206</v>
      </c>
      <c r="BVK12" s="21" t="s">
        <v>206</v>
      </c>
      <c r="BVL12" s="21" t="s">
        <v>206</v>
      </c>
      <c r="BVM12" s="21" t="s">
        <v>206</v>
      </c>
      <c r="BVN12" s="21" t="s">
        <v>206</v>
      </c>
      <c r="BVO12" s="21" t="s">
        <v>206</v>
      </c>
      <c r="BVP12" s="21" t="s">
        <v>206</v>
      </c>
      <c r="BVQ12" s="21" t="s">
        <v>206</v>
      </c>
      <c r="BVR12" s="21" t="s">
        <v>206</v>
      </c>
      <c r="BVS12" s="21" t="s">
        <v>206</v>
      </c>
      <c r="BVT12" s="21" t="s">
        <v>206</v>
      </c>
      <c r="BVU12" s="21" t="s">
        <v>206</v>
      </c>
      <c r="BVV12" s="21" t="s">
        <v>206</v>
      </c>
      <c r="BVW12" s="21" t="s">
        <v>206</v>
      </c>
      <c r="BVX12" s="21" t="s">
        <v>206</v>
      </c>
      <c r="BVY12" s="21" t="s">
        <v>206</v>
      </c>
      <c r="BVZ12" s="21" t="s">
        <v>206</v>
      </c>
      <c r="BWA12" s="21" t="s">
        <v>206</v>
      </c>
      <c r="BWB12" s="21" t="s">
        <v>206</v>
      </c>
      <c r="BWC12" s="21" t="s">
        <v>206</v>
      </c>
      <c r="BWD12" s="21" t="s">
        <v>206</v>
      </c>
      <c r="BWE12" s="21" t="s">
        <v>206</v>
      </c>
      <c r="BWF12" s="21" t="s">
        <v>206</v>
      </c>
      <c r="BWG12" s="21" t="s">
        <v>206</v>
      </c>
      <c r="BWH12" s="21" t="s">
        <v>206</v>
      </c>
      <c r="BWI12" s="21" t="s">
        <v>206</v>
      </c>
      <c r="BWJ12" s="21" t="s">
        <v>206</v>
      </c>
      <c r="BWK12" s="21" t="s">
        <v>206</v>
      </c>
      <c r="BWL12" s="21" t="s">
        <v>206</v>
      </c>
      <c r="BWM12" s="21" t="s">
        <v>206</v>
      </c>
      <c r="BWN12" s="21" t="s">
        <v>206</v>
      </c>
      <c r="BWO12" s="21" t="s">
        <v>206</v>
      </c>
      <c r="BWP12" s="21" t="s">
        <v>206</v>
      </c>
      <c r="BWQ12" s="21">
        <v>84577</v>
      </c>
      <c r="BWR12" s="21" t="s">
        <v>206</v>
      </c>
      <c r="BWS12" s="21" t="s">
        <v>206</v>
      </c>
      <c r="BWT12" s="21" t="s">
        <v>206</v>
      </c>
      <c r="BWU12" s="21" t="s">
        <v>206</v>
      </c>
      <c r="BWV12" s="21" t="s">
        <v>206</v>
      </c>
      <c r="BWW12" s="21" t="s">
        <v>206</v>
      </c>
      <c r="BWX12" s="21" t="s">
        <v>206</v>
      </c>
      <c r="BWY12" s="21" t="s">
        <v>206</v>
      </c>
      <c r="BWZ12" s="21">
        <v>35862</v>
      </c>
      <c r="BXA12" s="21">
        <v>1965</v>
      </c>
      <c r="BXB12" s="21">
        <v>22390</v>
      </c>
      <c r="BXC12" s="21">
        <v>71954</v>
      </c>
      <c r="BXD12" s="21" t="s">
        <v>206</v>
      </c>
      <c r="BXE12" s="21" t="s">
        <v>206</v>
      </c>
      <c r="BXF12" s="21">
        <v>105501</v>
      </c>
      <c r="BXG12" s="21">
        <v>1471395</v>
      </c>
      <c r="BXH12" s="21" t="s">
        <v>206</v>
      </c>
      <c r="BXI12" s="21" t="s">
        <v>206</v>
      </c>
      <c r="BXJ12" s="21">
        <v>30215</v>
      </c>
      <c r="BXK12" s="21" t="s">
        <v>206</v>
      </c>
      <c r="BXL12" s="21" t="s">
        <v>206</v>
      </c>
      <c r="BXM12" s="21" t="s">
        <v>206</v>
      </c>
      <c r="BXN12" s="21" t="s">
        <v>206</v>
      </c>
      <c r="BXO12" s="21" t="s">
        <v>206</v>
      </c>
      <c r="BXP12" s="21">
        <v>652</v>
      </c>
      <c r="BXQ12" s="21" t="s">
        <v>206</v>
      </c>
      <c r="BXR12" s="21" t="s">
        <v>206</v>
      </c>
      <c r="BXS12" s="21">
        <v>96800</v>
      </c>
      <c r="BXT12" s="21" t="s">
        <v>206</v>
      </c>
      <c r="BXU12" s="21" t="s">
        <v>206</v>
      </c>
      <c r="BXV12" s="21" t="s">
        <v>206</v>
      </c>
      <c r="BXW12" s="21" t="s">
        <v>206</v>
      </c>
      <c r="BXX12" s="21" t="s">
        <v>206</v>
      </c>
      <c r="BXY12" s="21" t="s">
        <v>206</v>
      </c>
      <c r="BXZ12" s="21" t="s">
        <v>206</v>
      </c>
      <c r="BYA12" s="21">
        <v>435850</v>
      </c>
      <c r="BYB12" s="21">
        <v>7</v>
      </c>
      <c r="BYC12" s="21">
        <v>2249</v>
      </c>
      <c r="BYD12" s="21" t="s">
        <v>206</v>
      </c>
      <c r="BYE12" s="21" t="s">
        <v>206</v>
      </c>
      <c r="BYF12" s="21">
        <v>213</v>
      </c>
      <c r="BYG12" s="21">
        <v>10390</v>
      </c>
      <c r="BYH12" s="21" t="s">
        <v>206</v>
      </c>
      <c r="BYI12" s="21">
        <v>108</v>
      </c>
      <c r="BYJ12" s="21" t="s">
        <v>206</v>
      </c>
      <c r="BYK12" s="21" t="s">
        <v>206</v>
      </c>
      <c r="BYL12" s="21">
        <v>4462147</v>
      </c>
      <c r="BYM12" s="21" t="s">
        <v>206</v>
      </c>
      <c r="BYN12" s="21" t="s">
        <v>206</v>
      </c>
      <c r="BYO12" s="21" t="s">
        <v>206</v>
      </c>
      <c r="BYP12" s="21" t="s">
        <v>206</v>
      </c>
      <c r="BYQ12" s="21" t="s">
        <v>206</v>
      </c>
      <c r="BYR12" s="21" t="s">
        <v>206</v>
      </c>
      <c r="BYS12" s="21" t="s">
        <v>206</v>
      </c>
      <c r="BYT12" s="21">
        <v>1699</v>
      </c>
      <c r="BYU12" s="21" t="s">
        <v>206</v>
      </c>
      <c r="BYV12" s="21" t="s">
        <v>206</v>
      </c>
      <c r="BYW12" s="21">
        <v>526</v>
      </c>
      <c r="BYX12" s="21" t="s">
        <v>206</v>
      </c>
      <c r="BYY12" s="21" t="s">
        <v>206</v>
      </c>
      <c r="BYZ12" s="21">
        <v>90</v>
      </c>
      <c r="BZA12" s="21">
        <v>30266</v>
      </c>
      <c r="BZB12" s="21">
        <v>31692</v>
      </c>
      <c r="BZC12" s="21">
        <v>34907</v>
      </c>
      <c r="BZD12" s="21">
        <v>40</v>
      </c>
      <c r="BZE12" s="21" t="s">
        <v>206</v>
      </c>
      <c r="BZF12" s="21">
        <v>2307</v>
      </c>
      <c r="BZG12" s="21" t="s">
        <v>206</v>
      </c>
      <c r="BZH12" s="21">
        <v>8649</v>
      </c>
      <c r="BZI12" s="21" t="s">
        <v>206</v>
      </c>
      <c r="BZJ12" s="21">
        <v>17629</v>
      </c>
      <c r="BZK12" s="21">
        <v>4</v>
      </c>
      <c r="BZL12" s="21" t="s">
        <v>206</v>
      </c>
      <c r="BZM12" s="21" t="s">
        <v>206</v>
      </c>
      <c r="BZN12" s="21" t="s">
        <v>206</v>
      </c>
      <c r="BZO12" s="21" t="s">
        <v>206</v>
      </c>
      <c r="BZP12" s="21" t="s">
        <v>206</v>
      </c>
      <c r="BZQ12" s="21">
        <v>8349930</v>
      </c>
      <c r="BZR12" s="21">
        <v>7113032</v>
      </c>
      <c r="BZS12" s="21" t="s">
        <v>206</v>
      </c>
      <c r="BZT12" s="21" t="s">
        <v>206</v>
      </c>
      <c r="BZU12" s="21" t="s">
        <v>206</v>
      </c>
      <c r="BZV12" s="21" t="s">
        <v>206</v>
      </c>
      <c r="BZW12" s="21">
        <v>27973</v>
      </c>
      <c r="BZX12" s="21" t="s">
        <v>206</v>
      </c>
      <c r="BZY12" s="21" t="s">
        <v>206</v>
      </c>
      <c r="BZZ12" s="21">
        <v>32439</v>
      </c>
      <c r="CAA12" s="21">
        <v>26942</v>
      </c>
      <c r="CAB12" s="21" t="s">
        <v>206</v>
      </c>
      <c r="CAC12" s="21" t="s">
        <v>206</v>
      </c>
      <c r="CAD12" s="21" t="s">
        <v>206</v>
      </c>
      <c r="CAE12" s="21" t="s">
        <v>206</v>
      </c>
      <c r="CAF12" s="21">
        <v>513</v>
      </c>
      <c r="CAG12" s="21" t="s">
        <v>206</v>
      </c>
      <c r="CAH12" s="21" t="s">
        <v>206</v>
      </c>
      <c r="CAI12" s="21" t="s">
        <v>206</v>
      </c>
      <c r="CAJ12" s="21" t="s">
        <v>206</v>
      </c>
      <c r="CAK12" s="21">
        <v>4468324</v>
      </c>
      <c r="CAL12" s="21">
        <v>325383</v>
      </c>
      <c r="CAM12" s="21" t="s">
        <v>206</v>
      </c>
      <c r="CAN12" s="21">
        <v>1505222</v>
      </c>
      <c r="CAO12" s="21">
        <v>5599</v>
      </c>
      <c r="CAP12" s="21">
        <v>8719458</v>
      </c>
      <c r="CAQ12" s="21">
        <v>79104</v>
      </c>
      <c r="CAR12" s="21" t="s">
        <v>206</v>
      </c>
      <c r="CAS12" s="21" t="s">
        <v>206</v>
      </c>
      <c r="CAT12" s="21">
        <v>825689</v>
      </c>
      <c r="CAU12" s="21">
        <v>10641568</v>
      </c>
      <c r="CAV12" s="21">
        <v>1603679</v>
      </c>
      <c r="CAW12" s="21">
        <v>1999008</v>
      </c>
      <c r="CAX12" s="21">
        <v>16865</v>
      </c>
      <c r="CAY12" s="21">
        <v>267392</v>
      </c>
      <c r="CAZ12" s="21">
        <v>1130756</v>
      </c>
      <c r="CBA12" s="21">
        <v>4150552</v>
      </c>
      <c r="CBB12" s="21">
        <v>1208</v>
      </c>
      <c r="CBC12" s="21">
        <v>924493</v>
      </c>
      <c r="CBD12" s="21">
        <v>19844</v>
      </c>
      <c r="CBE12" s="21" t="s">
        <v>206</v>
      </c>
      <c r="CBF12" s="21">
        <v>451</v>
      </c>
      <c r="CBG12" s="21">
        <v>52003</v>
      </c>
      <c r="CBH12" s="21" t="s">
        <v>206</v>
      </c>
      <c r="CBI12" s="21" t="s">
        <v>206</v>
      </c>
      <c r="CBJ12" s="21">
        <v>117191</v>
      </c>
      <c r="CBK12" s="21" t="s">
        <v>206</v>
      </c>
      <c r="CBL12" s="21">
        <v>659307</v>
      </c>
      <c r="CBM12" s="21">
        <v>6614981</v>
      </c>
      <c r="CBN12" s="21">
        <v>6588</v>
      </c>
      <c r="CBO12" s="21">
        <v>436434</v>
      </c>
      <c r="CBP12" s="21">
        <v>1142491</v>
      </c>
      <c r="CBQ12" s="21">
        <v>8358599</v>
      </c>
      <c r="CBR12" s="21" t="s">
        <v>206</v>
      </c>
      <c r="CBS12" s="21">
        <v>45359</v>
      </c>
      <c r="CBT12" s="21">
        <v>55898</v>
      </c>
      <c r="CBU12" s="21">
        <v>9180517</v>
      </c>
      <c r="CBV12" s="21">
        <v>163176</v>
      </c>
      <c r="CBW12" s="21">
        <v>75622</v>
      </c>
      <c r="CBX12" s="21">
        <v>39192</v>
      </c>
      <c r="CBY12" s="21" t="s">
        <v>206</v>
      </c>
      <c r="CBZ12" s="21">
        <v>6936604</v>
      </c>
      <c r="CCA12" s="21">
        <v>80814</v>
      </c>
      <c r="CCB12" s="21" t="s">
        <v>206</v>
      </c>
      <c r="CCC12" s="21">
        <v>57339</v>
      </c>
      <c r="CCD12" s="21">
        <v>892501</v>
      </c>
      <c r="CCE12" s="21">
        <v>3932</v>
      </c>
      <c r="CCF12" s="21" t="s">
        <v>206</v>
      </c>
      <c r="CCG12" s="21">
        <v>47987</v>
      </c>
      <c r="CCH12" s="21">
        <v>158222</v>
      </c>
      <c r="CCI12" s="21">
        <v>90198</v>
      </c>
      <c r="CCJ12" s="21">
        <v>5582</v>
      </c>
      <c r="CCK12" s="21" t="s">
        <v>206</v>
      </c>
      <c r="CCL12" s="21">
        <v>520</v>
      </c>
      <c r="CCM12" s="21" t="s">
        <v>206</v>
      </c>
      <c r="CCN12" s="21">
        <v>13971323</v>
      </c>
      <c r="CCO12" s="21" t="s">
        <v>206</v>
      </c>
      <c r="CCP12" s="21" t="s">
        <v>206</v>
      </c>
      <c r="CCQ12" s="21">
        <v>1</v>
      </c>
      <c r="CCR12" s="21">
        <v>369454</v>
      </c>
      <c r="CCS12" s="21" t="s">
        <v>206</v>
      </c>
      <c r="CCT12" s="21" t="s">
        <v>206</v>
      </c>
      <c r="CCU12" s="21">
        <v>201624</v>
      </c>
      <c r="CCV12" s="21">
        <v>2565867</v>
      </c>
      <c r="CCW12" s="21">
        <v>9722683</v>
      </c>
      <c r="CCX12" s="21">
        <v>322265</v>
      </c>
      <c r="CCY12" s="21" t="s">
        <v>206</v>
      </c>
      <c r="CCZ12" s="21">
        <v>906823</v>
      </c>
      <c r="CDA12" s="21">
        <v>391246</v>
      </c>
      <c r="CDB12" s="21">
        <v>970841</v>
      </c>
      <c r="CDC12" s="21">
        <v>413834</v>
      </c>
      <c r="CDD12" s="21">
        <v>1981766</v>
      </c>
      <c r="CDE12" s="21">
        <v>33492</v>
      </c>
      <c r="CDF12" s="21" t="s">
        <v>206</v>
      </c>
      <c r="CDG12" s="21">
        <v>1819</v>
      </c>
      <c r="CDH12" s="21" t="s">
        <v>206</v>
      </c>
      <c r="CDI12" s="21" t="s">
        <v>206</v>
      </c>
      <c r="CDJ12" s="21">
        <v>637</v>
      </c>
      <c r="CDK12" s="21">
        <v>33257201</v>
      </c>
      <c r="CDL12" s="21">
        <v>375959873</v>
      </c>
      <c r="CDM12" s="21">
        <v>26795060</v>
      </c>
      <c r="CDN12" s="21">
        <v>12090</v>
      </c>
      <c r="CDO12" s="21" t="s">
        <v>206</v>
      </c>
      <c r="CDP12" s="21">
        <v>3405972</v>
      </c>
      <c r="CDQ12" s="21">
        <v>43310676</v>
      </c>
      <c r="CDR12" s="21">
        <v>9626</v>
      </c>
      <c r="CDS12" s="21" t="s">
        <v>206</v>
      </c>
      <c r="CDT12" s="21">
        <v>1431690</v>
      </c>
      <c r="CDU12" s="21">
        <v>2436092</v>
      </c>
      <c r="CDV12" s="21">
        <v>611886</v>
      </c>
      <c r="CDW12" s="21">
        <v>30217</v>
      </c>
      <c r="CDX12" s="21">
        <v>81248</v>
      </c>
      <c r="CDY12" s="21" t="s">
        <v>206</v>
      </c>
      <c r="CDZ12">
        <v>77413339</v>
      </c>
      <c r="CEA12">
        <v>393553</v>
      </c>
      <c r="CEB12">
        <v>41467363</v>
      </c>
      <c r="CEC12">
        <v>296942</v>
      </c>
      <c r="CED12">
        <v>10273426</v>
      </c>
      <c r="CEE12">
        <v>17595428</v>
      </c>
      <c r="CEF12">
        <v>12959138</v>
      </c>
      <c r="CEG12">
        <v>1669652</v>
      </c>
      <c r="CEH12">
        <v>444580902</v>
      </c>
      <c r="CEI12">
        <v>4198916</v>
      </c>
      <c r="CEJ12">
        <v>785765355</v>
      </c>
      <c r="CEK12">
        <v>4572514</v>
      </c>
      <c r="CEL12">
        <v>296407</v>
      </c>
      <c r="CEM12">
        <v>1087154</v>
      </c>
      <c r="CEN12">
        <v>76938710</v>
      </c>
      <c r="CEO12">
        <v>43793954</v>
      </c>
      <c r="CEP12">
        <v>62444840</v>
      </c>
      <c r="CEQ12">
        <v>205252514</v>
      </c>
      <c r="CER12">
        <v>1500285</v>
      </c>
      <c r="CES12">
        <v>311480196</v>
      </c>
      <c r="CET12">
        <v>196430008</v>
      </c>
      <c r="CEU12">
        <v>905389070</v>
      </c>
      <c r="CEV12">
        <v>25792722</v>
      </c>
      <c r="CEW12">
        <v>11229</v>
      </c>
      <c r="CEX12">
        <v>7015328</v>
      </c>
      <c r="CEY12">
        <v>41813</v>
      </c>
      <c r="CEZ12">
        <v>91207</v>
      </c>
      <c r="CFA12">
        <v>5667647</v>
      </c>
      <c r="CFB12">
        <v>1152933</v>
      </c>
      <c r="CFC12">
        <v>121034</v>
      </c>
      <c r="CFD12">
        <v>137369185</v>
      </c>
      <c r="CFE12">
        <v>9162186</v>
      </c>
      <c r="CFF12">
        <v>123255751</v>
      </c>
      <c r="CFG12">
        <v>66619515</v>
      </c>
      <c r="CFH12">
        <v>71793200</v>
      </c>
      <c r="CFI12">
        <v>40757254</v>
      </c>
      <c r="CFJ12">
        <v>24729363</v>
      </c>
      <c r="CFK12">
        <v>165179444</v>
      </c>
      <c r="CFL12">
        <v>128164</v>
      </c>
      <c r="CFM12">
        <v>46943795</v>
      </c>
      <c r="CFN12">
        <v>159944251</v>
      </c>
      <c r="CFO12">
        <v>384387559</v>
      </c>
      <c r="CFP12">
        <v>434957953</v>
      </c>
      <c r="CFQ12">
        <v>68279986</v>
      </c>
      <c r="CFR12">
        <v>418588</v>
      </c>
      <c r="CFS12">
        <v>70893</v>
      </c>
      <c r="CFT12">
        <v>146378773</v>
      </c>
      <c r="CFU12">
        <v>28047505</v>
      </c>
      <c r="CFV12">
        <v>13308972</v>
      </c>
      <c r="CFW12">
        <v>3056048</v>
      </c>
      <c r="CFX12">
        <v>29395222</v>
      </c>
      <c r="CFY12">
        <v>13749028</v>
      </c>
      <c r="CFZ12">
        <v>1463367</v>
      </c>
      <c r="CGA12">
        <v>26743347</v>
      </c>
      <c r="CGB12">
        <v>6563074</v>
      </c>
      <c r="CGC12">
        <v>25289</v>
      </c>
      <c r="CGD12">
        <v>3629512</v>
      </c>
      <c r="CGE12">
        <v>1384802</v>
      </c>
      <c r="CGF12">
        <v>353381</v>
      </c>
      <c r="CGG12">
        <v>38288</v>
      </c>
      <c r="CGH12">
        <v>929371</v>
      </c>
      <c r="CGI12">
        <v>113885</v>
      </c>
      <c r="CGJ12" t="s">
        <v>206</v>
      </c>
      <c r="CGK12">
        <v>1618305</v>
      </c>
      <c r="CGL12">
        <v>58710003</v>
      </c>
      <c r="CGM12">
        <v>9351</v>
      </c>
      <c r="CGN12">
        <v>79470</v>
      </c>
      <c r="CGO12">
        <v>83205634</v>
      </c>
      <c r="CGP12">
        <v>68528611</v>
      </c>
      <c r="CGQ12">
        <v>29603618</v>
      </c>
      <c r="CGR12">
        <v>325097240</v>
      </c>
      <c r="CGS12" t="s">
        <v>206</v>
      </c>
      <c r="CGT12">
        <v>6706468</v>
      </c>
      <c r="CGU12">
        <v>34277501</v>
      </c>
      <c r="CGV12">
        <v>80569528</v>
      </c>
      <c r="CGW12">
        <v>582091560</v>
      </c>
      <c r="CGX12">
        <v>360272162</v>
      </c>
      <c r="CGY12">
        <v>33939081</v>
      </c>
      <c r="CGZ12">
        <v>20093839</v>
      </c>
      <c r="CHA12">
        <v>5493054</v>
      </c>
      <c r="CHB12">
        <v>328739</v>
      </c>
      <c r="CHC12">
        <v>4284278</v>
      </c>
      <c r="CHD12">
        <v>335455</v>
      </c>
      <c r="CHE12">
        <v>4664578586</v>
      </c>
      <c r="CHF12">
        <v>13584159995</v>
      </c>
      <c r="CHG12">
        <v>5410955417</v>
      </c>
      <c r="CHH12">
        <v>23727094</v>
      </c>
      <c r="CHI12">
        <v>43826255</v>
      </c>
      <c r="CHJ12">
        <v>44570459</v>
      </c>
      <c r="CHK12">
        <v>1604184435</v>
      </c>
      <c r="CHL12">
        <v>399906</v>
      </c>
      <c r="CHM12">
        <v>6877</v>
      </c>
      <c r="CHN12">
        <v>278507081</v>
      </c>
      <c r="CHO12">
        <v>51705306</v>
      </c>
      <c r="CHP12">
        <v>238290433</v>
      </c>
      <c r="CHQ12">
        <v>209840</v>
      </c>
      <c r="CHR12">
        <v>71518283</v>
      </c>
      <c r="CHS12">
        <v>83164507</v>
      </c>
    </row>
    <row r="13" spans="1:2255" x14ac:dyDescent="0.25">
      <c r="A13" s="21">
        <v>2015</v>
      </c>
      <c r="B13" s="21" t="s">
        <v>206</v>
      </c>
      <c r="C13" s="21" t="s">
        <v>206</v>
      </c>
      <c r="D13" s="21" t="s">
        <v>206</v>
      </c>
      <c r="E13" s="21" t="s">
        <v>206</v>
      </c>
      <c r="F13" s="21" t="s">
        <v>206</v>
      </c>
      <c r="G13" s="21">
        <v>1379375</v>
      </c>
      <c r="H13" s="21" t="s">
        <v>206</v>
      </c>
      <c r="I13" s="21" t="s">
        <v>206</v>
      </c>
      <c r="J13" s="21" t="s">
        <v>206</v>
      </c>
      <c r="K13" s="21">
        <v>121</v>
      </c>
      <c r="L13" s="21" t="s">
        <v>206</v>
      </c>
      <c r="M13" s="21" t="s">
        <v>206</v>
      </c>
      <c r="N13" s="21" t="s">
        <v>206</v>
      </c>
      <c r="O13" s="21" t="s">
        <v>206</v>
      </c>
      <c r="P13" s="21" t="s">
        <v>206</v>
      </c>
      <c r="Q13" s="21">
        <v>949498</v>
      </c>
      <c r="R13" s="21" t="s">
        <v>206</v>
      </c>
      <c r="S13" s="21">
        <v>1025556</v>
      </c>
      <c r="T13" s="21" t="s">
        <v>206</v>
      </c>
      <c r="U13" s="21">
        <v>3250681</v>
      </c>
      <c r="V13" s="21">
        <v>98666</v>
      </c>
      <c r="W13" s="21">
        <v>693321</v>
      </c>
      <c r="X13" s="21" t="s">
        <v>206</v>
      </c>
      <c r="Y13" s="21">
        <v>7193</v>
      </c>
      <c r="Z13" s="21" t="s">
        <v>206</v>
      </c>
      <c r="AA13" s="21" t="s">
        <v>206</v>
      </c>
      <c r="AB13" s="21" t="s">
        <v>206</v>
      </c>
      <c r="AC13" s="21">
        <v>2454</v>
      </c>
      <c r="AD13" s="21">
        <v>1412577</v>
      </c>
      <c r="AE13" s="21" t="s">
        <v>206</v>
      </c>
      <c r="AF13" s="21">
        <v>4403485</v>
      </c>
      <c r="AG13" s="21">
        <v>529047</v>
      </c>
      <c r="AH13" s="21">
        <v>2046860</v>
      </c>
      <c r="AI13" s="21">
        <v>874</v>
      </c>
      <c r="AJ13" s="21">
        <v>105844</v>
      </c>
      <c r="AK13" s="21">
        <v>1792833</v>
      </c>
      <c r="AL13" s="21">
        <v>320036</v>
      </c>
      <c r="AM13" s="21">
        <v>4687452</v>
      </c>
      <c r="AN13" s="21" t="s">
        <v>206</v>
      </c>
      <c r="AO13" s="21" t="s">
        <v>206</v>
      </c>
      <c r="AP13" s="21">
        <v>439048</v>
      </c>
      <c r="AQ13" s="21">
        <v>5284396</v>
      </c>
      <c r="AR13" s="21">
        <v>3609960</v>
      </c>
      <c r="AS13" s="21">
        <v>13271</v>
      </c>
      <c r="AT13" s="21" t="s">
        <v>206</v>
      </c>
      <c r="AU13" s="21" t="s">
        <v>206</v>
      </c>
      <c r="AV13" s="21">
        <v>1553286</v>
      </c>
      <c r="AW13" s="21">
        <v>1037510</v>
      </c>
      <c r="AX13" s="21" t="s">
        <v>206</v>
      </c>
      <c r="AY13" s="21">
        <v>1063</v>
      </c>
      <c r="AZ13" s="21">
        <v>890854</v>
      </c>
      <c r="BA13" s="21">
        <v>12145</v>
      </c>
      <c r="BB13" s="21">
        <v>22252502</v>
      </c>
      <c r="BC13" s="21" t="s">
        <v>206</v>
      </c>
      <c r="BD13" s="21">
        <v>278453</v>
      </c>
      <c r="BE13" s="21" t="s">
        <v>206</v>
      </c>
      <c r="BF13" s="21">
        <v>2</v>
      </c>
      <c r="BG13" s="21" t="s">
        <v>206</v>
      </c>
      <c r="BH13" s="21" t="s">
        <v>206</v>
      </c>
      <c r="BI13" s="21" t="s">
        <v>206</v>
      </c>
      <c r="BJ13" s="21" t="s">
        <v>206</v>
      </c>
      <c r="BK13" s="21" t="s">
        <v>206</v>
      </c>
      <c r="BL13" s="21" t="s">
        <v>206</v>
      </c>
      <c r="BM13" s="21">
        <v>13360</v>
      </c>
      <c r="BN13" s="21">
        <v>23772</v>
      </c>
      <c r="BO13" s="21" t="s">
        <v>206</v>
      </c>
      <c r="BP13" s="21" t="s">
        <v>206</v>
      </c>
      <c r="BQ13" s="21">
        <v>18538</v>
      </c>
      <c r="BR13" s="21">
        <v>42653</v>
      </c>
      <c r="BS13" s="21">
        <v>488031</v>
      </c>
      <c r="BT13" s="21">
        <v>1195</v>
      </c>
      <c r="BU13" s="21" t="s">
        <v>206</v>
      </c>
      <c r="BV13" s="21">
        <v>87893</v>
      </c>
      <c r="BW13" s="21">
        <v>236850</v>
      </c>
      <c r="BX13" s="21">
        <v>244363</v>
      </c>
      <c r="BY13" s="21">
        <v>1320481</v>
      </c>
      <c r="BZ13" s="21">
        <v>70596</v>
      </c>
      <c r="CA13" s="21">
        <v>3005</v>
      </c>
      <c r="CB13" s="21" t="s">
        <v>206</v>
      </c>
      <c r="CC13" s="21" t="s">
        <v>206</v>
      </c>
      <c r="CD13" s="21" t="s">
        <v>206</v>
      </c>
      <c r="CE13" s="21" t="s">
        <v>206</v>
      </c>
      <c r="CF13" s="21">
        <v>22</v>
      </c>
      <c r="CG13" s="21">
        <v>13859394</v>
      </c>
      <c r="CH13" s="21">
        <v>10229527</v>
      </c>
      <c r="CI13" s="21">
        <v>202187</v>
      </c>
      <c r="CJ13" s="21" t="s">
        <v>206</v>
      </c>
      <c r="CK13" s="21" t="s">
        <v>206</v>
      </c>
      <c r="CL13" s="21" t="s">
        <v>206</v>
      </c>
      <c r="CM13" s="21">
        <v>1437690</v>
      </c>
      <c r="CN13" s="21" t="s">
        <v>206</v>
      </c>
      <c r="CO13" s="21" t="s">
        <v>206</v>
      </c>
      <c r="CP13" s="21">
        <v>258124</v>
      </c>
      <c r="CQ13" s="21">
        <v>260874</v>
      </c>
      <c r="CR13" s="21">
        <v>386740</v>
      </c>
      <c r="CS13" s="21" t="s">
        <v>206</v>
      </c>
      <c r="CT13" s="21">
        <v>299554</v>
      </c>
      <c r="CU13" s="21" t="s">
        <v>206</v>
      </c>
      <c r="CV13" s="21" t="s">
        <v>206</v>
      </c>
      <c r="CW13" s="21" t="s">
        <v>206</v>
      </c>
      <c r="CX13" s="21" t="s">
        <v>206</v>
      </c>
      <c r="CY13" s="21" t="s">
        <v>206</v>
      </c>
      <c r="CZ13" s="21" t="s">
        <v>206</v>
      </c>
      <c r="DA13" s="21">
        <v>158607</v>
      </c>
      <c r="DB13" s="21" t="s">
        <v>206</v>
      </c>
      <c r="DC13" s="21" t="s">
        <v>206</v>
      </c>
      <c r="DD13" s="21">
        <v>1641662</v>
      </c>
      <c r="DE13" s="21">
        <v>768295</v>
      </c>
      <c r="DF13" s="21">
        <v>27120</v>
      </c>
      <c r="DG13" s="21">
        <v>168</v>
      </c>
      <c r="DH13" s="21">
        <v>236625</v>
      </c>
      <c r="DI13" s="21" t="s">
        <v>206</v>
      </c>
      <c r="DJ13" s="21">
        <v>526892</v>
      </c>
      <c r="DK13" s="21">
        <v>1498355</v>
      </c>
      <c r="DL13" s="21">
        <v>984453</v>
      </c>
      <c r="DM13" s="21">
        <v>3126497</v>
      </c>
      <c r="DN13" s="21" t="s">
        <v>206</v>
      </c>
      <c r="DO13" s="21">
        <v>7976</v>
      </c>
      <c r="DP13" s="21">
        <v>432893</v>
      </c>
      <c r="DQ13" s="21">
        <v>7383000</v>
      </c>
      <c r="DR13" s="21">
        <v>131040</v>
      </c>
      <c r="DS13" s="21">
        <v>45137</v>
      </c>
      <c r="DT13" s="21">
        <v>174</v>
      </c>
      <c r="DU13" s="21" t="s">
        <v>206</v>
      </c>
      <c r="DV13" s="21" t="s">
        <v>206</v>
      </c>
      <c r="DW13" s="21">
        <v>712991</v>
      </c>
      <c r="DX13" s="21">
        <v>7963428</v>
      </c>
      <c r="DY13" s="21" t="s">
        <v>206</v>
      </c>
      <c r="DZ13" s="21">
        <v>8193840</v>
      </c>
      <c r="EA13" s="21">
        <v>3007154</v>
      </c>
      <c r="EB13" s="21">
        <v>8853244</v>
      </c>
      <c r="EC13" s="21">
        <v>174962</v>
      </c>
      <c r="ED13" s="21">
        <v>1648283</v>
      </c>
      <c r="EE13" s="21">
        <v>868409</v>
      </c>
      <c r="EF13" s="21">
        <v>284067</v>
      </c>
      <c r="EG13" s="21">
        <v>15036227</v>
      </c>
      <c r="EH13" s="21" t="s">
        <v>206</v>
      </c>
      <c r="EI13" s="21">
        <v>5638193</v>
      </c>
      <c r="EJ13" s="21">
        <v>961964</v>
      </c>
      <c r="EK13" s="21">
        <v>22677618</v>
      </c>
      <c r="EL13" s="21">
        <v>5502562</v>
      </c>
      <c r="EM13" s="21">
        <v>154885</v>
      </c>
      <c r="EN13" s="21" t="s">
        <v>206</v>
      </c>
      <c r="EO13" s="21" t="s">
        <v>206</v>
      </c>
      <c r="EP13" s="21">
        <v>357651</v>
      </c>
      <c r="EQ13" s="21">
        <v>238477</v>
      </c>
      <c r="ER13" s="21" t="s">
        <v>206</v>
      </c>
      <c r="ES13" s="21">
        <v>9333</v>
      </c>
      <c r="ET13" s="21">
        <v>3400947</v>
      </c>
      <c r="EU13" s="21">
        <v>35173</v>
      </c>
      <c r="EV13" s="21">
        <v>29673</v>
      </c>
      <c r="EW13" s="21">
        <v>1076</v>
      </c>
      <c r="EX13" s="21">
        <v>2734</v>
      </c>
      <c r="EY13" s="21" t="s">
        <v>206</v>
      </c>
      <c r="EZ13" s="21">
        <v>4464</v>
      </c>
      <c r="FA13" s="21">
        <v>2076</v>
      </c>
      <c r="FB13" s="21" t="s">
        <v>206</v>
      </c>
      <c r="FC13" s="21" t="s">
        <v>206</v>
      </c>
      <c r="FD13" s="21">
        <v>13548</v>
      </c>
      <c r="FE13" s="21" t="s">
        <v>206</v>
      </c>
      <c r="FF13" s="21" t="s">
        <v>206</v>
      </c>
      <c r="FG13" s="21">
        <v>101203</v>
      </c>
      <c r="FH13" s="21">
        <v>68</v>
      </c>
      <c r="FI13" s="21" t="s">
        <v>206</v>
      </c>
      <c r="FJ13" s="21" t="s">
        <v>206</v>
      </c>
      <c r="FK13" s="21">
        <v>5743</v>
      </c>
      <c r="FL13" s="21">
        <v>14965</v>
      </c>
      <c r="FM13" s="21">
        <v>2268</v>
      </c>
      <c r="FN13" s="21">
        <v>59415</v>
      </c>
      <c r="FO13" s="21" t="s">
        <v>206</v>
      </c>
      <c r="FP13" s="21">
        <v>10715</v>
      </c>
      <c r="FQ13" s="21">
        <v>73051</v>
      </c>
      <c r="FR13" s="21">
        <v>9729221</v>
      </c>
      <c r="FS13" s="21">
        <v>4162866</v>
      </c>
      <c r="FT13" s="21">
        <v>4067158</v>
      </c>
      <c r="FU13" s="21">
        <v>4766</v>
      </c>
      <c r="FV13" s="21">
        <v>18961659</v>
      </c>
      <c r="FW13" s="21" t="s">
        <v>206</v>
      </c>
      <c r="FX13" s="21" t="s">
        <v>206</v>
      </c>
      <c r="FY13" s="21">
        <v>73120</v>
      </c>
      <c r="FZ13" s="21">
        <v>4</v>
      </c>
      <c r="GA13" s="21">
        <v>65726774</v>
      </c>
      <c r="GB13" s="21">
        <v>50091360</v>
      </c>
      <c r="GC13" s="21">
        <v>17269025</v>
      </c>
      <c r="GD13" s="21">
        <v>1113162</v>
      </c>
      <c r="GE13" s="21" t="s">
        <v>206</v>
      </c>
      <c r="GF13" s="21">
        <v>9275</v>
      </c>
      <c r="GG13" s="21">
        <v>8890527</v>
      </c>
      <c r="GH13" s="21">
        <v>39</v>
      </c>
      <c r="GI13" s="21" t="s">
        <v>206</v>
      </c>
      <c r="GJ13" s="21">
        <v>10585338</v>
      </c>
      <c r="GK13" s="21">
        <v>6603208</v>
      </c>
      <c r="GL13" s="21">
        <v>2847793</v>
      </c>
      <c r="GM13" s="21" t="s">
        <v>206</v>
      </c>
      <c r="GN13" s="21">
        <v>90378</v>
      </c>
      <c r="GO13" s="21" t="s">
        <v>206</v>
      </c>
      <c r="GP13" s="21" t="s">
        <v>206</v>
      </c>
      <c r="GQ13" s="21" t="s">
        <v>206</v>
      </c>
      <c r="GR13" s="21" t="s">
        <v>206</v>
      </c>
      <c r="GS13" s="21" t="s">
        <v>206</v>
      </c>
      <c r="GT13" s="21" t="s">
        <v>206</v>
      </c>
      <c r="GU13" s="21">
        <v>152330</v>
      </c>
      <c r="GV13" s="21">
        <v>138064</v>
      </c>
      <c r="GW13" s="21" t="s">
        <v>206</v>
      </c>
      <c r="GX13" s="21" t="s">
        <v>206</v>
      </c>
      <c r="GY13" s="21">
        <v>431706</v>
      </c>
      <c r="GZ13" s="21">
        <v>190550</v>
      </c>
      <c r="HA13" s="21">
        <v>4966</v>
      </c>
      <c r="HB13" s="21" t="s">
        <v>206</v>
      </c>
      <c r="HC13" s="21" t="s">
        <v>206</v>
      </c>
      <c r="HD13" s="21">
        <v>46477</v>
      </c>
      <c r="HE13" s="21">
        <v>1424622</v>
      </c>
      <c r="HF13" s="21">
        <v>881589</v>
      </c>
      <c r="HG13" s="21">
        <v>3588636</v>
      </c>
      <c r="HH13" s="21" t="s">
        <v>206</v>
      </c>
      <c r="HI13" s="21">
        <v>8142993</v>
      </c>
      <c r="HJ13" s="21">
        <v>1264434</v>
      </c>
      <c r="HK13" s="21">
        <v>1866821</v>
      </c>
      <c r="HL13" s="21">
        <v>110480</v>
      </c>
      <c r="HM13" s="21" t="s">
        <v>206</v>
      </c>
      <c r="HN13" s="21">
        <v>37</v>
      </c>
      <c r="HO13" s="21" t="s">
        <v>206</v>
      </c>
      <c r="HP13" s="21" t="s">
        <v>206</v>
      </c>
      <c r="HQ13" s="21">
        <v>471777</v>
      </c>
      <c r="HR13" s="21">
        <v>763768</v>
      </c>
      <c r="HS13" s="21" t="s">
        <v>206</v>
      </c>
      <c r="HT13" s="21">
        <v>3456510</v>
      </c>
      <c r="HU13" s="21">
        <v>246398</v>
      </c>
      <c r="HV13" s="21">
        <v>1038055</v>
      </c>
      <c r="HW13" s="21">
        <v>224276</v>
      </c>
      <c r="HX13" s="21">
        <v>1789372</v>
      </c>
      <c r="HY13" s="21">
        <v>1433215</v>
      </c>
      <c r="HZ13" s="21">
        <v>1</v>
      </c>
      <c r="IA13" s="21">
        <v>9497867</v>
      </c>
      <c r="IB13" s="21" t="s">
        <v>206</v>
      </c>
      <c r="IC13" s="21">
        <v>7249</v>
      </c>
      <c r="ID13" s="21">
        <v>2398190</v>
      </c>
      <c r="IE13" s="21">
        <v>8357864</v>
      </c>
      <c r="IF13" s="21">
        <v>2221281</v>
      </c>
      <c r="IG13" s="21">
        <v>42150</v>
      </c>
      <c r="IH13" s="21" t="s">
        <v>206</v>
      </c>
      <c r="II13" s="21" t="s">
        <v>206</v>
      </c>
      <c r="IJ13" s="21">
        <v>838094</v>
      </c>
      <c r="IK13" s="21">
        <v>1402173</v>
      </c>
      <c r="IL13" s="21" t="s">
        <v>206</v>
      </c>
      <c r="IM13" s="21">
        <v>54</v>
      </c>
      <c r="IN13" s="21">
        <v>1853809</v>
      </c>
      <c r="IO13" s="21">
        <v>33205</v>
      </c>
      <c r="IP13" s="21">
        <v>150996</v>
      </c>
      <c r="IQ13" s="21">
        <v>664</v>
      </c>
      <c r="IR13" s="21">
        <v>8867</v>
      </c>
      <c r="IS13" s="21" t="s">
        <v>206</v>
      </c>
      <c r="IT13" s="21" t="s">
        <v>206</v>
      </c>
      <c r="IU13" s="21" t="s">
        <v>206</v>
      </c>
      <c r="IV13" s="21">
        <v>172</v>
      </c>
      <c r="IW13" s="21" t="s">
        <v>206</v>
      </c>
      <c r="IX13" s="21">
        <v>45605</v>
      </c>
      <c r="IY13" s="21" t="s">
        <v>206</v>
      </c>
      <c r="IZ13" s="21" t="s">
        <v>206</v>
      </c>
      <c r="JA13" s="21">
        <v>3880</v>
      </c>
      <c r="JB13" s="21">
        <v>374890</v>
      </c>
      <c r="JC13" s="21" t="s">
        <v>206</v>
      </c>
      <c r="JD13" s="21" t="s">
        <v>206</v>
      </c>
      <c r="JE13" s="21">
        <v>63963</v>
      </c>
      <c r="JF13" s="21">
        <v>119111</v>
      </c>
      <c r="JG13" s="21">
        <v>1464881</v>
      </c>
      <c r="JH13" s="21">
        <v>688784</v>
      </c>
      <c r="JI13" s="21" t="s">
        <v>206</v>
      </c>
      <c r="JJ13" s="21">
        <v>708584</v>
      </c>
      <c r="JK13" s="21">
        <v>37142</v>
      </c>
      <c r="JL13" s="21">
        <v>1532904</v>
      </c>
      <c r="JM13" s="21">
        <v>579052</v>
      </c>
      <c r="JN13" s="21">
        <v>3710011</v>
      </c>
      <c r="JO13" s="21">
        <v>1257641</v>
      </c>
      <c r="JP13" s="21" t="s">
        <v>206</v>
      </c>
      <c r="JQ13" s="21" t="s">
        <v>206</v>
      </c>
      <c r="JR13" s="21">
        <v>83345</v>
      </c>
      <c r="JS13" s="21" t="s">
        <v>206</v>
      </c>
      <c r="JT13" s="21" t="s">
        <v>206</v>
      </c>
      <c r="JU13" s="21">
        <v>14923171</v>
      </c>
      <c r="JV13" s="21">
        <v>24393745</v>
      </c>
      <c r="JW13" s="21">
        <v>20236285</v>
      </c>
      <c r="JX13" s="21" t="s">
        <v>206</v>
      </c>
      <c r="JY13" s="21" t="s">
        <v>206</v>
      </c>
      <c r="JZ13" s="21" t="s">
        <v>206</v>
      </c>
      <c r="KA13" s="21">
        <v>289502</v>
      </c>
      <c r="KB13" s="21">
        <v>1354</v>
      </c>
      <c r="KC13" s="21" t="s">
        <v>206</v>
      </c>
      <c r="KD13" s="21">
        <v>546967</v>
      </c>
      <c r="KE13" s="21">
        <v>2487013</v>
      </c>
      <c r="KF13" s="21">
        <v>1043203</v>
      </c>
      <c r="KG13" s="21" t="s">
        <v>206</v>
      </c>
      <c r="KH13" s="21">
        <v>129981</v>
      </c>
      <c r="KI13" s="21" t="s">
        <v>206</v>
      </c>
      <c r="KJ13" s="21" t="s">
        <v>206</v>
      </c>
      <c r="KK13" s="21" t="s">
        <v>206</v>
      </c>
      <c r="KL13" s="21" t="s">
        <v>206</v>
      </c>
      <c r="KM13" s="21" t="s">
        <v>206</v>
      </c>
      <c r="KN13" s="21" t="s">
        <v>206</v>
      </c>
      <c r="KO13" s="21">
        <v>97453</v>
      </c>
      <c r="KP13" s="21" t="s">
        <v>206</v>
      </c>
      <c r="KQ13" s="21" t="s">
        <v>206</v>
      </c>
      <c r="KR13" s="21">
        <v>76291</v>
      </c>
      <c r="KS13" s="21" t="s">
        <v>206</v>
      </c>
      <c r="KT13" s="21">
        <v>219516</v>
      </c>
      <c r="KU13" s="21">
        <v>1105</v>
      </c>
      <c r="KV13" s="21" t="s">
        <v>206</v>
      </c>
      <c r="KW13" s="21" t="s">
        <v>206</v>
      </c>
      <c r="KX13" s="21" t="s">
        <v>206</v>
      </c>
      <c r="KY13" s="21">
        <v>550655</v>
      </c>
      <c r="KZ13" s="21">
        <v>32056</v>
      </c>
      <c r="LA13" s="21">
        <v>562044</v>
      </c>
      <c r="LB13" s="21" t="s">
        <v>206</v>
      </c>
      <c r="LC13" s="21" t="s">
        <v>206</v>
      </c>
      <c r="LD13" s="21">
        <v>48645021</v>
      </c>
      <c r="LE13" s="21">
        <v>11107810</v>
      </c>
      <c r="LF13" s="21">
        <v>232020</v>
      </c>
      <c r="LG13" s="21" t="s">
        <v>206</v>
      </c>
      <c r="LH13" s="21">
        <v>6145</v>
      </c>
      <c r="LI13" s="21" t="s">
        <v>206</v>
      </c>
      <c r="LJ13" s="21" t="s">
        <v>206</v>
      </c>
      <c r="LK13" s="21" t="s">
        <v>206</v>
      </c>
      <c r="LL13" s="21" t="s">
        <v>206</v>
      </c>
      <c r="LM13" s="21" t="s">
        <v>206</v>
      </c>
      <c r="LN13" s="21">
        <v>120767</v>
      </c>
      <c r="LO13" s="21" t="s">
        <v>206</v>
      </c>
      <c r="LP13" s="21">
        <v>54371</v>
      </c>
      <c r="LQ13" s="21">
        <v>3865</v>
      </c>
      <c r="LR13" s="21" t="s">
        <v>206</v>
      </c>
      <c r="LS13" s="21">
        <v>12755</v>
      </c>
      <c r="LT13" s="21" t="s">
        <v>206</v>
      </c>
      <c r="LU13" s="21">
        <v>99958</v>
      </c>
      <c r="LV13" s="21" t="s">
        <v>206</v>
      </c>
      <c r="LW13" s="21" t="s">
        <v>206</v>
      </c>
      <c r="LX13" s="21">
        <v>52418</v>
      </c>
      <c r="LY13" s="21">
        <v>526840</v>
      </c>
      <c r="LZ13" s="21">
        <v>126121</v>
      </c>
      <c r="MA13" s="21">
        <v>54214</v>
      </c>
      <c r="MB13" s="21" t="s">
        <v>206</v>
      </c>
      <c r="MC13" s="21" t="s">
        <v>206</v>
      </c>
      <c r="MD13" s="21">
        <v>172874</v>
      </c>
      <c r="ME13" s="21">
        <v>7320</v>
      </c>
      <c r="MF13" s="21">
        <v>2984</v>
      </c>
      <c r="MG13" s="21" t="s">
        <v>206</v>
      </c>
      <c r="MH13" s="21">
        <v>7294</v>
      </c>
      <c r="MI13" s="21">
        <v>954</v>
      </c>
      <c r="MJ13" s="21" t="s">
        <v>206</v>
      </c>
      <c r="MK13" s="21">
        <v>2474</v>
      </c>
      <c r="ML13" s="21">
        <v>6086</v>
      </c>
      <c r="MM13" s="21" t="s">
        <v>206</v>
      </c>
      <c r="MN13" s="21">
        <v>80</v>
      </c>
      <c r="MO13" s="21" t="s">
        <v>206</v>
      </c>
      <c r="MP13" s="21" t="s">
        <v>206</v>
      </c>
      <c r="MQ13" s="21" t="s">
        <v>206</v>
      </c>
      <c r="MR13" s="21">
        <v>193</v>
      </c>
      <c r="MS13" s="21" t="s">
        <v>206</v>
      </c>
      <c r="MT13" s="21" t="s">
        <v>206</v>
      </c>
      <c r="MU13" s="21">
        <v>532</v>
      </c>
      <c r="MV13" s="21">
        <v>3250</v>
      </c>
      <c r="MW13" s="21" t="s">
        <v>206</v>
      </c>
      <c r="MX13" s="21" t="s">
        <v>206</v>
      </c>
      <c r="MY13" s="21">
        <v>961</v>
      </c>
      <c r="MZ13" s="21">
        <v>502651</v>
      </c>
      <c r="NA13" s="21">
        <v>1235701</v>
      </c>
      <c r="NB13" s="21">
        <v>9630708</v>
      </c>
      <c r="NC13" s="21" t="s">
        <v>206</v>
      </c>
      <c r="ND13" s="21">
        <v>38885</v>
      </c>
      <c r="NE13" s="21">
        <v>22010</v>
      </c>
      <c r="NF13" s="21">
        <v>63692</v>
      </c>
      <c r="NG13" s="21">
        <v>9953</v>
      </c>
      <c r="NH13" s="21">
        <v>600202</v>
      </c>
      <c r="NI13" s="21" t="s">
        <v>206</v>
      </c>
      <c r="NJ13" s="21">
        <v>2091303</v>
      </c>
      <c r="NK13" s="21" t="s">
        <v>206</v>
      </c>
      <c r="NL13" s="21" t="s">
        <v>206</v>
      </c>
      <c r="NM13" s="21">
        <v>21019</v>
      </c>
      <c r="NN13" s="21" t="s">
        <v>206</v>
      </c>
      <c r="NO13" s="21">
        <v>23496587</v>
      </c>
      <c r="NP13" s="21">
        <v>16509669</v>
      </c>
      <c r="NQ13" s="21">
        <v>367099</v>
      </c>
      <c r="NR13" s="21" t="s">
        <v>206</v>
      </c>
      <c r="NS13" s="21" t="s">
        <v>206</v>
      </c>
      <c r="NT13" s="21">
        <v>4163667</v>
      </c>
      <c r="NU13" s="21">
        <v>9021437</v>
      </c>
      <c r="NV13" s="21">
        <v>13951</v>
      </c>
      <c r="NW13" s="21" t="s">
        <v>206</v>
      </c>
      <c r="NX13" s="21">
        <v>123472</v>
      </c>
      <c r="NY13" s="21">
        <v>5744</v>
      </c>
      <c r="NZ13" s="21">
        <v>39</v>
      </c>
      <c r="OA13" s="21" t="s">
        <v>206</v>
      </c>
      <c r="OB13" s="21" t="s">
        <v>206</v>
      </c>
      <c r="OC13" s="21" t="s">
        <v>206</v>
      </c>
      <c r="OD13" s="21" t="s">
        <v>206</v>
      </c>
      <c r="OE13" s="21" t="s">
        <v>206</v>
      </c>
      <c r="OF13" s="21" t="s">
        <v>206</v>
      </c>
      <c r="OG13" s="21" t="s">
        <v>206</v>
      </c>
      <c r="OH13" s="21" t="s">
        <v>206</v>
      </c>
      <c r="OI13" s="21">
        <v>161820</v>
      </c>
      <c r="OJ13" s="21">
        <v>93200</v>
      </c>
      <c r="OK13" s="21" t="s">
        <v>206</v>
      </c>
      <c r="OL13" s="21" t="s">
        <v>206</v>
      </c>
      <c r="OM13" s="21" t="s">
        <v>206</v>
      </c>
      <c r="ON13" s="21" t="s">
        <v>206</v>
      </c>
      <c r="OO13" s="21" t="s">
        <v>206</v>
      </c>
      <c r="OP13" s="21" t="s">
        <v>206</v>
      </c>
      <c r="OQ13" s="21" t="s">
        <v>206</v>
      </c>
      <c r="OR13" s="21">
        <v>105300</v>
      </c>
      <c r="OS13" s="21" t="s">
        <v>206</v>
      </c>
      <c r="OT13" s="21" t="s">
        <v>206</v>
      </c>
      <c r="OU13" s="21" t="s">
        <v>206</v>
      </c>
      <c r="OV13" s="21" t="s">
        <v>206</v>
      </c>
      <c r="OW13" s="21" t="s">
        <v>206</v>
      </c>
      <c r="OX13" s="21">
        <v>2591886</v>
      </c>
      <c r="OY13" s="21">
        <v>134318104</v>
      </c>
      <c r="OZ13" s="21" t="s">
        <v>206</v>
      </c>
      <c r="PA13" s="21" t="s">
        <v>206</v>
      </c>
      <c r="PB13" s="21" t="s">
        <v>206</v>
      </c>
      <c r="PC13" s="21" t="s">
        <v>206</v>
      </c>
      <c r="PD13" s="21" t="s">
        <v>206</v>
      </c>
      <c r="PE13" s="21">
        <v>35569</v>
      </c>
      <c r="PF13" s="21">
        <v>315390</v>
      </c>
      <c r="PG13" s="21" t="s">
        <v>206</v>
      </c>
      <c r="PH13" s="21">
        <v>1100</v>
      </c>
      <c r="PI13" s="21" t="s">
        <v>206</v>
      </c>
      <c r="PJ13" s="21">
        <v>11091</v>
      </c>
      <c r="PK13" s="21" t="s">
        <v>206</v>
      </c>
      <c r="PL13" s="21">
        <v>276780</v>
      </c>
      <c r="PM13" s="21">
        <v>893450</v>
      </c>
      <c r="PN13" s="21" t="s">
        <v>206</v>
      </c>
      <c r="PO13" s="21">
        <v>262424</v>
      </c>
      <c r="PP13" s="21" t="s">
        <v>206</v>
      </c>
      <c r="PQ13" s="21" t="s">
        <v>206</v>
      </c>
      <c r="PR13" s="21" t="s">
        <v>206</v>
      </c>
      <c r="PS13" s="21">
        <v>124944</v>
      </c>
      <c r="PT13" s="21">
        <v>810062</v>
      </c>
      <c r="PU13" s="21">
        <v>482</v>
      </c>
      <c r="PV13" s="21" t="s">
        <v>206</v>
      </c>
      <c r="PW13" s="21" t="s">
        <v>206</v>
      </c>
      <c r="PX13" s="21">
        <v>30516</v>
      </c>
      <c r="PY13" s="21">
        <v>2266</v>
      </c>
      <c r="PZ13" s="21" t="s">
        <v>206</v>
      </c>
      <c r="QA13" s="21">
        <v>294</v>
      </c>
      <c r="QB13" s="21" t="s">
        <v>206</v>
      </c>
      <c r="QC13" s="21" t="s">
        <v>206</v>
      </c>
      <c r="QD13" s="21" t="s">
        <v>206</v>
      </c>
      <c r="QE13" s="21" t="s">
        <v>206</v>
      </c>
      <c r="QF13" s="21" t="s">
        <v>206</v>
      </c>
      <c r="QG13" s="21" t="s">
        <v>206</v>
      </c>
      <c r="QH13" s="21">
        <v>137</v>
      </c>
      <c r="QI13" s="21" t="s">
        <v>206</v>
      </c>
      <c r="QJ13" s="21" t="s">
        <v>206</v>
      </c>
      <c r="QK13" s="21" t="s">
        <v>206</v>
      </c>
      <c r="QL13" s="21" t="s">
        <v>206</v>
      </c>
      <c r="QM13" s="21" t="s">
        <v>206</v>
      </c>
      <c r="QN13" s="21" t="s">
        <v>206</v>
      </c>
      <c r="QO13" s="21" t="s">
        <v>206</v>
      </c>
      <c r="QP13" s="21" t="s">
        <v>206</v>
      </c>
      <c r="QQ13" s="21" t="s">
        <v>206</v>
      </c>
      <c r="QR13" s="21" t="s">
        <v>206</v>
      </c>
      <c r="QS13" s="21" t="s">
        <v>206</v>
      </c>
      <c r="QT13" s="21">
        <v>95145</v>
      </c>
      <c r="QU13" s="21">
        <v>2</v>
      </c>
      <c r="QV13" s="21">
        <v>92929</v>
      </c>
      <c r="QW13" s="21" t="s">
        <v>206</v>
      </c>
      <c r="QX13" s="21">
        <v>871</v>
      </c>
      <c r="QY13" s="21">
        <v>8717</v>
      </c>
      <c r="QZ13" s="21">
        <v>291</v>
      </c>
      <c r="RA13" s="21">
        <v>13258</v>
      </c>
      <c r="RB13" s="21">
        <v>576581</v>
      </c>
      <c r="RC13" s="21">
        <v>600</v>
      </c>
      <c r="RD13" s="21" t="s">
        <v>206</v>
      </c>
      <c r="RE13" s="21" t="s">
        <v>206</v>
      </c>
      <c r="RF13" s="21" t="s">
        <v>206</v>
      </c>
      <c r="RG13" s="21" t="s">
        <v>206</v>
      </c>
      <c r="RH13" s="21">
        <v>7</v>
      </c>
      <c r="RI13" s="21">
        <v>30132238</v>
      </c>
      <c r="RJ13" s="21">
        <v>35425356</v>
      </c>
      <c r="RK13" s="21">
        <v>2591915</v>
      </c>
      <c r="RL13" s="21" t="s">
        <v>206</v>
      </c>
      <c r="RM13" s="21" t="s">
        <v>206</v>
      </c>
      <c r="RN13" s="21" t="s">
        <v>206</v>
      </c>
      <c r="RO13" s="21">
        <v>12140158</v>
      </c>
      <c r="RP13" s="21" t="s">
        <v>206</v>
      </c>
      <c r="RQ13" s="21" t="s">
        <v>206</v>
      </c>
      <c r="RR13" s="21" t="s">
        <v>206</v>
      </c>
      <c r="RS13" s="21">
        <v>30358</v>
      </c>
      <c r="RT13" s="21">
        <v>67386</v>
      </c>
      <c r="RU13" s="21" t="s">
        <v>206</v>
      </c>
      <c r="RV13" s="21" t="s">
        <v>206</v>
      </c>
      <c r="RW13" s="21" t="s">
        <v>206</v>
      </c>
      <c r="RX13" s="21" t="s">
        <v>206</v>
      </c>
      <c r="RY13" s="21" t="s">
        <v>206</v>
      </c>
      <c r="RZ13" s="21" t="s">
        <v>206</v>
      </c>
      <c r="SA13" s="21" t="s">
        <v>206</v>
      </c>
      <c r="SB13" s="21" t="s">
        <v>206</v>
      </c>
      <c r="SC13" s="21">
        <v>31000</v>
      </c>
      <c r="SD13" s="21" t="s">
        <v>206</v>
      </c>
      <c r="SE13" s="21" t="s">
        <v>206</v>
      </c>
      <c r="SF13" s="21">
        <v>549300</v>
      </c>
      <c r="SG13" s="21">
        <v>290</v>
      </c>
      <c r="SH13" s="21" t="s">
        <v>206</v>
      </c>
      <c r="SI13" s="21">
        <v>33300</v>
      </c>
      <c r="SJ13" s="21" t="s">
        <v>206</v>
      </c>
      <c r="SK13" s="21" t="s">
        <v>206</v>
      </c>
      <c r="SL13" s="21" t="s">
        <v>206</v>
      </c>
      <c r="SM13" s="21" t="s">
        <v>206</v>
      </c>
      <c r="SN13" s="21" t="s">
        <v>206</v>
      </c>
      <c r="SO13" s="21" t="s">
        <v>206</v>
      </c>
      <c r="SP13" s="21" t="s">
        <v>206</v>
      </c>
      <c r="SQ13" s="21" t="s">
        <v>206</v>
      </c>
      <c r="SR13" s="21">
        <v>7983</v>
      </c>
      <c r="SS13" s="21">
        <v>384790</v>
      </c>
      <c r="ST13" s="21" t="s">
        <v>206</v>
      </c>
      <c r="SU13" s="21" t="s">
        <v>206</v>
      </c>
      <c r="SV13" s="21">
        <v>0</v>
      </c>
      <c r="SW13" s="21" t="s">
        <v>206</v>
      </c>
      <c r="SX13" s="21" t="s">
        <v>206</v>
      </c>
      <c r="SY13" s="21">
        <v>3222</v>
      </c>
      <c r="SZ13" s="21">
        <v>219591</v>
      </c>
      <c r="TA13" s="21" t="s">
        <v>206</v>
      </c>
      <c r="TB13" s="21">
        <v>38585</v>
      </c>
      <c r="TC13" s="21" t="s">
        <v>206</v>
      </c>
      <c r="TD13" s="21">
        <v>831762</v>
      </c>
      <c r="TE13" s="21">
        <v>67</v>
      </c>
      <c r="TF13" s="21">
        <v>156142</v>
      </c>
      <c r="TG13" s="21">
        <v>59546</v>
      </c>
      <c r="TH13" s="21" t="s">
        <v>206</v>
      </c>
      <c r="TI13" s="21">
        <v>390121</v>
      </c>
      <c r="TJ13" s="21" t="s">
        <v>206</v>
      </c>
      <c r="TK13" s="21">
        <v>632599</v>
      </c>
      <c r="TL13" s="21">
        <v>24316</v>
      </c>
      <c r="TM13" s="21">
        <v>337235</v>
      </c>
      <c r="TN13" s="21">
        <v>22299</v>
      </c>
      <c r="TO13" s="21">
        <v>129</v>
      </c>
      <c r="TP13" s="21" t="s">
        <v>206</v>
      </c>
      <c r="TQ13" s="21" t="s">
        <v>206</v>
      </c>
      <c r="TR13" s="21">
        <v>30535</v>
      </c>
      <c r="TS13" s="21">
        <v>10899</v>
      </c>
      <c r="TT13" s="21" t="s">
        <v>206</v>
      </c>
      <c r="TU13" s="21">
        <v>172</v>
      </c>
      <c r="TV13" s="21" t="s">
        <v>206</v>
      </c>
      <c r="TW13" s="21">
        <v>280</v>
      </c>
      <c r="TX13" s="21" t="s">
        <v>206</v>
      </c>
      <c r="TY13" s="21" t="s">
        <v>206</v>
      </c>
      <c r="TZ13" s="21" t="s">
        <v>206</v>
      </c>
      <c r="UA13" s="21" t="s">
        <v>206</v>
      </c>
      <c r="UB13" s="21">
        <v>253</v>
      </c>
      <c r="UC13" s="21" t="s">
        <v>206</v>
      </c>
      <c r="UD13" s="21" t="s">
        <v>206</v>
      </c>
      <c r="UE13" s="21" t="s">
        <v>206</v>
      </c>
      <c r="UF13" s="21" t="s">
        <v>206</v>
      </c>
      <c r="UG13" s="21" t="s">
        <v>206</v>
      </c>
      <c r="UH13" s="21" t="s">
        <v>206</v>
      </c>
      <c r="UI13" s="21" t="s">
        <v>206</v>
      </c>
      <c r="UJ13" s="21" t="s">
        <v>206</v>
      </c>
      <c r="UK13" s="21" t="s">
        <v>206</v>
      </c>
      <c r="UL13" s="21" t="s">
        <v>206</v>
      </c>
      <c r="UM13" s="21">
        <v>19798</v>
      </c>
      <c r="UN13" s="21">
        <v>2242</v>
      </c>
      <c r="UO13" s="21">
        <v>25</v>
      </c>
      <c r="UP13" s="21">
        <v>112</v>
      </c>
      <c r="UQ13" s="21" t="s">
        <v>206</v>
      </c>
      <c r="UR13" s="21">
        <v>9636</v>
      </c>
      <c r="US13" s="21">
        <v>19456</v>
      </c>
      <c r="UT13" s="21">
        <v>591453</v>
      </c>
      <c r="UU13" s="21">
        <v>5566</v>
      </c>
      <c r="UV13" s="21">
        <v>43308</v>
      </c>
      <c r="UW13" s="21">
        <v>1481</v>
      </c>
      <c r="UX13" s="21" t="s">
        <v>206</v>
      </c>
      <c r="UY13" s="21" t="s">
        <v>206</v>
      </c>
      <c r="UZ13" s="21" t="s">
        <v>206</v>
      </c>
      <c r="VA13" s="21" t="s">
        <v>206</v>
      </c>
      <c r="VB13" s="21">
        <v>20</v>
      </c>
      <c r="VC13" s="21">
        <v>36458300</v>
      </c>
      <c r="VD13" s="21">
        <v>33496678</v>
      </c>
      <c r="VE13" s="21">
        <v>238946</v>
      </c>
      <c r="VF13" s="21" t="s">
        <v>206</v>
      </c>
      <c r="VG13" s="21" t="s">
        <v>206</v>
      </c>
      <c r="VH13" s="21" t="s">
        <v>206</v>
      </c>
      <c r="VI13" s="21">
        <v>357856</v>
      </c>
      <c r="VJ13" s="21" t="s">
        <v>206</v>
      </c>
      <c r="VK13" s="21" t="s">
        <v>206</v>
      </c>
      <c r="VL13" s="21">
        <v>33129</v>
      </c>
      <c r="VM13" s="21">
        <v>1151</v>
      </c>
      <c r="VN13" s="21" t="s">
        <v>206</v>
      </c>
      <c r="VO13" s="21" t="s">
        <v>206</v>
      </c>
      <c r="VP13" s="21" t="s">
        <v>206</v>
      </c>
      <c r="VQ13" s="21" t="s">
        <v>206</v>
      </c>
      <c r="VR13" s="21">
        <v>4</v>
      </c>
      <c r="VS13" s="21" t="s">
        <v>206</v>
      </c>
      <c r="VT13" s="21">
        <v>8291696</v>
      </c>
      <c r="VU13" s="21" t="s">
        <v>206</v>
      </c>
      <c r="VV13" s="21" t="s">
        <v>206</v>
      </c>
      <c r="VW13" s="21">
        <v>764269</v>
      </c>
      <c r="VX13" s="21">
        <v>115822</v>
      </c>
      <c r="VY13" s="21" t="s">
        <v>206</v>
      </c>
      <c r="VZ13" s="21">
        <v>451627</v>
      </c>
      <c r="WA13" s="21">
        <v>11</v>
      </c>
      <c r="WB13" s="21">
        <v>10212807</v>
      </c>
      <c r="WC13" s="21">
        <v>3126</v>
      </c>
      <c r="WD13" s="21" t="s">
        <v>206</v>
      </c>
      <c r="WE13" s="21" t="s">
        <v>206</v>
      </c>
      <c r="WF13" s="21">
        <v>14375</v>
      </c>
      <c r="WG13" s="21" t="s">
        <v>206</v>
      </c>
      <c r="WH13" s="21">
        <v>703763</v>
      </c>
      <c r="WI13" s="21">
        <v>4068776</v>
      </c>
      <c r="WJ13" s="21">
        <v>302</v>
      </c>
      <c r="WK13" s="21">
        <v>1682</v>
      </c>
      <c r="WL13" s="21">
        <v>761347</v>
      </c>
      <c r="WM13" s="21">
        <v>11570012</v>
      </c>
      <c r="WN13" s="21" t="s">
        <v>206</v>
      </c>
      <c r="WO13" s="21">
        <v>100</v>
      </c>
      <c r="WP13" s="21">
        <v>575</v>
      </c>
      <c r="WQ13" s="21" t="s">
        <v>206</v>
      </c>
      <c r="WR13" s="21" t="s">
        <v>206</v>
      </c>
      <c r="WS13" s="21">
        <v>55550</v>
      </c>
      <c r="WT13" s="21">
        <v>271301</v>
      </c>
      <c r="WU13" s="21">
        <v>549</v>
      </c>
      <c r="WV13" s="21">
        <v>13761</v>
      </c>
      <c r="WW13" s="21" t="s">
        <v>206</v>
      </c>
      <c r="WX13" s="21">
        <v>72372</v>
      </c>
      <c r="WY13" s="21">
        <v>1</v>
      </c>
      <c r="WZ13" s="21">
        <v>404500</v>
      </c>
      <c r="XA13" s="21">
        <v>237821</v>
      </c>
      <c r="XB13" s="21">
        <v>2</v>
      </c>
      <c r="XC13" s="21">
        <v>1420921</v>
      </c>
      <c r="XD13" s="21" t="s">
        <v>206</v>
      </c>
      <c r="XE13" s="21">
        <v>7149574</v>
      </c>
      <c r="XF13" s="21">
        <v>14491</v>
      </c>
      <c r="XG13" s="21">
        <v>4784187</v>
      </c>
      <c r="XH13" s="21">
        <v>39990</v>
      </c>
      <c r="XI13" s="21">
        <v>37025</v>
      </c>
      <c r="XJ13" s="21">
        <v>30600</v>
      </c>
      <c r="XK13" s="21" t="s">
        <v>206</v>
      </c>
      <c r="XL13" s="21">
        <v>9779</v>
      </c>
      <c r="XM13" s="21">
        <v>431893</v>
      </c>
      <c r="XN13" s="21" t="s">
        <v>206</v>
      </c>
      <c r="XO13" s="21">
        <v>1754</v>
      </c>
      <c r="XP13" s="21">
        <v>746</v>
      </c>
      <c r="XQ13" s="21">
        <v>1598</v>
      </c>
      <c r="XR13" s="21">
        <v>461</v>
      </c>
      <c r="XS13" s="21" t="s">
        <v>206</v>
      </c>
      <c r="XT13" s="21">
        <v>33</v>
      </c>
      <c r="XU13" s="21">
        <v>7962</v>
      </c>
      <c r="XV13" s="21">
        <v>19600</v>
      </c>
      <c r="XW13" s="21">
        <v>623</v>
      </c>
      <c r="XX13" s="21" t="s">
        <v>206</v>
      </c>
      <c r="XY13" s="21" t="s">
        <v>206</v>
      </c>
      <c r="XZ13" s="21">
        <v>371</v>
      </c>
      <c r="YA13" s="21" t="s">
        <v>206</v>
      </c>
      <c r="YB13" s="21" t="s">
        <v>206</v>
      </c>
      <c r="YC13" s="21">
        <v>84</v>
      </c>
      <c r="YD13" s="21">
        <v>119277</v>
      </c>
      <c r="YE13" s="21" t="s">
        <v>206</v>
      </c>
      <c r="YF13" s="21" t="s">
        <v>206</v>
      </c>
      <c r="YG13" s="21">
        <v>9616</v>
      </c>
      <c r="YH13" s="21">
        <v>90164</v>
      </c>
      <c r="YI13" s="21">
        <v>150133</v>
      </c>
      <c r="YJ13" s="21">
        <v>143731</v>
      </c>
      <c r="YK13" s="21" t="s">
        <v>206</v>
      </c>
      <c r="YL13" s="21">
        <v>187075</v>
      </c>
      <c r="YM13" s="21">
        <v>11746</v>
      </c>
      <c r="YN13" s="21">
        <v>46784</v>
      </c>
      <c r="YO13" s="21">
        <v>24685</v>
      </c>
      <c r="YP13" s="21">
        <v>162410</v>
      </c>
      <c r="YQ13" s="21">
        <v>4493</v>
      </c>
      <c r="YR13" s="21" t="s">
        <v>206</v>
      </c>
      <c r="YS13" s="21" t="s">
        <v>206</v>
      </c>
      <c r="YT13" s="21" t="s">
        <v>206</v>
      </c>
      <c r="YU13" s="21">
        <v>286605</v>
      </c>
      <c r="YV13" s="21">
        <v>2981</v>
      </c>
      <c r="YW13" s="21">
        <v>119767767</v>
      </c>
      <c r="YX13" s="21">
        <v>153027100</v>
      </c>
      <c r="YY13" s="21">
        <v>21499357</v>
      </c>
      <c r="YZ13" s="21" t="s">
        <v>206</v>
      </c>
      <c r="ZA13" s="21" t="s">
        <v>206</v>
      </c>
      <c r="ZB13" s="21" t="s">
        <v>206</v>
      </c>
      <c r="ZC13" s="21">
        <v>15446463</v>
      </c>
      <c r="ZD13" s="21" t="s">
        <v>206</v>
      </c>
      <c r="ZE13" s="21" t="s">
        <v>206</v>
      </c>
      <c r="ZF13" s="21">
        <v>274283</v>
      </c>
      <c r="ZG13" s="21">
        <v>21729</v>
      </c>
      <c r="ZH13" s="21">
        <v>274241</v>
      </c>
      <c r="ZI13" s="21" t="s">
        <v>206</v>
      </c>
      <c r="ZJ13" s="21">
        <v>235845</v>
      </c>
      <c r="ZK13" s="21" t="s">
        <v>206</v>
      </c>
      <c r="ZL13" s="21" t="s">
        <v>206</v>
      </c>
      <c r="ZM13" s="21" t="s">
        <v>206</v>
      </c>
      <c r="ZN13" s="21" t="s">
        <v>206</v>
      </c>
      <c r="ZO13" s="21" t="s">
        <v>206</v>
      </c>
      <c r="ZP13" s="21" t="s">
        <v>206</v>
      </c>
      <c r="ZQ13" s="21" t="s">
        <v>206</v>
      </c>
      <c r="ZR13" s="21" t="s">
        <v>206</v>
      </c>
      <c r="ZS13" s="21" t="s">
        <v>206</v>
      </c>
      <c r="ZT13" s="21">
        <v>80080</v>
      </c>
      <c r="ZU13" s="21">
        <v>908</v>
      </c>
      <c r="ZV13" s="21" t="s">
        <v>206</v>
      </c>
      <c r="ZW13" s="21" t="s">
        <v>206</v>
      </c>
      <c r="ZX13" s="21" t="s">
        <v>206</v>
      </c>
      <c r="ZY13" s="21" t="s">
        <v>206</v>
      </c>
      <c r="ZZ13" s="21" t="s">
        <v>206</v>
      </c>
      <c r="AAA13" s="21" t="s">
        <v>206</v>
      </c>
      <c r="AAB13" s="21" t="s">
        <v>206</v>
      </c>
      <c r="AAC13" s="21" t="s">
        <v>206</v>
      </c>
      <c r="AAD13" s="21" t="s">
        <v>206</v>
      </c>
      <c r="AAE13" s="21" t="s">
        <v>206</v>
      </c>
      <c r="AAF13" s="21" t="s">
        <v>206</v>
      </c>
      <c r="AAG13" s="21" t="s">
        <v>206</v>
      </c>
      <c r="AAH13" s="21" t="s">
        <v>206</v>
      </c>
      <c r="AAI13" s="21" t="s">
        <v>206</v>
      </c>
      <c r="AAJ13" s="21" t="s">
        <v>206</v>
      </c>
      <c r="AAK13" s="21" t="s">
        <v>206</v>
      </c>
      <c r="AAL13" s="21" t="s">
        <v>206</v>
      </c>
      <c r="AAM13" s="21" t="s">
        <v>206</v>
      </c>
      <c r="AAN13" s="21" t="s">
        <v>206</v>
      </c>
      <c r="AAO13" s="21" t="s">
        <v>206</v>
      </c>
      <c r="AAP13" s="21" t="s">
        <v>206</v>
      </c>
      <c r="AAQ13" s="21" t="s">
        <v>206</v>
      </c>
      <c r="AAR13" s="21" t="s">
        <v>206</v>
      </c>
      <c r="AAS13" s="21" t="s">
        <v>206</v>
      </c>
      <c r="AAT13" s="21" t="s">
        <v>206</v>
      </c>
      <c r="AAU13" s="21" t="s">
        <v>206</v>
      </c>
      <c r="AAV13" s="21" t="s">
        <v>206</v>
      </c>
      <c r="AAW13" s="21">
        <v>375941</v>
      </c>
      <c r="AAX13" s="21" t="s">
        <v>206</v>
      </c>
      <c r="AAY13" s="21" t="s">
        <v>206</v>
      </c>
      <c r="AAZ13" s="21" t="s">
        <v>206</v>
      </c>
      <c r="ABA13" s="21">
        <v>1912</v>
      </c>
      <c r="ABB13" s="21" t="s">
        <v>206</v>
      </c>
      <c r="ABC13" s="21" t="s">
        <v>206</v>
      </c>
      <c r="ABD13" s="21" t="s">
        <v>206</v>
      </c>
      <c r="ABE13" s="21" t="s">
        <v>206</v>
      </c>
      <c r="ABF13" s="21" t="s">
        <v>206</v>
      </c>
      <c r="ABG13" s="21" t="s">
        <v>206</v>
      </c>
      <c r="ABH13" s="21" t="s">
        <v>206</v>
      </c>
      <c r="ABI13" s="21" t="s">
        <v>206</v>
      </c>
      <c r="ABJ13" s="21" t="s">
        <v>206</v>
      </c>
      <c r="ABK13" s="21" t="s">
        <v>206</v>
      </c>
      <c r="ABL13" s="21" t="s">
        <v>206</v>
      </c>
      <c r="ABM13" s="21" t="s">
        <v>206</v>
      </c>
      <c r="ABN13" s="21" t="s">
        <v>206</v>
      </c>
      <c r="ABO13" s="21" t="s">
        <v>206</v>
      </c>
      <c r="ABP13" s="21" t="s">
        <v>206</v>
      </c>
      <c r="ABQ13" s="21" t="s">
        <v>206</v>
      </c>
      <c r="ABR13" s="21" t="s">
        <v>206</v>
      </c>
      <c r="ABS13" s="21" t="s">
        <v>206</v>
      </c>
      <c r="ABT13" s="21" t="s">
        <v>206</v>
      </c>
      <c r="ABU13" s="21" t="s">
        <v>206</v>
      </c>
      <c r="ABV13" s="21" t="s">
        <v>206</v>
      </c>
      <c r="ABW13" s="21" t="s">
        <v>206</v>
      </c>
      <c r="ABX13" s="21" t="s">
        <v>206</v>
      </c>
      <c r="ABY13" s="21" t="s">
        <v>206</v>
      </c>
      <c r="ABZ13" s="21" t="s">
        <v>206</v>
      </c>
      <c r="ACA13" s="21" t="s">
        <v>206</v>
      </c>
      <c r="ACB13" s="21" t="s">
        <v>206</v>
      </c>
      <c r="ACC13" s="21" t="s">
        <v>206</v>
      </c>
      <c r="ACD13" s="21" t="s">
        <v>206</v>
      </c>
      <c r="ACE13" s="21" t="s">
        <v>206</v>
      </c>
      <c r="ACF13" s="21" t="s">
        <v>206</v>
      </c>
      <c r="ACG13" s="21" t="s">
        <v>206</v>
      </c>
      <c r="ACH13" s="21" t="s">
        <v>206</v>
      </c>
      <c r="ACI13" s="21">
        <v>652264</v>
      </c>
      <c r="ACJ13" s="21">
        <v>564</v>
      </c>
      <c r="ACK13" s="21" t="s">
        <v>206</v>
      </c>
      <c r="ACL13" s="21" t="s">
        <v>206</v>
      </c>
      <c r="ACM13" s="21" t="s">
        <v>206</v>
      </c>
      <c r="ACN13" s="21" t="s">
        <v>206</v>
      </c>
      <c r="ACO13" s="21" t="s">
        <v>206</v>
      </c>
      <c r="ACP13" s="21" t="s">
        <v>206</v>
      </c>
      <c r="ACQ13" s="21" t="s">
        <v>206</v>
      </c>
      <c r="ACR13" s="21">
        <v>3002803</v>
      </c>
      <c r="ACS13" s="21" t="s">
        <v>206</v>
      </c>
      <c r="ACT13" s="21" t="s">
        <v>206</v>
      </c>
      <c r="ACU13" s="21" t="s">
        <v>206</v>
      </c>
      <c r="ACV13" s="21" t="s">
        <v>206</v>
      </c>
      <c r="ACW13" s="21" t="s">
        <v>206</v>
      </c>
      <c r="ACX13" s="21" t="s">
        <v>206</v>
      </c>
      <c r="ACY13" s="21" t="s">
        <v>206</v>
      </c>
      <c r="ACZ13" s="21" t="s">
        <v>206</v>
      </c>
      <c r="ADA13" s="21" t="s">
        <v>206</v>
      </c>
      <c r="ADB13" s="21" t="s">
        <v>206</v>
      </c>
      <c r="ADC13" s="21" t="s">
        <v>206</v>
      </c>
      <c r="ADD13" s="21" t="s">
        <v>206</v>
      </c>
      <c r="ADE13" s="21" t="s">
        <v>206</v>
      </c>
      <c r="ADF13" s="21" t="s">
        <v>206</v>
      </c>
      <c r="ADG13" s="21" t="s">
        <v>206</v>
      </c>
      <c r="ADH13" s="21" t="s">
        <v>206</v>
      </c>
      <c r="ADI13" s="21" t="s">
        <v>206</v>
      </c>
      <c r="ADJ13" s="21" t="s">
        <v>206</v>
      </c>
      <c r="ADK13" s="21">
        <v>760</v>
      </c>
      <c r="ADL13" s="21" t="s">
        <v>206</v>
      </c>
      <c r="ADM13" s="21" t="s">
        <v>206</v>
      </c>
      <c r="ADN13" s="21" t="s">
        <v>206</v>
      </c>
      <c r="ADO13" s="21" t="s">
        <v>206</v>
      </c>
      <c r="ADP13" s="21">
        <v>13282</v>
      </c>
      <c r="ADQ13" s="21" t="s">
        <v>206</v>
      </c>
      <c r="ADR13" s="21" t="s">
        <v>206</v>
      </c>
      <c r="ADS13" s="21" t="s">
        <v>206</v>
      </c>
      <c r="ADT13" s="21">
        <v>531</v>
      </c>
      <c r="ADU13" s="21" t="s">
        <v>206</v>
      </c>
      <c r="ADV13" s="21" t="s">
        <v>206</v>
      </c>
      <c r="ADW13" s="21" t="s">
        <v>206</v>
      </c>
      <c r="ADX13" s="21" t="s">
        <v>206</v>
      </c>
      <c r="ADY13" s="21" t="s">
        <v>206</v>
      </c>
      <c r="ADZ13" s="21">
        <v>2953</v>
      </c>
      <c r="AEA13" s="21">
        <v>2179390</v>
      </c>
      <c r="AEB13" s="21" t="s">
        <v>206</v>
      </c>
      <c r="AEC13" s="21" t="s">
        <v>206</v>
      </c>
      <c r="AED13" s="21">
        <v>2566</v>
      </c>
      <c r="AEE13" s="21" t="s">
        <v>206</v>
      </c>
      <c r="AEF13" s="21" t="s">
        <v>206</v>
      </c>
      <c r="AEG13" s="21" t="s">
        <v>206</v>
      </c>
      <c r="AEH13" s="21" t="s">
        <v>206</v>
      </c>
      <c r="AEI13" s="21" t="s">
        <v>206</v>
      </c>
      <c r="AEJ13" s="21">
        <v>176320</v>
      </c>
      <c r="AEK13" s="21" t="s">
        <v>206</v>
      </c>
      <c r="AEL13" s="21">
        <v>6014475</v>
      </c>
      <c r="AEM13" s="21">
        <v>160700</v>
      </c>
      <c r="AEN13" s="21">
        <v>1667763</v>
      </c>
      <c r="AEO13" s="21" t="s">
        <v>206</v>
      </c>
      <c r="AEP13" s="21" t="s">
        <v>206</v>
      </c>
      <c r="AEQ13" s="21">
        <v>2054249</v>
      </c>
      <c r="AER13" s="21" t="s">
        <v>206</v>
      </c>
      <c r="AES13" s="21">
        <v>1127604</v>
      </c>
      <c r="AET13" s="21">
        <v>1893564</v>
      </c>
      <c r="AEU13" s="21">
        <v>24985187</v>
      </c>
      <c r="AEV13" s="21">
        <v>17761</v>
      </c>
      <c r="AEW13" s="21">
        <v>30</v>
      </c>
      <c r="AEX13" s="21" t="s">
        <v>206</v>
      </c>
      <c r="AEY13" s="21" t="s">
        <v>206</v>
      </c>
      <c r="AEZ13" s="21">
        <v>71165</v>
      </c>
      <c r="AFA13" s="21">
        <v>10716</v>
      </c>
      <c r="AFB13" s="21" t="s">
        <v>206</v>
      </c>
      <c r="AFC13" s="21">
        <v>13007</v>
      </c>
      <c r="AFD13" s="21" t="s">
        <v>206</v>
      </c>
      <c r="AFE13" s="21" t="s">
        <v>206</v>
      </c>
      <c r="AFF13" s="21" t="s">
        <v>206</v>
      </c>
      <c r="AFG13" s="21">
        <v>697</v>
      </c>
      <c r="AFH13" s="21" t="s">
        <v>206</v>
      </c>
      <c r="AFI13" s="21" t="s">
        <v>206</v>
      </c>
      <c r="AFJ13" s="21">
        <v>941</v>
      </c>
      <c r="AFK13" s="21" t="s">
        <v>206</v>
      </c>
      <c r="AFL13" s="21" t="s">
        <v>206</v>
      </c>
      <c r="AFM13" s="21" t="s">
        <v>206</v>
      </c>
      <c r="AFN13" s="21">
        <v>869865</v>
      </c>
      <c r="AFO13" s="21" t="s">
        <v>206</v>
      </c>
      <c r="AFP13" s="21" t="s">
        <v>206</v>
      </c>
      <c r="AFQ13" s="21" t="s">
        <v>206</v>
      </c>
      <c r="AFR13" s="21" t="s">
        <v>206</v>
      </c>
      <c r="AFS13" s="21" t="s">
        <v>206</v>
      </c>
      <c r="AFT13" s="21" t="s">
        <v>206</v>
      </c>
      <c r="AFU13" s="21">
        <v>24445</v>
      </c>
      <c r="AFV13" s="21">
        <v>1713</v>
      </c>
      <c r="AFW13" s="21">
        <v>925</v>
      </c>
      <c r="AFX13" s="21">
        <v>43926</v>
      </c>
      <c r="AFY13" s="21" t="s">
        <v>206</v>
      </c>
      <c r="AFZ13" s="21">
        <v>15656</v>
      </c>
      <c r="AGA13" s="21">
        <v>95321</v>
      </c>
      <c r="AGB13" s="21">
        <v>26653</v>
      </c>
      <c r="AGC13" s="21">
        <v>170</v>
      </c>
      <c r="AGD13" s="21">
        <v>1399706</v>
      </c>
      <c r="AGE13" s="21">
        <v>13423</v>
      </c>
      <c r="AGF13" s="21">
        <v>8352906</v>
      </c>
      <c r="AGG13" s="21">
        <v>28699</v>
      </c>
      <c r="AGH13" s="21" t="s">
        <v>206</v>
      </c>
      <c r="AGI13" s="21">
        <v>35606</v>
      </c>
      <c r="AGJ13" s="21">
        <v>6</v>
      </c>
      <c r="AGK13" s="21">
        <v>189270319</v>
      </c>
      <c r="AGL13" s="21">
        <v>393637117</v>
      </c>
      <c r="AGM13" s="21" t="s">
        <v>206</v>
      </c>
      <c r="AGN13" s="21" t="s">
        <v>206</v>
      </c>
      <c r="AGO13" s="21" t="s">
        <v>206</v>
      </c>
      <c r="AGP13" s="21" t="s">
        <v>206</v>
      </c>
      <c r="AGQ13" s="21">
        <v>599150</v>
      </c>
      <c r="AGR13" s="21" t="s">
        <v>206</v>
      </c>
      <c r="AGS13" s="21">
        <v>10</v>
      </c>
      <c r="AGT13" s="21" t="s">
        <v>206</v>
      </c>
      <c r="AGU13" s="21">
        <v>6840</v>
      </c>
      <c r="AGV13" s="21">
        <v>3494095</v>
      </c>
      <c r="AGW13" s="21" t="s">
        <v>206</v>
      </c>
      <c r="AGX13" s="21">
        <v>803</v>
      </c>
      <c r="AGY13" s="21" t="s">
        <v>206</v>
      </c>
      <c r="AGZ13" s="21" t="s">
        <v>206</v>
      </c>
      <c r="AHA13" s="21" t="s">
        <v>206</v>
      </c>
      <c r="AHB13" s="21" t="s">
        <v>206</v>
      </c>
      <c r="AHC13" s="21" t="s">
        <v>206</v>
      </c>
      <c r="AHD13" s="21" t="s">
        <v>206</v>
      </c>
      <c r="AHE13" s="21">
        <v>25775</v>
      </c>
      <c r="AHF13" s="21" t="s">
        <v>206</v>
      </c>
      <c r="AHG13" s="21" t="s">
        <v>206</v>
      </c>
      <c r="AHH13" s="21" t="s">
        <v>206</v>
      </c>
      <c r="AHI13" s="21">
        <v>23</v>
      </c>
      <c r="AHJ13" s="21" t="s">
        <v>206</v>
      </c>
      <c r="AHK13" s="21" t="s">
        <v>206</v>
      </c>
      <c r="AHL13" s="21" t="s">
        <v>206</v>
      </c>
      <c r="AHM13" s="21" t="s">
        <v>206</v>
      </c>
      <c r="AHN13" s="21">
        <v>24795</v>
      </c>
      <c r="AHO13" s="21" t="s">
        <v>206</v>
      </c>
      <c r="AHP13" s="21" t="s">
        <v>206</v>
      </c>
      <c r="AHQ13" s="21">
        <v>5033</v>
      </c>
      <c r="AHR13" s="21" t="s">
        <v>206</v>
      </c>
      <c r="AHS13" s="21" t="s">
        <v>206</v>
      </c>
      <c r="AHT13" s="21">
        <v>31108</v>
      </c>
      <c r="AHU13" s="21">
        <v>342287</v>
      </c>
      <c r="AHV13" s="21" t="s">
        <v>206</v>
      </c>
      <c r="AHW13" s="21" t="s">
        <v>206</v>
      </c>
      <c r="AHX13" s="21" t="s">
        <v>206</v>
      </c>
      <c r="AHY13" s="21" t="s">
        <v>206</v>
      </c>
      <c r="AHZ13" s="21" t="s">
        <v>206</v>
      </c>
      <c r="AIA13" s="21">
        <v>12218</v>
      </c>
      <c r="AIB13" s="21">
        <v>117963</v>
      </c>
      <c r="AIC13" s="21" t="s">
        <v>206</v>
      </c>
      <c r="AID13" s="21">
        <v>56166</v>
      </c>
      <c r="AIE13" s="21">
        <v>97084</v>
      </c>
      <c r="AIF13" s="21">
        <v>5152098</v>
      </c>
      <c r="AIG13" s="21">
        <v>28514</v>
      </c>
      <c r="AIH13" s="21">
        <v>157266</v>
      </c>
      <c r="AII13" s="21">
        <v>223975</v>
      </c>
      <c r="AIJ13" s="21" t="s">
        <v>206</v>
      </c>
      <c r="AIK13" s="21">
        <v>1110482</v>
      </c>
      <c r="AIL13" s="21" t="s">
        <v>206</v>
      </c>
      <c r="AIM13" s="21">
        <v>14669</v>
      </c>
      <c r="AIN13" s="21">
        <v>278429</v>
      </c>
      <c r="AIO13" s="21">
        <v>7769</v>
      </c>
      <c r="AIP13" s="21">
        <v>104296</v>
      </c>
      <c r="AIQ13" s="21" t="s">
        <v>206</v>
      </c>
      <c r="AIR13" s="21" t="s">
        <v>206</v>
      </c>
      <c r="AIS13" s="21" t="s">
        <v>206</v>
      </c>
      <c r="AIT13" s="21">
        <v>371702</v>
      </c>
      <c r="AIU13" s="21">
        <v>1886</v>
      </c>
      <c r="AIV13" s="21" t="s">
        <v>206</v>
      </c>
      <c r="AIW13" s="21" t="s">
        <v>206</v>
      </c>
      <c r="AIX13" s="21" t="s">
        <v>206</v>
      </c>
      <c r="AIY13" s="21" t="s">
        <v>206</v>
      </c>
      <c r="AIZ13" s="21" t="s">
        <v>206</v>
      </c>
      <c r="AJA13" s="21" t="s">
        <v>206</v>
      </c>
      <c r="AJB13" s="21" t="s">
        <v>206</v>
      </c>
      <c r="AJC13" s="21" t="s">
        <v>206</v>
      </c>
      <c r="AJD13" s="21" t="s">
        <v>206</v>
      </c>
      <c r="AJE13" s="21" t="s">
        <v>206</v>
      </c>
      <c r="AJF13" s="21" t="s">
        <v>206</v>
      </c>
      <c r="AJG13" s="21" t="s">
        <v>206</v>
      </c>
      <c r="AJH13" s="21" t="s">
        <v>206</v>
      </c>
      <c r="AJI13" s="21" t="s">
        <v>206</v>
      </c>
      <c r="AJJ13" s="21" t="s">
        <v>206</v>
      </c>
      <c r="AJK13" s="21" t="s">
        <v>206</v>
      </c>
      <c r="AJL13" s="21" t="s">
        <v>206</v>
      </c>
      <c r="AJM13" s="21" t="s">
        <v>206</v>
      </c>
      <c r="AJN13" s="21" t="s">
        <v>206</v>
      </c>
      <c r="AJO13" s="21" t="s">
        <v>206</v>
      </c>
      <c r="AJP13" s="21">
        <v>150308</v>
      </c>
      <c r="AJQ13" s="21" t="s">
        <v>206</v>
      </c>
      <c r="AJR13" s="21" t="s">
        <v>206</v>
      </c>
      <c r="AJS13" s="21" t="s">
        <v>206</v>
      </c>
      <c r="AJT13" s="21" t="s">
        <v>206</v>
      </c>
      <c r="AJU13" s="21" t="s">
        <v>206</v>
      </c>
      <c r="AJV13" s="21">
        <v>190</v>
      </c>
      <c r="AJW13" s="21" t="s">
        <v>206</v>
      </c>
      <c r="AJX13" s="21">
        <v>29458</v>
      </c>
      <c r="AJY13" s="21">
        <v>9514</v>
      </c>
      <c r="AJZ13" s="21" t="s">
        <v>206</v>
      </c>
      <c r="AKA13" s="21" t="s">
        <v>206</v>
      </c>
      <c r="AKB13" s="21" t="s">
        <v>206</v>
      </c>
      <c r="AKC13" s="21" t="s">
        <v>206</v>
      </c>
      <c r="AKD13" s="21">
        <v>14</v>
      </c>
      <c r="AKE13" s="21">
        <v>16206391</v>
      </c>
      <c r="AKF13" s="21">
        <v>15653009</v>
      </c>
      <c r="AKG13" s="21">
        <v>2300805</v>
      </c>
      <c r="AKH13" s="21" t="s">
        <v>206</v>
      </c>
      <c r="AKI13" s="21" t="s">
        <v>206</v>
      </c>
      <c r="AKJ13" s="21" t="s">
        <v>206</v>
      </c>
      <c r="AKK13" s="21">
        <v>1300340</v>
      </c>
      <c r="AKL13" s="21" t="s">
        <v>206</v>
      </c>
      <c r="AKM13" s="21" t="s">
        <v>206</v>
      </c>
      <c r="AKN13" s="21" t="s">
        <v>206</v>
      </c>
      <c r="AKO13" s="21">
        <v>265</v>
      </c>
      <c r="AKP13" s="21">
        <v>105707</v>
      </c>
      <c r="AKQ13" s="21" t="s">
        <v>206</v>
      </c>
      <c r="AKR13" s="21">
        <v>3124</v>
      </c>
      <c r="AKS13" s="21" t="s">
        <v>206</v>
      </c>
      <c r="AKT13" s="21" t="s">
        <v>206</v>
      </c>
      <c r="AKU13" s="21" t="s">
        <v>206</v>
      </c>
      <c r="AKV13" s="21" t="s">
        <v>206</v>
      </c>
      <c r="AKW13" s="21" t="s">
        <v>206</v>
      </c>
      <c r="AKX13" s="21" t="s">
        <v>206</v>
      </c>
      <c r="AKY13" s="21">
        <v>27270</v>
      </c>
      <c r="AKZ13" s="21">
        <v>112904</v>
      </c>
      <c r="ALA13" s="21" t="s">
        <v>206</v>
      </c>
      <c r="ALB13" s="21" t="s">
        <v>206</v>
      </c>
      <c r="ALC13" s="21" t="s">
        <v>206</v>
      </c>
      <c r="ALD13" s="21">
        <v>1659881</v>
      </c>
      <c r="ALE13" s="21">
        <v>905</v>
      </c>
      <c r="ALF13" s="21" t="s">
        <v>206</v>
      </c>
      <c r="ALG13" s="21" t="s">
        <v>206</v>
      </c>
      <c r="ALH13" s="21">
        <v>254</v>
      </c>
      <c r="ALI13" s="21" t="s">
        <v>206</v>
      </c>
      <c r="ALJ13" s="21">
        <v>31438</v>
      </c>
      <c r="ALK13" s="21">
        <v>1346</v>
      </c>
      <c r="ALL13" s="21" t="s">
        <v>206</v>
      </c>
      <c r="ALM13" s="21">
        <v>4969</v>
      </c>
      <c r="ALN13" s="21">
        <v>227</v>
      </c>
      <c r="ALO13" s="21">
        <v>2704505</v>
      </c>
      <c r="ALP13" s="21">
        <v>12074232</v>
      </c>
      <c r="ALQ13" s="21" t="s">
        <v>206</v>
      </c>
      <c r="ALR13" s="21">
        <v>1305402</v>
      </c>
      <c r="ALS13" s="21" t="s">
        <v>206</v>
      </c>
      <c r="ALT13" s="21" t="s">
        <v>206</v>
      </c>
      <c r="ALU13" s="21">
        <v>31368</v>
      </c>
      <c r="ALV13" s="21">
        <v>3501129</v>
      </c>
      <c r="ALW13" s="21" t="s">
        <v>206</v>
      </c>
      <c r="ALX13" s="21">
        <v>121896</v>
      </c>
      <c r="ALY13" s="21" t="s">
        <v>206</v>
      </c>
      <c r="ALZ13" s="21">
        <v>7347501</v>
      </c>
      <c r="AMA13" s="21">
        <v>25543</v>
      </c>
      <c r="AMB13" s="21">
        <v>183948</v>
      </c>
      <c r="AMC13" s="21">
        <v>106</v>
      </c>
      <c r="AMD13" s="21">
        <v>65170</v>
      </c>
      <c r="AME13" s="21">
        <v>2512503</v>
      </c>
      <c r="AMF13" s="21" t="s">
        <v>206</v>
      </c>
      <c r="AMG13" s="21">
        <v>21009</v>
      </c>
      <c r="AMH13" s="21">
        <v>98262</v>
      </c>
      <c r="AMI13" s="21">
        <v>18367267</v>
      </c>
      <c r="AMJ13" s="21">
        <v>157748</v>
      </c>
      <c r="AMK13" s="21">
        <v>829084</v>
      </c>
      <c r="AML13" s="21">
        <v>2599</v>
      </c>
      <c r="AMM13" s="21" t="s">
        <v>206</v>
      </c>
      <c r="AMN13" s="21">
        <v>1471923</v>
      </c>
      <c r="AMO13" s="21">
        <v>739803</v>
      </c>
      <c r="AMP13" s="21" t="s">
        <v>206</v>
      </c>
      <c r="AMQ13" s="21">
        <v>48152</v>
      </c>
      <c r="AMR13" s="21">
        <v>55638</v>
      </c>
      <c r="AMS13" s="21">
        <v>38901</v>
      </c>
      <c r="AMT13" s="21" t="s">
        <v>206</v>
      </c>
      <c r="AMU13" s="21" t="s">
        <v>206</v>
      </c>
      <c r="AMV13" s="21">
        <v>2464</v>
      </c>
      <c r="AMW13" s="21" t="s">
        <v>206</v>
      </c>
      <c r="AMX13" s="21">
        <v>20090</v>
      </c>
      <c r="AMY13" s="21">
        <v>110717</v>
      </c>
      <c r="AMZ13" s="21" t="s">
        <v>206</v>
      </c>
      <c r="ANA13" s="21" t="s">
        <v>206</v>
      </c>
      <c r="ANB13" s="21" t="s">
        <v>206</v>
      </c>
      <c r="ANC13" s="21" t="s">
        <v>206</v>
      </c>
      <c r="AND13" s="21" t="s">
        <v>206</v>
      </c>
      <c r="ANE13" s="21" t="s">
        <v>206</v>
      </c>
      <c r="ANF13" s="21" t="s">
        <v>206</v>
      </c>
      <c r="ANG13" s="21" t="s">
        <v>206</v>
      </c>
      <c r="ANH13" s="21" t="s">
        <v>206</v>
      </c>
      <c r="ANI13" s="21">
        <v>110319</v>
      </c>
      <c r="ANJ13" s="21">
        <v>506672</v>
      </c>
      <c r="ANK13" s="21">
        <v>71439</v>
      </c>
      <c r="ANL13" s="21">
        <v>20551</v>
      </c>
      <c r="ANM13" s="21" t="s">
        <v>206</v>
      </c>
      <c r="ANN13" s="21">
        <v>10971</v>
      </c>
      <c r="ANO13" s="21">
        <v>288565</v>
      </c>
      <c r="ANP13" s="21">
        <v>89739</v>
      </c>
      <c r="ANQ13" s="21">
        <v>200327</v>
      </c>
      <c r="ANR13" s="21">
        <v>1264113</v>
      </c>
      <c r="ANS13" s="21">
        <v>101813</v>
      </c>
      <c r="ANT13" s="21" t="s">
        <v>206</v>
      </c>
      <c r="ANU13" s="21" t="s">
        <v>206</v>
      </c>
      <c r="ANV13" s="21" t="s">
        <v>206</v>
      </c>
      <c r="ANW13" s="21">
        <v>36094</v>
      </c>
      <c r="ANX13" s="21">
        <v>802</v>
      </c>
      <c r="ANY13" s="21">
        <v>116467132</v>
      </c>
      <c r="ANZ13" s="21">
        <v>142449674</v>
      </c>
      <c r="AOA13" s="21">
        <v>10331377</v>
      </c>
      <c r="AOB13" s="21" t="s">
        <v>206</v>
      </c>
      <c r="AOC13" s="21" t="s">
        <v>206</v>
      </c>
      <c r="AOD13" s="21" t="s">
        <v>206</v>
      </c>
      <c r="AOE13" s="21">
        <v>16712794</v>
      </c>
      <c r="AOF13" s="21">
        <v>91</v>
      </c>
      <c r="AOG13" s="21" t="s">
        <v>206</v>
      </c>
      <c r="AOH13" s="21">
        <v>23737</v>
      </c>
      <c r="AOI13" s="21">
        <v>327633</v>
      </c>
      <c r="AOJ13" s="21">
        <v>151907</v>
      </c>
      <c r="AOK13" s="21">
        <v>300</v>
      </c>
      <c r="AOL13" s="21">
        <v>82926</v>
      </c>
      <c r="AOM13" s="21">
        <v>1</v>
      </c>
      <c r="AON13" s="21" t="s">
        <v>206</v>
      </c>
      <c r="AOO13" s="21">
        <v>4</v>
      </c>
      <c r="AOP13" s="21" t="s">
        <v>206</v>
      </c>
      <c r="AOQ13" s="21" t="s">
        <v>206</v>
      </c>
      <c r="AOR13" s="21" t="s">
        <v>206</v>
      </c>
      <c r="AOS13" s="21">
        <v>3129116</v>
      </c>
      <c r="AOT13" s="21">
        <v>32530</v>
      </c>
      <c r="AOU13" s="21" t="s">
        <v>206</v>
      </c>
      <c r="AOV13" s="21">
        <v>11415</v>
      </c>
      <c r="AOW13" s="21">
        <v>26452</v>
      </c>
      <c r="AOX13" s="21">
        <v>164059</v>
      </c>
      <c r="AOY13" s="21">
        <v>50</v>
      </c>
      <c r="AOZ13" s="21" t="s">
        <v>206</v>
      </c>
      <c r="APA13" s="21" t="s">
        <v>206</v>
      </c>
      <c r="APB13" s="21">
        <v>5553152</v>
      </c>
      <c r="APC13" s="21">
        <v>2098</v>
      </c>
      <c r="APD13" s="21">
        <v>761747</v>
      </c>
      <c r="APE13" s="21">
        <v>71880</v>
      </c>
      <c r="APF13" s="21" t="s">
        <v>206</v>
      </c>
      <c r="APG13" s="21">
        <v>164</v>
      </c>
      <c r="APH13" s="21">
        <v>10937418</v>
      </c>
      <c r="API13" s="21">
        <v>4407486</v>
      </c>
      <c r="APJ13" s="21">
        <v>1027747</v>
      </c>
      <c r="APK13" s="21" t="s">
        <v>206</v>
      </c>
      <c r="APL13" s="21">
        <v>118114</v>
      </c>
      <c r="APM13" s="21" t="s">
        <v>206</v>
      </c>
      <c r="APN13" s="21">
        <v>183</v>
      </c>
      <c r="APO13" s="21">
        <v>771007</v>
      </c>
      <c r="APP13" s="21">
        <v>2956846</v>
      </c>
      <c r="APQ13" s="21" t="s">
        <v>206</v>
      </c>
      <c r="APR13" s="21">
        <v>43004</v>
      </c>
      <c r="APS13" s="21" t="s">
        <v>206</v>
      </c>
      <c r="APT13" s="21">
        <v>8409419</v>
      </c>
      <c r="APU13" s="21">
        <v>2910829</v>
      </c>
      <c r="APV13" s="21">
        <v>41912373</v>
      </c>
      <c r="APW13" s="21">
        <v>3435415</v>
      </c>
      <c r="APX13" s="21">
        <v>78266</v>
      </c>
      <c r="APY13" s="21">
        <v>13729690</v>
      </c>
      <c r="APZ13" s="21" t="s">
        <v>206</v>
      </c>
      <c r="AQA13" s="21">
        <v>758719</v>
      </c>
      <c r="AQB13" s="21">
        <v>95800476</v>
      </c>
      <c r="AQC13" s="21">
        <v>912289</v>
      </c>
      <c r="AQD13" s="21">
        <v>298627</v>
      </c>
      <c r="AQE13" s="21">
        <v>8995</v>
      </c>
      <c r="AQF13" s="21" t="s">
        <v>206</v>
      </c>
      <c r="AQG13" s="21" t="s">
        <v>206</v>
      </c>
      <c r="AQH13" s="21">
        <v>2218586</v>
      </c>
      <c r="AQI13" s="21">
        <v>24654</v>
      </c>
      <c r="AQJ13" s="21" t="s">
        <v>206</v>
      </c>
      <c r="AQK13" s="21">
        <v>3036</v>
      </c>
      <c r="AQL13" s="21">
        <v>2117</v>
      </c>
      <c r="AQM13" s="21">
        <v>8108</v>
      </c>
      <c r="AQN13" s="21">
        <v>1373</v>
      </c>
      <c r="AQO13" s="21">
        <v>3799</v>
      </c>
      <c r="AQP13" s="21">
        <v>107483</v>
      </c>
      <c r="AQQ13" s="21" t="s">
        <v>206</v>
      </c>
      <c r="AQR13" s="21">
        <v>329</v>
      </c>
      <c r="AQS13" s="21">
        <v>187</v>
      </c>
      <c r="AQT13" s="21" t="s">
        <v>206</v>
      </c>
      <c r="AQU13" s="21">
        <v>97485</v>
      </c>
      <c r="AQV13" s="21" t="s">
        <v>206</v>
      </c>
      <c r="AQW13" s="21" t="s">
        <v>206</v>
      </c>
      <c r="AQX13" s="21" t="s">
        <v>206</v>
      </c>
      <c r="AQY13" s="21">
        <v>1301</v>
      </c>
      <c r="AQZ13" s="21">
        <v>153171</v>
      </c>
      <c r="ARA13" s="21" t="s">
        <v>206</v>
      </c>
      <c r="ARB13" s="21" t="s">
        <v>206</v>
      </c>
      <c r="ARC13" s="21">
        <v>36872</v>
      </c>
      <c r="ARD13" s="21">
        <v>198</v>
      </c>
      <c r="ARE13" s="21">
        <v>117597</v>
      </c>
      <c r="ARF13" s="21">
        <v>1550098</v>
      </c>
      <c r="ARG13" s="21" t="s">
        <v>206</v>
      </c>
      <c r="ARH13" s="21">
        <v>198128</v>
      </c>
      <c r="ARI13" s="21">
        <v>9369</v>
      </c>
      <c r="ARJ13" s="21">
        <v>75244</v>
      </c>
      <c r="ARK13" s="21">
        <v>140675</v>
      </c>
      <c r="ARL13" s="21">
        <v>371380</v>
      </c>
      <c r="ARM13" s="21">
        <v>16086</v>
      </c>
      <c r="ARN13" s="21">
        <v>14575088</v>
      </c>
      <c r="ARO13" s="21">
        <v>1031</v>
      </c>
      <c r="ARP13" s="21" t="s">
        <v>206</v>
      </c>
      <c r="ARQ13" s="21">
        <v>15010</v>
      </c>
      <c r="ARR13" s="21">
        <v>23</v>
      </c>
      <c r="ARS13" s="21">
        <v>217295445</v>
      </c>
      <c r="ART13" s="21">
        <v>229260610</v>
      </c>
      <c r="ARU13" s="21">
        <v>29890507</v>
      </c>
      <c r="ARV13" s="21">
        <v>1681</v>
      </c>
      <c r="ARW13" s="21">
        <v>35503</v>
      </c>
      <c r="ARX13" s="21" t="s">
        <v>206</v>
      </c>
      <c r="ARY13" s="21">
        <v>21864301</v>
      </c>
      <c r="ARZ13" s="21" t="s">
        <v>206</v>
      </c>
      <c r="ASA13" s="21" t="s">
        <v>206</v>
      </c>
      <c r="ASB13" s="21">
        <v>63863</v>
      </c>
      <c r="ASC13" s="21">
        <v>2066</v>
      </c>
      <c r="ASD13" s="21">
        <v>973831</v>
      </c>
      <c r="ASE13" s="21" t="s">
        <v>206</v>
      </c>
      <c r="ASF13" s="21">
        <v>57459191</v>
      </c>
      <c r="ASG13" s="21" t="s">
        <v>206</v>
      </c>
      <c r="ASH13" s="21" t="s">
        <v>206</v>
      </c>
      <c r="ASI13" s="21" t="s">
        <v>206</v>
      </c>
      <c r="ASJ13" s="21" t="s">
        <v>206</v>
      </c>
      <c r="ASK13" s="21" t="s">
        <v>206</v>
      </c>
      <c r="ASL13" s="21" t="s">
        <v>206</v>
      </c>
      <c r="ASM13" s="21" t="s">
        <v>206</v>
      </c>
      <c r="ASN13" s="21">
        <v>698</v>
      </c>
      <c r="ASO13" s="21" t="s">
        <v>206</v>
      </c>
      <c r="ASP13" s="21" t="s">
        <v>206</v>
      </c>
      <c r="ASQ13" s="21" t="s">
        <v>206</v>
      </c>
      <c r="ASR13" s="21" t="s">
        <v>206</v>
      </c>
      <c r="ASS13" s="21" t="s">
        <v>206</v>
      </c>
      <c r="AST13" s="21" t="s">
        <v>206</v>
      </c>
      <c r="ASU13" s="21" t="s">
        <v>206</v>
      </c>
      <c r="ASV13" s="21" t="s">
        <v>206</v>
      </c>
      <c r="ASW13" s="21" t="s">
        <v>206</v>
      </c>
      <c r="ASX13" s="21">
        <v>4780</v>
      </c>
      <c r="ASY13" s="21">
        <v>2700</v>
      </c>
      <c r="ASZ13" s="21" t="s">
        <v>206</v>
      </c>
      <c r="ATA13" s="21" t="s">
        <v>206</v>
      </c>
      <c r="ATB13" s="21" t="s">
        <v>206</v>
      </c>
      <c r="ATC13" s="21">
        <v>2177463</v>
      </c>
      <c r="ATD13" s="21" t="s">
        <v>206</v>
      </c>
      <c r="ATE13" s="21" t="s">
        <v>206</v>
      </c>
      <c r="ATF13" s="21">
        <v>235</v>
      </c>
      <c r="ATG13" s="21" t="s">
        <v>206</v>
      </c>
      <c r="ATH13" s="21" t="s">
        <v>206</v>
      </c>
      <c r="ATI13" s="21" t="s">
        <v>206</v>
      </c>
      <c r="ATJ13" s="21" t="s">
        <v>206</v>
      </c>
      <c r="ATK13" s="21" t="s">
        <v>206</v>
      </c>
      <c r="ATL13" s="21">
        <v>82</v>
      </c>
      <c r="ATM13" s="21" t="s">
        <v>206</v>
      </c>
      <c r="ATN13" s="21" t="s">
        <v>206</v>
      </c>
      <c r="ATO13" s="21" t="s">
        <v>206</v>
      </c>
      <c r="ATP13" s="21" t="s">
        <v>206</v>
      </c>
      <c r="ATQ13" s="21" t="s">
        <v>206</v>
      </c>
      <c r="ATR13" s="21" t="s">
        <v>206</v>
      </c>
      <c r="ATS13" s="21">
        <v>14880</v>
      </c>
      <c r="ATT13" s="21" t="s">
        <v>206</v>
      </c>
      <c r="ATU13" s="21" t="s">
        <v>206</v>
      </c>
      <c r="ATV13" s="21" t="s">
        <v>206</v>
      </c>
      <c r="ATW13" s="21">
        <v>71653</v>
      </c>
      <c r="ATX13" s="21">
        <v>31840</v>
      </c>
      <c r="ATY13" s="21" t="s">
        <v>206</v>
      </c>
      <c r="ATZ13" s="21" t="s">
        <v>206</v>
      </c>
      <c r="AUA13" s="21" t="s">
        <v>206</v>
      </c>
      <c r="AUB13" s="21">
        <v>1601</v>
      </c>
      <c r="AUC13" s="21">
        <v>294</v>
      </c>
      <c r="AUD13" s="21" t="s">
        <v>206</v>
      </c>
      <c r="AUE13" s="21">
        <v>68</v>
      </c>
      <c r="AUF13" s="21" t="s">
        <v>206</v>
      </c>
      <c r="AUG13" s="21" t="s">
        <v>206</v>
      </c>
      <c r="AUH13" s="21" t="s">
        <v>206</v>
      </c>
      <c r="AUI13" s="21" t="s">
        <v>206</v>
      </c>
      <c r="AUJ13" s="21" t="s">
        <v>206</v>
      </c>
      <c r="AUK13" s="21" t="s">
        <v>206</v>
      </c>
      <c r="AUL13" s="21" t="s">
        <v>206</v>
      </c>
      <c r="AUM13" s="21" t="s">
        <v>206</v>
      </c>
      <c r="AUN13" s="21" t="s">
        <v>206</v>
      </c>
      <c r="AUO13" s="21" t="s">
        <v>206</v>
      </c>
      <c r="AUP13" s="21" t="s">
        <v>206</v>
      </c>
      <c r="AUQ13" s="21" t="s">
        <v>206</v>
      </c>
      <c r="AUR13" s="21" t="s">
        <v>206</v>
      </c>
      <c r="AUS13" s="21" t="s">
        <v>206</v>
      </c>
      <c r="AUT13" s="21" t="s">
        <v>206</v>
      </c>
      <c r="AUU13" s="21" t="s">
        <v>206</v>
      </c>
      <c r="AUV13" s="21" t="s">
        <v>206</v>
      </c>
      <c r="AUW13" s="21">
        <v>1764</v>
      </c>
      <c r="AUX13" s="21">
        <v>600533</v>
      </c>
      <c r="AUY13" s="21">
        <v>27282</v>
      </c>
      <c r="AUZ13" s="21" t="s">
        <v>206</v>
      </c>
      <c r="AVA13" s="21" t="s">
        <v>206</v>
      </c>
      <c r="AVB13" s="21">
        <v>5711</v>
      </c>
      <c r="AVC13" s="21">
        <v>5</v>
      </c>
      <c r="AVD13" s="21">
        <v>648</v>
      </c>
      <c r="AVE13" s="21" t="s">
        <v>206</v>
      </c>
      <c r="AVF13" s="21">
        <v>14193</v>
      </c>
      <c r="AVG13" s="21">
        <v>3220</v>
      </c>
      <c r="AVH13" s="21" t="s">
        <v>206</v>
      </c>
      <c r="AVI13" s="21" t="s">
        <v>206</v>
      </c>
      <c r="AVJ13" s="21" t="s">
        <v>206</v>
      </c>
      <c r="AVK13" s="21" t="s">
        <v>206</v>
      </c>
      <c r="AVL13" s="21" t="s">
        <v>206</v>
      </c>
      <c r="AVM13" s="21">
        <v>12591408</v>
      </c>
      <c r="AVN13" s="21">
        <v>3063289</v>
      </c>
      <c r="AVO13" s="21">
        <v>200786</v>
      </c>
      <c r="AVP13" s="21" t="s">
        <v>206</v>
      </c>
      <c r="AVQ13" s="21" t="s">
        <v>206</v>
      </c>
      <c r="AVR13" s="21">
        <v>166290</v>
      </c>
      <c r="AVS13" s="21">
        <v>2431100</v>
      </c>
      <c r="AVT13" s="21" t="s">
        <v>206</v>
      </c>
      <c r="AVU13" s="21" t="s">
        <v>206</v>
      </c>
      <c r="AVV13" s="21">
        <v>21640</v>
      </c>
      <c r="AVW13" s="21" t="s">
        <v>206</v>
      </c>
      <c r="AVX13" s="21">
        <v>130946</v>
      </c>
      <c r="AVY13" s="21" t="s">
        <v>206</v>
      </c>
      <c r="AVZ13" s="21" t="s">
        <v>206</v>
      </c>
      <c r="AWA13" s="21" t="s">
        <v>206</v>
      </c>
      <c r="AWB13" s="21" t="s">
        <v>206</v>
      </c>
      <c r="AWC13" s="21" t="s">
        <v>206</v>
      </c>
      <c r="AWD13" s="21" t="s">
        <v>206</v>
      </c>
      <c r="AWE13" s="21" t="s">
        <v>206</v>
      </c>
      <c r="AWF13" s="21" t="s">
        <v>206</v>
      </c>
      <c r="AWG13" s="21">
        <v>360343</v>
      </c>
      <c r="AWH13" s="21">
        <v>14453</v>
      </c>
      <c r="AWI13" s="21">
        <v>20</v>
      </c>
      <c r="AWJ13" s="21">
        <v>21400</v>
      </c>
      <c r="AWK13" s="21" t="s">
        <v>206</v>
      </c>
      <c r="AWL13" s="21">
        <v>5703057</v>
      </c>
      <c r="AWM13" s="21">
        <v>3438553</v>
      </c>
      <c r="AWN13" s="21" t="s">
        <v>206</v>
      </c>
      <c r="AWO13" s="21">
        <v>368</v>
      </c>
      <c r="AWP13" s="21">
        <v>107400</v>
      </c>
      <c r="AWQ13" s="21">
        <v>1692</v>
      </c>
      <c r="AWR13" s="21">
        <v>456570</v>
      </c>
      <c r="AWS13" s="21">
        <v>195039</v>
      </c>
      <c r="AWT13" s="21" t="s">
        <v>206</v>
      </c>
      <c r="AWU13" s="21">
        <v>2874958</v>
      </c>
      <c r="AWV13" s="21">
        <v>496283</v>
      </c>
      <c r="AWW13" s="21">
        <v>15125820</v>
      </c>
      <c r="AWX13" s="21">
        <v>30</v>
      </c>
      <c r="AWY13" s="21" t="s">
        <v>206</v>
      </c>
      <c r="AWZ13" s="21">
        <v>294</v>
      </c>
      <c r="AXA13" s="21" t="s">
        <v>206</v>
      </c>
      <c r="AXB13" s="21">
        <v>54</v>
      </c>
      <c r="AXC13" s="21" t="s">
        <v>206</v>
      </c>
      <c r="AXD13" s="21">
        <v>852</v>
      </c>
      <c r="AXE13" s="21" t="s">
        <v>206</v>
      </c>
      <c r="AXF13" s="21">
        <v>921454</v>
      </c>
      <c r="AXG13" s="21">
        <v>1265922</v>
      </c>
      <c r="AXH13" s="21">
        <v>591726</v>
      </c>
      <c r="AXI13" s="21">
        <v>232956</v>
      </c>
      <c r="AXJ13" s="21">
        <v>5894</v>
      </c>
      <c r="AXK13" s="21">
        <v>691046</v>
      </c>
      <c r="AXL13" s="21">
        <v>8476</v>
      </c>
      <c r="AXM13" s="21">
        <v>3010909</v>
      </c>
      <c r="AXN13" s="21" t="s">
        <v>206</v>
      </c>
      <c r="AXO13" s="21" t="s">
        <v>206</v>
      </c>
      <c r="AXP13" s="21">
        <v>112088</v>
      </c>
      <c r="AXQ13" s="21">
        <v>6978509</v>
      </c>
      <c r="AXR13" s="21">
        <v>244894</v>
      </c>
      <c r="AXS13" s="21">
        <v>32111</v>
      </c>
      <c r="AXT13" s="21">
        <v>1714</v>
      </c>
      <c r="AXU13" s="21" t="s">
        <v>206</v>
      </c>
      <c r="AXV13" s="21">
        <v>233344</v>
      </c>
      <c r="AXW13" s="21">
        <v>513859</v>
      </c>
      <c r="AXX13" s="21" t="s">
        <v>206</v>
      </c>
      <c r="AXY13" s="21">
        <v>153248</v>
      </c>
      <c r="AXZ13" s="21">
        <v>5663</v>
      </c>
      <c r="AYA13" s="21">
        <v>14780</v>
      </c>
      <c r="AYB13" s="21" t="s">
        <v>206</v>
      </c>
      <c r="AYC13" s="21">
        <v>3761</v>
      </c>
      <c r="AYD13" s="21">
        <v>64363</v>
      </c>
      <c r="AYE13" s="21" t="s">
        <v>206</v>
      </c>
      <c r="AYF13" s="21">
        <v>145430</v>
      </c>
      <c r="AYG13" s="21" t="s">
        <v>206</v>
      </c>
      <c r="AYH13" s="21" t="s">
        <v>206</v>
      </c>
      <c r="AYI13" s="21" t="s">
        <v>206</v>
      </c>
      <c r="AYJ13" s="21">
        <v>26260</v>
      </c>
      <c r="AYK13" s="21" t="s">
        <v>206</v>
      </c>
      <c r="AYL13" s="21" t="s">
        <v>206</v>
      </c>
      <c r="AYM13" s="21">
        <v>34</v>
      </c>
      <c r="AYN13" s="21">
        <v>9531</v>
      </c>
      <c r="AYO13" s="21">
        <v>93</v>
      </c>
      <c r="AYP13" s="21" t="s">
        <v>206</v>
      </c>
      <c r="AYQ13" s="21">
        <v>7556</v>
      </c>
      <c r="AYR13" s="21">
        <v>698008</v>
      </c>
      <c r="AYS13" s="21">
        <v>2797</v>
      </c>
      <c r="AYT13" s="21">
        <v>139230</v>
      </c>
      <c r="AYU13" s="21" t="s">
        <v>206</v>
      </c>
      <c r="AYV13" s="21">
        <v>183028</v>
      </c>
      <c r="AYW13" s="21">
        <v>250446</v>
      </c>
      <c r="AYX13" s="21">
        <v>4205571</v>
      </c>
      <c r="AYY13" s="21">
        <v>1670</v>
      </c>
      <c r="AYZ13" s="21">
        <v>81020</v>
      </c>
      <c r="AZA13" s="21">
        <v>506</v>
      </c>
      <c r="AZB13" s="21">
        <v>2258</v>
      </c>
      <c r="AZC13" s="21" t="s">
        <v>206</v>
      </c>
      <c r="AZD13" s="21" t="s">
        <v>206</v>
      </c>
      <c r="AZE13" s="21" t="s">
        <v>206</v>
      </c>
      <c r="AZF13" s="21">
        <v>806</v>
      </c>
      <c r="AZG13" s="21">
        <v>57658472</v>
      </c>
      <c r="AZH13" s="21">
        <v>19253365</v>
      </c>
      <c r="AZI13" s="21">
        <v>299321</v>
      </c>
      <c r="AZJ13" s="21" t="s">
        <v>206</v>
      </c>
      <c r="AZK13" s="21" t="s">
        <v>206</v>
      </c>
      <c r="AZL13" s="21" t="s">
        <v>206</v>
      </c>
      <c r="AZM13" s="21">
        <v>327429</v>
      </c>
      <c r="AZN13" s="21">
        <v>2095</v>
      </c>
      <c r="AZO13" s="21" t="s">
        <v>206</v>
      </c>
      <c r="AZP13" s="21">
        <v>7317</v>
      </c>
      <c r="AZQ13" s="21">
        <v>313885</v>
      </c>
      <c r="AZR13" s="21">
        <v>580008</v>
      </c>
      <c r="AZS13" s="21" t="s">
        <v>206</v>
      </c>
      <c r="AZT13" s="21">
        <v>240086</v>
      </c>
      <c r="AZU13" s="21">
        <v>55874</v>
      </c>
      <c r="AZV13" s="21">
        <v>30</v>
      </c>
      <c r="AZW13" s="21" t="s">
        <v>206</v>
      </c>
      <c r="AZX13" s="21" t="s">
        <v>206</v>
      </c>
      <c r="AZY13" s="21" t="s">
        <v>206</v>
      </c>
      <c r="AZZ13" s="21" t="s">
        <v>206</v>
      </c>
      <c r="BAA13" s="21">
        <v>15</v>
      </c>
      <c r="BAB13" s="21">
        <v>12710</v>
      </c>
      <c r="BAC13" s="21" t="s">
        <v>206</v>
      </c>
      <c r="BAD13" s="21">
        <v>116584</v>
      </c>
      <c r="BAE13" s="21">
        <v>65953</v>
      </c>
      <c r="BAF13" s="21">
        <v>4318481</v>
      </c>
      <c r="BAG13" s="21" t="s">
        <v>206</v>
      </c>
      <c r="BAH13" s="21" t="s">
        <v>206</v>
      </c>
      <c r="BAI13" s="21" t="s">
        <v>206</v>
      </c>
      <c r="BAJ13" s="21">
        <v>1117989</v>
      </c>
      <c r="BAK13" s="21">
        <v>58</v>
      </c>
      <c r="BAL13" s="21">
        <v>14</v>
      </c>
      <c r="BAM13" s="21">
        <v>1</v>
      </c>
      <c r="BAN13" s="21" t="s">
        <v>206</v>
      </c>
      <c r="BAO13" s="21">
        <v>1112</v>
      </c>
      <c r="BAP13" s="21">
        <v>4718874</v>
      </c>
      <c r="BAQ13" s="21">
        <v>6185572</v>
      </c>
      <c r="BAR13" s="21" t="s">
        <v>206</v>
      </c>
      <c r="BAS13" s="21" t="s">
        <v>206</v>
      </c>
      <c r="BAT13" s="21">
        <v>21845</v>
      </c>
      <c r="BAU13" s="21" t="s">
        <v>206</v>
      </c>
      <c r="BAV13" s="21" t="s">
        <v>206</v>
      </c>
      <c r="BAW13" s="21">
        <v>2185</v>
      </c>
      <c r="BAX13" s="21">
        <v>10910</v>
      </c>
      <c r="BAY13" s="21" t="s">
        <v>206</v>
      </c>
      <c r="BAZ13" s="21">
        <v>17745</v>
      </c>
      <c r="BBA13" s="21" t="s">
        <v>206</v>
      </c>
      <c r="BBB13" s="21">
        <v>125429</v>
      </c>
      <c r="BBC13" s="21">
        <v>821424</v>
      </c>
      <c r="BBD13" s="21">
        <v>16770</v>
      </c>
      <c r="BBE13" s="21">
        <v>858071</v>
      </c>
      <c r="BBF13" s="21">
        <v>17</v>
      </c>
      <c r="BBG13" s="21">
        <v>574785</v>
      </c>
      <c r="BBH13" s="21" t="s">
        <v>206</v>
      </c>
      <c r="BBI13" s="21" t="s">
        <v>206</v>
      </c>
      <c r="BBJ13" s="21">
        <v>597</v>
      </c>
      <c r="BBK13" s="21">
        <v>739506</v>
      </c>
      <c r="BBL13" s="21">
        <v>50784</v>
      </c>
      <c r="BBM13" s="21">
        <v>192015</v>
      </c>
      <c r="BBN13" s="21" t="s">
        <v>206</v>
      </c>
      <c r="BBO13" s="21" t="s">
        <v>206</v>
      </c>
      <c r="BBP13" s="21">
        <v>177190</v>
      </c>
      <c r="BBQ13" s="21">
        <v>634084</v>
      </c>
      <c r="BBR13" s="21" t="s">
        <v>206</v>
      </c>
      <c r="BBS13" s="21">
        <v>1087</v>
      </c>
      <c r="BBT13" s="21">
        <v>4701</v>
      </c>
      <c r="BBU13" s="21">
        <v>15543</v>
      </c>
      <c r="BBV13" s="21" t="s">
        <v>206</v>
      </c>
      <c r="BBW13" s="21">
        <v>8080</v>
      </c>
      <c r="BBX13" s="21">
        <v>29407</v>
      </c>
      <c r="BBY13" s="21" t="s">
        <v>206</v>
      </c>
      <c r="BBZ13" s="21">
        <v>172</v>
      </c>
      <c r="BCA13" s="21" t="s">
        <v>206</v>
      </c>
      <c r="BCB13" s="21" t="s">
        <v>206</v>
      </c>
      <c r="BCC13" s="21" t="s">
        <v>206</v>
      </c>
      <c r="BCD13" s="21" t="s">
        <v>206</v>
      </c>
      <c r="BCE13" s="21" t="s">
        <v>206</v>
      </c>
      <c r="BCF13" s="21" t="s">
        <v>206</v>
      </c>
      <c r="BCG13" s="21">
        <v>1320</v>
      </c>
      <c r="BCH13" s="21">
        <v>1</v>
      </c>
      <c r="BCI13" s="21" t="s">
        <v>206</v>
      </c>
      <c r="BCJ13" s="21" t="s">
        <v>206</v>
      </c>
      <c r="BCK13" s="21">
        <v>19790</v>
      </c>
      <c r="BCL13" s="21">
        <v>228594</v>
      </c>
      <c r="BCM13" s="21">
        <v>43998</v>
      </c>
      <c r="BCN13" s="21">
        <v>573125</v>
      </c>
      <c r="BCO13" s="21" t="s">
        <v>206</v>
      </c>
      <c r="BCP13" s="21">
        <v>186799</v>
      </c>
      <c r="BCQ13" s="21">
        <v>57843</v>
      </c>
      <c r="BCR13" s="21">
        <v>86946</v>
      </c>
      <c r="BCS13" s="21" t="s">
        <v>206</v>
      </c>
      <c r="BCT13" s="21">
        <v>135013</v>
      </c>
      <c r="BCU13" s="21">
        <v>148365</v>
      </c>
      <c r="BCV13" s="21" t="s">
        <v>206</v>
      </c>
      <c r="BCW13" s="21" t="s">
        <v>206</v>
      </c>
      <c r="BCX13" s="21" t="s">
        <v>206</v>
      </c>
      <c r="BCY13" s="21">
        <v>1057</v>
      </c>
      <c r="BCZ13" s="21">
        <v>42</v>
      </c>
      <c r="BDA13" s="21">
        <v>116434687</v>
      </c>
      <c r="BDB13" s="21">
        <v>479080198</v>
      </c>
      <c r="BDC13" s="21">
        <v>96789</v>
      </c>
      <c r="BDD13" s="21" t="s">
        <v>206</v>
      </c>
      <c r="BDE13" s="21">
        <v>7785404</v>
      </c>
      <c r="BDF13" s="21" t="s">
        <v>206</v>
      </c>
      <c r="BDG13" s="21">
        <v>1821309</v>
      </c>
      <c r="BDH13" s="21">
        <v>4000</v>
      </c>
      <c r="BDI13" s="21" t="s">
        <v>206</v>
      </c>
      <c r="BDJ13" s="21">
        <v>12954</v>
      </c>
      <c r="BDK13" s="21">
        <v>5397551</v>
      </c>
      <c r="BDL13" s="21">
        <v>35936</v>
      </c>
      <c r="BDM13" s="21" t="s">
        <v>206</v>
      </c>
      <c r="BDN13" s="21">
        <v>13007721</v>
      </c>
      <c r="BDO13" s="21">
        <v>1</v>
      </c>
      <c r="BDP13" s="21" t="s">
        <v>206</v>
      </c>
      <c r="BDQ13" s="21" t="s">
        <v>206</v>
      </c>
      <c r="BDR13" s="21" t="s">
        <v>206</v>
      </c>
      <c r="BDS13" s="21" t="s">
        <v>206</v>
      </c>
      <c r="BDT13" s="21" t="s">
        <v>206</v>
      </c>
      <c r="BDU13" s="21">
        <v>191400</v>
      </c>
      <c r="BDV13" s="21">
        <v>158394</v>
      </c>
      <c r="BDW13" s="21" t="s">
        <v>206</v>
      </c>
      <c r="BDX13" s="21" t="s">
        <v>206</v>
      </c>
      <c r="BDY13" s="21" t="s">
        <v>206</v>
      </c>
      <c r="BDZ13" s="21">
        <v>3765084</v>
      </c>
      <c r="BEA13" s="21">
        <v>21670</v>
      </c>
      <c r="BEB13" s="21" t="s">
        <v>206</v>
      </c>
      <c r="BEC13" s="21" t="s">
        <v>206</v>
      </c>
      <c r="BED13" s="21">
        <v>281783</v>
      </c>
      <c r="BEE13" s="21" t="s">
        <v>206</v>
      </c>
      <c r="BEF13" s="21">
        <v>2147846</v>
      </c>
      <c r="BEG13" s="21">
        <v>196047</v>
      </c>
      <c r="BEH13" s="21" t="s">
        <v>206</v>
      </c>
      <c r="BEI13" s="21" t="s">
        <v>206</v>
      </c>
      <c r="BEJ13" s="21">
        <v>4022501</v>
      </c>
      <c r="BEK13" s="21">
        <v>904086</v>
      </c>
      <c r="BEL13" s="21" t="s">
        <v>206</v>
      </c>
      <c r="BEM13" s="21" t="s">
        <v>206</v>
      </c>
      <c r="BEN13" s="21">
        <v>3927</v>
      </c>
      <c r="BEO13" s="21" t="s">
        <v>206</v>
      </c>
      <c r="BEP13" s="21" t="s">
        <v>206</v>
      </c>
      <c r="BEQ13" s="21">
        <v>43907</v>
      </c>
      <c r="BER13" s="21">
        <v>120226</v>
      </c>
      <c r="BES13" s="21" t="s">
        <v>206</v>
      </c>
      <c r="BET13" s="21">
        <v>240069</v>
      </c>
      <c r="BEU13" s="21" t="s">
        <v>206</v>
      </c>
      <c r="BEV13" s="21">
        <v>549014</v>
      </c>
      <c r="BEW13" s="21">
        <v>46200</v>
      </c>
      <c r="BEX13" s="21">
        <v>1399298</v>
      </c>
      <c r="BEY13" s="21">
        <v>69397</v>
      </c>
      <c r="BEZ13" s="21">
        <v>6</v>
      </c>
      <c r="BFA13" s="21">
        <v>14260385</v>
      </c>
      <c r="BFB13" s="21" t="s">
        <v>206</v>
      </c>
      <c r="BFC13" s="21" t="s">
        <v>206</v>
      </c>
      <c r="BFD13" s="21">
        <v>49971050</v>
      </c>
      <c r="BFE13" s="21">
        <v>28271077</v>
      </c>
      <c r="BFF13" s="21">
        <v>9654</v>
      </c>
      <c r="BFG13" s="21">
        <v>2106</v>
      </c>
      <c r="BFH13" s="21" t="s">
        <v>206</v>
      </c>
      <c r="BFI13" s="21" t="s">
        <v>206</v>
      </c>
      <c r="BFJ13" s="21">
        <v>4486</v>
      </c>
      <c r="BFK13" s="21">
        <v>793</v>
      </c>
      <c r="BFL13" s="21" t="s">
        <v>206</v>
      </c>
      <c r="BFM13" s="21">
        <v>24</v>
      </c>
      <c r="BFN13" s="21" t="s">
        <v>206</v>
      </c>
      <c r="BFO13" s="21">
        <v>3241</v>
      </c>
      <c r="BFP13" s="21">
        <v>23328988</v>
      </c>
      <c r="BFQ13" s="21">
        <v>158</v>
      </c>
      <c r="BFR13" s="21">
        <v>3736</v>
      </c>
      <c r="BFS13" s="21" t="s">
        <v>206</v>
      </c>
      <c r="BFT13" s="21">
        <v>84</v>
      </c>
      <c r="BFU13" s="21" t="s">
        <v>206</v>
      </c>
      <c r="BFV13" s="21">
        <v>58</v>
      </c>
      <c r="BFW13" s="21" t="s">
        <v>206</v>
      </c>
      <c r="BFX13" s="21">
        <v>18978</v>
      </c>
      <c r="BFY13" s="21" t="s">
        <v>206</v>
      </c>
      <c r="BFZ13" s="21" t="s">
        <v>206</v>
      </c>
      <c r="BGA13" s="21">
        <v>513</v>
      </c>
      <c r="BGB13" s="21">
        <v>59139</v>
      </c>
      <c r="BGC13" s="21" t="s">
        <v>206</v>
      </c>
      <c r="BGD13" s="21">
        <v>792</v>
      </c>
      <c r="BGE13" s="21">
        <v>19384</v>
      </c>
      <c r="BGF13" s="21">
        <v>1957</v>
      </c>
      <c r="BGG13" s="21">
        <v>425731</v>
      </c>
      <c r="BGH13" s="21">
        <v>1036463</v>
      </c>
      <c r="BGI13" s="21" t="s">
        <v>206</v>
      </c>
      <c r="BGJ13" s="21">
        <v>2537</v>
      </c>
      <c r="BGK13" s="21">
        <v>9406</v>
      </c>
      <c r="BGL13" s="21">
        <v>44212</v>
      </c>
      <c r="BGM13" s="21">
        <v>35403</v>
      </c>
      <c r="BGN13" s="21">
        <v>22059</v>
      </c>
      <c r="BGO13" s="21">
        <v>482</v>
      </c>
      <c r="BGP13" s="21" t="s">
        <v>206</v>
      </c>
      <c r="BGQ13" s="21" t="s">
        <v>206</v>
      </c>
      <c r="BGR13" s="21" t="s">
        <v>206</v>
      </c>
      <c r="BGS13" s="21">
        <v>504</v>
      </c>
      <c r="BGT13" s="21">
        <v>14</v>
      </c>
      <c r="BGU13" s="21">
        <v>49300132</v>
      </c>
      <c r="BGV13" s="21">
        <v>28534762</v>
      </c>
      <c r="BGW13" s="21" t="s">
        <v>206</v>
      </c>
      <c r="BGX13" s="21">
        <v>15275</v>
      </c>
      <c r="BGY13" s="21">
        <v>77875</v>
      </c>
      <c r="BGZ13" s="21" t="s">
        <v>206</v>
      </c>
      <c r="BHA13" s="21">
        <v>12370839</v>
      </c>
      <c r="BHB13" s="21" t="s">
        <v>206</v>
      </c>
      <c r="BHC13" s="21" t="s">
        <v>206</v>
      </c>
      <c r="BHD13" s="21">
        <v>45631</v>
      </c>
      <c r="BHE13" s="21">
        <v>48</v>
      </c>
      <c r="BHF13" s="21">
        <v>5151153</v>
      </c>
      <c r="BHG13" s="21">
        <v>128</v>
      </c>
      <c r="BHH13" s="21">
        <v>135153</v>
      </c>
      <c r="BHI13" s="21" t="s">
        <v>206</v>
      </c>
      <c r="BHJ13" s="21" t="s">
        <v>206</v>
      </c>
      <c r="BHK13" s="21" t="s">
        <v>206</v>
      </c>
      <c r="BHL13" s="21" t="s">
        <v>206</v>
      </c>
      <c r="BHM13" s="21" t="s">
        <v>206</v>
      </c>
      <c r="BHN13" s="21" t="s">
        <v>206</v>
      </c>
      <c r="BHO13" s="21" t="s">
        <v>206</v>
      </c>
      <c r="BHP13" s="21" t="s">
        <v>206</v>
      </c>
      <c r="BHQ13" s="21" t="s">
        <v>206</v>
      </c>
      <c r="BHR13" s="21" t="s">
        <v>206</v>
      </c>
      <c r="BHS13" s="21" t="s">
        <v>206</v>
      </c>
      <c r="BHT13" s="21" t="s">
        <v>206</v>
      </c>
      <c r="BHU13" s="21" t="s">
        <v>206</v>
      </c>
      <c r="BHV13" s="21" t="s">
        <v>206</v>
      </c>
      <c r="BHW13" s="21" t="s">
        <v>206</v>
      </c>
      <c r="BHX13" s="21" t="s">
        <v>206</v>
      </c>
      <c r="BHY13" s="21" t="s">
        <v>206</v>
      </c>
      <c r="BHZ13" s="21" t="s">
        <v>206</v>
      </c>
      <c r="BIA13" s="21">
        <v>201533</v>
      </c>
      <c r="BIB13" s="21" t="s">
        <v>206</v>
      </c>
      <c r="BIC13" s="21" t="s">
        <v>206</v>
      </c>
      <c r="BID13" s="21" t="s">
        <v>206</v>
      </c>
      <c r="BIE13" s="21">
        <v>367515</v>
      </c>
      <c r="BIF13" s="21">
        <v>144000</v>
      </c>
      <c r="BIG13" s="21" t="s">
        <v>206</v>
      </c>
      <c r="BIH13" s="21">
        <v>110</v>
      </c>
      <c r="BII13" s="21" t="s">
        <v>206</v>
      </c>
      <c r="BIJ13" s="21" t="s">
        <v>206</v>
      </c>
      <c r="BIK13" s="21" t="s">
        <v>206</v>
      </c>
      <c r="BIL13" s="21" t="s">
        <v>206</v>
      </c>
      <c r="BIM13" s="21" t="s">
        <v>206</v>
      </c>
      <c r="BIN13" s="21">
        <v>213</v>
      </c>
      <c r="BIO13" s="21" t="s">
        <v>206</v>
      </c>
      <c r="BIP13" s="21" t="s">
        <v>206</v>
      </c>
      <c r="BIQ13" s="21" t="s">
        <v>206</v>
      </c>
      <c r="BIR13" s="21">
        <v>8052325</v>
      </c>
      <c r="BIS13" s="21">
        <v>27830</v>
      </c>
      <c r="BIT13" s="21" t="s">
        <v>206</v>
      </c>
      <c r="BIU13" s="21" t="s">
        <v>206</v>
      </c>
      <c r="BIV13" s="21" t="s">
        <v>206</v>
      </c>
      <c r="BIW13" s="21" t="s">
        <v>206</v>
      </c>
      <c r="BIX13" s="21">
        <v>806016</v>
      </c>
      <c r="BIY13" s="21">
        <v>233280</v>
      </c>
      <c r="BIZ13" s="21">
        <v>8322</v>
      </c>
      <c r="BJA13" s="21">
        <v>989748</v>
      </c>
      <c r="BJB13" s="21" t="s">
        <v>206</v>
      </c>
      <c r="BJC13" s="21" t="s">
        <v>206</v>
      </c>
      <c r="BJD13" s="21">
        <v>15904</v>
      </c>
      <c r="BJE13" s="21">
        <v>4440</v>
      </c>
      <c r="BJF13" s="21" t="s">
        <v>206</v>
      </c>
      <c r="BJG13" s="21" t="s">
        <v>206</v>
      </c>
      <c r="BJH13" s="21" t="s">
        <v>206</v>
      </c>
      <c r="BJI13" s="21" t="s">
        <v>206</v>
      </c>
      <c r="BJJ13" s="21" t="s">
        <v>206</v>
      </c>
      <c r="BJK13" s="21" t="s">
        <v>206</v>
      </c>
      <c r="BJL13" s="21" t="s">
        <v>206</v>
      </c>
      <c r="BJM13" s="21" t="s">
        <v>206</v>
      </c>
      <c r="BJN13" s="21" t="s">
        <v>206</v>
      </c>
      <c r="BJO13" s="21" t="s">
        <v>206</v>
      </c>
      <c r="BJP13" s="21" t="s">
        <v>206</v>
      </c>
      <c r="BJQ13" s="21" t="s">
        <v>206</v>
      </c>
      <c r="BJR13" s="21" t="s">
        <v>206</v>
      </c>
      <c r="BJS13" s="21" t="s">
        <v>206</v>
      </c>
      <c r="BJT13" s="21" t="s">
        <v>206</v>
      </c>
      <c r="BJU13" s="21" t="s">
        <v>206</v>
      </c>
      <c r="BJV13" s="21">
        <v>9012</v>
      </c>
      <c r="BJW13" s="21" t="s">
        <v>206</v>
      </c>
      <c r="BJX13" s="21" t="s">
        <v>206</v>
      </c>
      <c r="BJY13" s="21">
        <v>519</v>
      </c>
      <c r="BJZ13" s="21">
        <v>92</v>
      </c>
      <c r="BKA13" s="21" t="s">
        <v>206</v>
      </c>
      <c r="BKB13" s="21" t="s">
        <v>206</v>
      </c>
      <c r="BKC13" s="21" t="s">
        <v>206</v>
      </c>
      <c r="BKD13" s="21">
        <v>391913</v>
      </c>
      <c r="BKE13" s="21">
        <v>313208</v>
      </c>
      <c r="BKF13" s="21">
        <v>2229</v>
      </c>
      <c r="BKG13" s="21" t="s">
        <v>206</v>
      </c>
      <c r="BKH13" s="21">
        <v>61893</v>
      </c>
      <c r="BKI13" s="21">
        <v>79143</v>
      </c>
      <c r="BKJ13" s="21" t="s">
        <v>206</v>
      </c>
      <c r="BKK13" s="21" t="s">
        <v>206</v>
      </c>
      <c r="BKL13" s="21" t="s">
        <v>206</v>
      </c>
      <c r="BKM13" s="21" t="s">
        <v>206</v>
      </c>
      <c r="BKN13" s="21" t="s">
        <v>206</v>
      </c>
      <c r="BKO13" s="21">
        <v>63988118</v>
      </c>
      <c r="BKP13" s="21">
        <v>13328657</v>
      </c>
      <c r="BKQ13" s="21">
        <v>161302</v>
      </c>
      <c r="BKR13" s="21" t="s">
        <v>206</v>
      </c>
      <c r="BKS13" s="21" t="s">
        <v>206</v>
      </c>
      <c r="BKT13" s="21" t="s">
        <v>206</v>
      </c>
      <c r="BKU13" s="21">
        <v>254625</v>
      </c>
      <c r="BKV13" s="21" t="s">
        <v>206</v>
      </c>
      <c r="BKW13" s="21" t="s">
        <v>206</v>
      </c>
      <c r="BKX13" s="21">
        <v>8891</v>
      </c>
      <c r="BKY13" s="21" t="s">
        <v>206</v>
      </c>
      <c r="BKZ13" s="21">
        <v>1658509</v>
      </c>
      <c r="BLA13" s="21" t="s">
        <v>206</v>
      </c>
      <c r="BLB13" s="21">
        <v>8500</v>
      </c>
      <c r="BLC13" s="21" t="s">
        <v>206</v>
      </c>
      <c r="BLD13" s="21">
        <v>21</v>
      </c>
      <c r="BLE13" s="21" t="s">
        <v>206</v>
      </c>
      <c r="BLF13" s="21" t="s">
        <v>206</v>
      </c>
      <c r="BLG13" s="21" t="s">
        <v>206</v>
      </c>
      <c r="BLH13" s="21" t="s">
        <v>206</v>
      </c>
      <c r="BLI13" s="21" t="s">
        <v>206</v>
      </c>
      <c r="BLJ13" s="21">
        <v>9</v>
      </c>
      <c r="BLK13" s="21" t="s">
        <v>206</v>
      </c>
      <c r="BLL13" s="21" t="s">
        <v>206</v>
      </c>
      <c r="BLM13" s="21">
        <v>12445</v>
      </c>
      <c r="BLN13" s="21">
        <v>25969</v>
      </c>
      <c r="BLO13" s="21" t="s">
        <v>206</v>
      </c>
      <c r="BLP13" s="21">
        <v>458465</v>
      </c>
      <c r="BLQ13" s="21">
        <v>18</v>
      </c>
      <c r="BLR13" s="21">
        <v>37501</v>
      </c>
      <c r="BLS13" s="21">
        <v>16242</v>
      </c>
      <c r="BLT13" s="21">
        <v>1227593</v>
      </c>
      <c r="BLU13" s="21">
        <v>7278</v>
      </c>
      <c r="BLV13" s="21" t="s">
        <v>206</v>
      </c>
      <c r="BLW13" s="21">
        <v>15259</v>
      </c>
      <c r="BLX13" s="21">
        <v>1444426</v>
      </c>
      <c r="BLY13" s="21">
        <v>3767120</v>
      </c>
      <c r="BLZ13" s="21" t="s">
        <v>206</v>
      </c>
      <c r="BMA13" s="21" t="s">
        <v>206</v>
      </c>
      <c r="BMB13" s="21">
        <v>43639</v>
      </c>
      <c r="BMC13" s="21" t="s">
        <v>206</v>
      </c>
      <c r="BMD13" s="21">
        <v>675</v>
      </c>
      <c r="BME13" s="21">
        <v>251564</v>
      </c>
      <c r="BMF13" s="21">
        <v>7</v>
      </c>
      <c r="BMG13" s="21" t="s">
        <v>206</v>
      </c>
      <c r="BMH13" s="21">
        <v>151159</v>
      </c>
      <c r="BMI13" s="21">
        <v>223722</v>
      </c>
      <c r="BMJ13" s="21">
        <v>10085</v>
      </c>
      <c r="BMK13" s="21">
        <v>3178</v>
      </c>
      <c r="BML13" s="21">
        <v>812676</v>
      </c>
      <c r="BMM13" s="21">
        <v>278174</v>
      </c>
      <c r="BMN13" s="21">
        <v>15</v>
      </c>
      <c r="BMO13" s="21">
        <v>3609763</v>
      </c>
      <c r="BMP13" s="21" t="s">
        <v>206</v>
      </c>
      <c r="BMQ13" s="21" t="s">
        <v>206</v>
      </c>
      <c r="BMR13" s="21">
        <v>0</v>
      </c>
      <c r="BMS13" s="21">
        <v>438653</v>
      </c>
      <c r="BMT13" s="21">
        <v>106175</v>
      </c>
      <c r="BMU13" s="21">
        <v>15153</v>
      </c>
      <c r="BMV13" s="21">
        <v>798435</v>
      </c>
      <c r="BMW13" s="21">
        <v>2</v>
      </c>
      <c r="BMX13" s="21">
        <v>185812</v>
      </c>
      <c r="BMY13" s="21">
        <v>3939</v>
      </c>
      <c r="BMZ13" s="21" t="s">
        <v>206</v>
      </c>
      <c r="BNA13" s="21">
        <v>21</v>
      </c>
      <c r="BNB13" s="21">
        <v>613</v>
      </c>
      <c r="BNC13" s="21">
        <v>1267</v>
      </c>
      <c r="BND13" s="21" t="s">
        <v>206</v>
      </c>
      <c r="BNE13" s="21">
        <v>145</v>
      </c>
      <c r="BNF13" s="21">
        <v>4946483</v>
      </c>
      <c r="BNG13" s="21" t="s">
        <v>206</v>
      </c>
      <c r="BNH13" s="21">
        <v>114668</v>
      </c>
      <c r="BNI13" s="21">
        <v>43601</v>
      </c>
      <c r="BNJ13" s="21">
        <v>16757</v>
      </c>
      <c r="BNK13" s="21">
        <v>675</v>
      </c>
      <c r="BNL13" s="21">
        <v>104</v>
      </c>
      <c r="BNM13" s="21">
        <v>669</v>
      </c>
      <c r="BNN13" s="21" t="s">
        <v>206</v>
      </c>
      <c r="BNO13" s="21">
        <v>37473</v>
      </c>
      <c r="BNP13" s="21">
        <v>48733</v>
      </c>
      <c r="BNQ13" s="21">
        <v>1422</v>
      </c>
      <c r="BNR13" s="21" t="s">
        <v>206</v>
      </c>
      <c r="BNS13" s="21">
        <v>119829</v>
      </c>
      <c r="BNT13" s="21">
        <v>1164</v>
      </c>
      <c r="BNU13" s="21">
        <v>23060</v>
      </c>
      <c r="BNV13" s="21">
        <v>158684</v>
      </c>
      <c r="BNW13" s="21" t="s">
        <v>206</v>
      </c>
      <c r="BNX13" s="21">
        <v>55545</v>
      </c>
      <c r="BNY13" s="21">
        <v>324763</v>
      </c>
      <c r="BNZ13" s="21">
        <v>7792</v>
      </c>
      <c r="BOA13" s="21">
        <v>167899</v>
      </c>
      <c r="BOB13" s="21">
        <v>38083</v>
      </c>
      <c r="BOC13" s="21" t="s">
        <v>206</v>
      </c>
      <c r="BOD13" s="21">
        <v>12844209</v>
      </c>
      <c r="BOE13" s="21" t="s">
        <v>206</v>
      </c>
      <c r="BOF13" s="21" t="s">
        <v>206</v>
      </c>
      <c r="BOG13" s="21" t="s">
        <v>206</v>
      </c>
      <c r="BOH13" s="21">
        <v>7</v>
      </c>
      <c r="BOI13" s="21">
        <v>63349349</v>
      </c>
      <c r="BOJ13" s="21">
        <v>5121009</v>
      </c>
      <c r="BOK13" s="21">
        <v>79691</v>
      </c>
      <c r="BOL13" s="21">
        <v>17519</v>
      </c>
      <c r="BOM13" s="21">
        <v>131598</v>
      </c>
      <c r="BON13" s="21">
        <v>27000</v>
      </c>
      <c r="BOO13" s="21">
        <v>984752</v>
      </c>
      <c r="BOP13" s="21" t="s">
        <v>206</v>
      </c>
      <c r="BOQ13" s="21" t="s">
        <v>206</v>
      </c>
      <c r="BOR13" s="21">
        <v>27833</v>
      </c>
      <c r="BOS13" s="21">
        <v>7419</v>
      </c>
      <c r="BOT13" s="21">
        <v>39915</v>
      </c>
      <c r="BOU13" s="21">
        <v>2367</v>
      </c>
      <c r="BOV13" s="21" t="s">
        <v>206</v>
      </c>
      <c r="BOW13" s="21">
        <v>276</v>
      </c>
      <c r="BOX13" s="21" t="s">
        <v>206</v>
      </c>
      <c r="BOY13" s="21" t="s">
        <v>206</v>
      </c>
      <c r="BOZ13" s="21" t="s">
        <v>206</v>
      </c>
      <c r="BPA13" s="21" t="s">
        <v>206</v>
      </c>
      <c r="BPB13" s="21" t="s">
        <v>206</v>
      </c>
      <c r="BPC13" s="21">
        <v>17892</v>
      </c>
      <c r="BPD13" s="21">
        <v>2645716</v>
      </c>
      <c r="BPE13" s="21" t="s">
        <v>206</v>
      </c>
      <c r="BPF13" s="21">
        <v>37</v>
      </c>
      <c r="BPG13" s="21" t="s">
        <v>206</v>
      </c>
      <c r="BPH13" s="21">
        <v>761701</v>
      </c>
      <c r="BPI13" s="21">
        <v>3600714</v>
      </c>
      <c r="BPJ13" s="21" t="s">
        <v>206</v>
      </c>
      <c r="BPK13" s="21" t="s">
        <v>206</v>
      </c>
      <c r="BPL13" s="21">
        <v>4836683</v>
      </c>
      <c r="BPM13" s="21" t="s">
        <v>206</v>
      </c>
      <c r="BPN13" s="21">
        <v>4408150</v>
      </c>
      <c r="BPO13" s="21">
        <v>519950</v>
      </c>
      <c r="BPP13" s="21" t="s">
        <v>206</v>
      </c>
      <c r="BPQ13" s="21">
        <v>8</v>
      </c>
      <c r="BPR13" s="21">
        <v>1035082</v>
      </c>
      <c r="BPS13" s="21">
        <v>6343395</v>
      </c>
      <c r="BPT13" s="21">
        <v>7584</v>
      </c>
      <c r="BPU13" s="21" t="s">
        <v>206</v>
      </c>
      <c r="BPV13" s="21">
        <v>2309</v>
      </c>
      <c r="BPW13" s="21" t="s">
        <v>206</v>
      </c>
      <c r="BPX13" s="21">
        <v>142</v>
      </c>
      <c r="BPY13" s="21">
        <v>10226</v>
      </c>
      <c r="BPZ13" s="21">
        <v>2955</v>
      </c>
      <c r="BQA13" s="21" t="s">
        <v>206</v>
      </c>
      <c r="BQB13" s="21">
        <v>9224</v>
      </c>
      <c r="BQC13" s="21" t="s">
        <v>206</v>
      </c>
      <c r="BQD13" s="21">
        <v>9628</v>
      </c>
      <c r="BQE13" s="21">
        <v>483125</v>
      </c>
      <c r="BQF13" s="21">
        <v>3583088</v>
      </c>
      <c r="BQG13" s="21">
        <v>3003350</v>
      </c>
      <c r="BQH13" s="21">
        <v>90743</v>
      </c>
      <c r="BQI13" s="21">
        <v>1021964</v>
      </c>
      <c r="BQJ13" s="21" t="s">
        <v>206</v>
      </c>
      <c r="BQK13" s="21" t="s">
        <v>206</v>
      </c>
      <c r="BQL13" s="21">
        <v>102052</v>
      </c>
      <c r="BQM13" s="21">
        <v>446376</v>
      </c>
      <c r="BQN13" s="21">
        <v>151038</v>
      </c>
      <c r="BQO13" s="21">
        <v>185960</v>
      </c>
      <c r="BQP13" s="21" t="s">
        <v>206</v>
      </c>
      <c r="BQQ13" s="21" t="s">
        <v>206</v>
      </c>
      <c r="BQR13" s="21">
        <v>25983</v>
      </c>
      <c r="BQS13" s="21">
        <v>101840</v>
      </c>
      <c r="BQT13" s="21" t="s">
        <v>206</v>
      </c>
      <c r="BQU13" s="21">
        <v>19637</v>
      </c>
      <c r="BQV13" s="21">
        <v>30288</v>
      </c>
      <c r="BQW13" s="21">
        <v>12885</v>
      </c>
      <c r="BQX13" s="21" t="s">
        <v>206</v>
      </c>
      <c r="BQY13" s="21">
        <v>1929</v>
      </c>
      <c r="BQZ13" s="21">
        <v>21972</v>
      </c>
      <c r="BRA13" s="21" t="s">
        <v>206</v>
      </c>
      <c r="BRB13" s="21">
        <v>1717</v>
      </c>
      <c r="BRC13" s="21">
        <v>51</v>
      </c>
      <c r="BRD13" s="21" t="s">
        <v>206</v>
      </c>
      <c r="BRE13" s="21" t="s">
        <v>206</v>
      </c>
      <c r="BRF13" s="21">
        <v>845893</v>
      </c>
      <c r="BRG13" s="21" t="s">
        <v>206</v>
      </c>
      <c r="BRH13" s="21" t="s">
        <v>206</v>
      </c>
      <c r="BRI13" s="21">
        <v>281</v>
      </c>
      <c r="BRJ13" s="21" t="s">
        <v>206</v>
      </c>
      <c r="BRK13" s="21" t="s">
        <v>206</v>
      </c>
      <c r="BRL13" s="21" t="s">
        <v>206</v>
      </c>
      <c r="BRM13" s="21">
        <v>124887</v>
      </c>
      <c r="BRN13" s="21">
        <v>28514</v>
      </c>
      <c r="BRO13" s="21">
        <v>274721</v>
      </c>
      <c r="BRP13" s="21">
        <v>252319</v>
      </c>
      <c r="BRQ13" s="21" t="s">
        <v>206</v>
      </c>
      <c r="BRR13" s="21">
        <v>230211</v>
      </c>
      <c r="BRS13" s="21">
        <v>162514</v>
      </c>
      <c r="BRT13" s="21">
        <v>199613</v>
      </c>
      <c r="BRU13" s="21">
        <v>3214</v>
      </c>
      <c r="BRV13" s="21">
        <v>277082</v>
      </c>
      <c r="BRW13" s="21">
        <v>1545</v>
      </c>
      <c r="BRX13" s="21" t="s">
        <v>206</v>
      </c>
      <c r="BRY13" s="21" t="s">
        <v>206</v>
      </c>
      <c r="BRZ13" s="21" t="s">
        <v>206</v>
      </c>
      <c r="BSA13" s="21" t="s">
        <v>206</v>
      </c>
      <c r="BSB13" s="21">
        <v>353</v>
      </c>
      <c r="BSC13" s="21">
        <v>125283398</v>
      </c>
      <c r="BSD13" s="21">
        <v>74562401</v>
      </c>
      <c r="BSE13" s="21">
        <v>1172586</v>
      </c>
      <c r="BSF13" s="21" t="s">
        <v>206</v>
      </c>
      <c r="BSG13" s="21">
        <v>2700</v>
      </c>
      <c r="BSH13" s="21" t="s">
        <v>206</v>
      </c>
      <c r="BSI13" s="21">
        <v>2876878</v>
      </c>
      <c r="BSJ13" s="21" t="s">
        <v>206</v>
      </c>
      <c r="BSK13" s="21" t="s">
        <v>206</v>
      </c>
      <c r="BSL13" s="21">
        <v>98191</v>
      </c>
      <c r="BSM13" s="21">
        <v>2263</v>
      </c>
      <c r="BSN13" s="21">
        <v>2149601</v>
      </c>
      <c r="BSO13" s="21">
        <v>3781</v>
      </c>
      <c r="BSP13" s="21">
        <v>3537483</v>
      </c>
      <c r="BSQ13" s="21" t="s">
        <v>206</v>
      </c>
      <c r="BSR13" s="21" t="s">
        <v>206</v>
      </c>
      <c r="BSS13" s="21" t="s">
        <v>206</v>
      </c>
      <c r="BST13" s="21" t="s">
        <v>206</v>
      </c>
      <c r="BSU13" s="21" t="s">
        <v>206</v>
      </c>
      <c r="BSV13" s="21" t="s">
        <v>206</v>
      </c>
      <c r="BSW13" s="21" t="s">
        <v>206</v>
      </c>
      <c r="BSX13" s="21" t="s">
        <v>206</v>
      </c>
      <c r="BSY13" s="21" t="s">
        <v>206</v>
      </c>
      <c r="BSZ13" s="21" t="s">
        <v>206</v>
      </c>
      <c r="BTA13" s="21" t="s">
        <v>206</v>
      </c>
      <c r="BTB13" s="21" t="s">
        <v>206</v>
      </c>
      <c r="BTC13" s="21" t="s">
        <v>206</v>
      </c>
      <c r="BTD13" s="21" t="s">
        <v>206</v>
      </c>
      <c r="BTE13" s="21" t="s">
        <v>206</v>
      </c>
      <c r="BTF13" s="21" t="s">
        <v>206</v>
      </c>
      <c r="BTG13" s="21" t="s">
        <v>206</v>
      </c>
      <c r="BTH13" s="21" t="s">
        <v>206</v>
      </c>
      <c r="BTI13" s="21" t="s">
        <v>206</v>
      </c>
      <c r="BTJ13" s="21" t="s">
        <v>206</v>
      </c>
      <c r="BTK13" s="21" t="s">
        <v>206</v>
      </c>
      <c r="BTL13" s="21" t="s">
        <v>206</v>
      </c>
      <c r="BTM13" s="21" t="s">
        <v>206</v>
      </c>
      <c r="BTN13" s="21" t="s">
        <v>206</v>
      </c>
      <c r="BTO13" s="21" t="s">
        <v>206</v>
      </c>
      <c r="BTP13" s="21" t="s">
        <v>206</v>
      </c>
      <c r="BTQ13" s="21" t="s">
        <v>206</v>
      </c>
      <c r="BTR13" s="21" t="s">
        <v>206</v>
      </c>
      <c r="BTS13" s="21">
        <v>11115</v>
      </c>
      <c r="BTT13" s="21" t="s">
        <v>206</v>
      </c>
      <c r="BTU13" s="21" t="s">
        <v>206</v>
      </c>
      <c r="BTV13" s="21">
        <v>17360</v>
      </c>
      <c r="BTW13" s="21" t="s">
        <v>206</v>
      </c>
      <c r="BTX13" s="21" t="s">
        <v>206</v>
      </c>
      <c r="BTY13" s="21" t="s">
        <v>206</v>
      </c>
      <c r="BTZ13" s="21" t="s">
        <v>206</v>
      </c>
      <c r="BUA13" s="21" t="s">
        <v>206</v>
      </c>
      <c r="BUB13" s="21" t="s">
        <v>206</v>
      </c>
      <c r="BUC13" s="21" t="s">
        <v>206</v>
      </c>
      <c r="BUD13" s="21" t="s">
        <v>206</v>
      </c>
      <c r="BUE13" s="21" t="s">
        <v>206</v>
      </c>
      <c r="BUF13" s="21" t="s">
        <v>206</v>
      </c>
      <c r="BUG13" s="21" t="s">
        <v>206</v>
      </c>
      <c r="BUH13" s="21" t="s">
        <v>206</v>
      </c>
      <c r="BUI13" s="21" t="s">
        <v>206</v>
      </c>
      <c r="BUJ13" s="21" t="s">
        <v>206</v>
      </c>
      <c r="BUK13" s="21" t="s">
        <v>206</v>
      </c>
      <c r="BUL13" s="21" t="s">
        <v>206</v>
      </c>
      <c r="BUM13" s="21" t="s">
        <v>206</v>
      </c>
      <c r="BUN13" s="21" t="s">
        <v>206</v>
      </c>
      <c r="BUO13" s="21" t="s">
        <v>206</v>
      </c>
      <c r="BUP13" s="21" t="s">
        <v>206</v>
      </c>
      <c r="BUQ13" s="21" t="s">
        <v>206</v>
      </c>
      <c r="BUR13" s="21" t="s">
        <v>206</v>
      </c>
      <c r="BUS13" s="21" t="s">
        <v>206</v>
      </c>
      <c r="BUT13" s="21" t="s">
        <v>206</v>
      </c>
      <c r="BUU13" s="21" t="s">
        <v>206</v>
      </c>
      <c r="BUV13" s="21" t="s">
        <v>206</v>
      </c>
      <c r="BUW13" s="21" t="s">
        <v>206</v>
      </c>
      <c r="BUX13" s="21" t="s">
        <v>206</v>
      </c>
      <c r="BUY13" s="21" t="s">
        <v>206</v>
      </c>
      <c r="BUZ13" s="21" t="s">
        <v>206</v>
      </c>
      <c r="BVA13" s="21" t="s">
        <v>206</v>
      </c>
      <c r="BVB13" s="21" t="s">
        <v>206</v>
      </c>
      <c r="BVC13" s="21" t="s">
        <v>206</v>
      </c>
      <c r="BVD13" s="21" t="s">
        <v>206</v>
      </c>
      <c r="BVE13" s="21" t="s">
        <v>206</v>
      </c>
      <c r="BVF13" s="21" t="s">
        <v>206</v>
      </c>
      <c r="BVG13" s="21" t="s">
        <v>206</v>
      </c>
      <c r="BVH13" s="21" t="s">
        <v>206</v>
      </c>
      <c r="BVI13" s="21" t="s">
        <v>206</v>
      </c>
      <c r="BVJ13" s="21" t="s">
        <v>206</v>
      </c>
      <c r="BVK13" s="21" t="s">
        <v>206</v>
      </c>
      <c r="BVL13" s="21" t="s">
        <v>206</v>
      </c>
      <c r="BVM13" s="21" t="s">
        <v>206</v>
      </c>
      <c r="BVN13" s="21" t="s">
        <v>206</v>
      </c>
      <c r="BVO13" s="21" t="s">
        <v>206</v>
      </c>
      <c r="BVP13" s="21" t="s">
        <v>206</v>
      </c>
      <c r="BVQ13" s="21" t="s">
        <v>206</v>
      </c>
      <c r="BVR13" s="21" t="s">
        <v>206</v>
      </c>
      <c r="BVS13" s="21" t="s">
        <v>206</v>
      </c>
      <c r="BVT13" s="21" t="s">
        <v>206</v>
      </c>
      <c r="BVU13" s="21" t="s">
        <v>206</v>
      </c>
      <c r="BVV13" s="21" t="s">
        <v>206</v>
      </c>
      <c r="BVW13" s="21" t="s">
        <v>206</v>
      </c>
      <c r="BVX13" s="21" t="s">
        <v>206</v>
      </c>
      <c r="BVY13" s="21" t="s">
        <v>206</v>
      </c>
      <c r="BVZ13" s="21" t="s">
        <v>206</v>
      </c>
      <c r="BWA13" s="21" t="s">
        <v>206</v>
      </c>
      <c r="BWB13" s="21" t="s">
        <v>206</v>
      </c>
      <c r="BWC13" s="21" t="s">
        <v>206</v>
      </c>
      <c r="BWD13" s="21" t="s">
        <v>206</v>
      </c>
      <c r="BWE13" s="21" t="s">
        <v>206</v>
      </c>
      <c r="BWF13" s="21" t="s">
        <v>206</v>
      </c>
      <c r="BWG13" s="21" t="s">
        <v>206</v>
      </c>
      <c r="BWH13" s="21" t="s">
        <v>206</v>
      </c>
      <c r="BWI13" s="21" t="s">
        <v>206</v>
      </c>
      <c r="BWJ13" s="21" t="s">
        <v>206</v>
      </c>
      <c r="BWK13" s="21" t="s">
        <v>206</v>
      </c>
      <c r="BWL13" s="21" t="s">
        <v>206</v>
      </c>
      <c r="BWM13" s="21" t="s">
        <v>206</v>
      </c>
      <c r="BWN13" s="21" t="s">
        <v>206</v>
      </c>
      <c r="BWO13" s="21" t="s">
        <v>206</v>
      </c>
      <c r="BWP13" s="21" t="s">
        <v>206</v>
      </c>
      <c r="BWQ13" s="21">
        <v>19698</v>
      </c>
      <c r="BWR13" s="21" t="s">
        <v>206</v>
      </c>
      <c r="BWS13" s="21" t="s">
        <v>206</v>
      </c>
      <c r="BWT13" s="21" t="s">
        <v>206</v>
      </c>
      <c r="BWU13" s="21" t="s">
        <v>206</v>
      </c>
      <c r="BWV13" s="21" t="s">
        <v>206</v>
      </c>
      <c r="BWW13" s="21" t="s">
        <v>206</v>
      </c>
      <c r="BWX13" s="21" t="s">
        <v>206</v>
      </c>
      <c r="BWY13" s="21" t="s">
        <v>206</v>
      </c>
      <c r="BWZ13" s="21">
        <v>69469</v>
      </c>
      <c r="BXA13" s="21" t="s">
        <v>206</v>
      </c>
      <c r="BXB13" s="21">
        <v>11852</v>
      </c>
      <c r="BXC13" s="21">
        <v>65635</v>
      </c>
      <c r="BXD13" s="21" t="s">
        <v>206</v>
      </c>
      <c r="BXE13" s="21" t="s">
        <v>206</v>
      </c>
      <c r="BXF13" s="21">
        <v>53236</v>
      </c>
      <c r="BXG13" s="21">
        <v>1198420</v>
      </c>
      <c r="BXH13" s="21" t="s">
        <v>206</v>
      </c>
      <c r="BXI13" s="21" t="s">
        <v>206</v>
      </c>
      <c r="BXJ13" s="21">
        <v>51801</v>
      </c>
      <c r="BXK13" s="21" t="s">
        <v>206</v>
      </c>
      <c r="BXL13" s="21" t="s">
        <v>206</v>
      </c>
      <c r="BXM13" s="21" t="s">
        <v>206</v>
      </c>
      <c r="BXN13" s="21" t="s">
        <v>206</v>
      </c>
      <c r="BXO13" s="21" t="s">
        <v>206</v>
      </c>
      <c r="BXP13" s="21">
        <v>241</v>
      </c>
      <c r="BXQ13" s="21" t="s">
        <v>206</v>
      </c>
      <c r="BXR13" s="21" t="s">
        <v>206</v>
      </c>
      <c r="BXS13" s="21" t="s">
        <v>206</v>
      </c>
      <c r="BXT13" s="21">
        <v>48196</v>
      </c>
      <c r="BXU13" s="21">
        <v>12577</v>
      </c>
      <c r="BXV13" s="21" t="s">
        <v>206</v>
      </c>
      <c r="BXW13" s="21" t="s">
        <v>206</v>
      </c>
      <c r="BXX13" s="21" t="s">
        <v>206</v>
      </c>
      <c r="BXY13" s="21" t="s">
        <v>206</v>
      </c>
      <c r="BXZ13" s="21" t="s">
        <v>206</v>
      </c>
      <c r="BYA13" s="21">
        <v>266097</v>
      </c>
      <c r="BYB13" s="21" t="s">
        <v>206</v>
      </c>
      <c r="BYC13" s="21">
        <v>305</v>
      </c>
      <c r="BYD13" s="21" t="s">
        <v>206</v>
      </c>
      <c r="BYE13" s="21" t="s">
        <v>206</v>
      </c>
      <c r="BYF13" s="21">
        <v>7819</v>
      </c>
      <c r="BYG13" s="21">
        <v>6677</v>
      </c>
      <c r="BYH13" s="21" t="s">
        <v>206</v>
      </c>
      <c r="BYI13" s="21">
        <v>7</v>
      </c>
      <c r="BYJ13" s="21" t="s">
        <v>206</v>
      </c>
      <c r="BYK13" s="21">
        <v>737</v>
      </c>
      <c r="BYL13" s="21" t="s">
        <v>206</v>
      </c>
      <c r="BYM13" s="21" t="s">
        <v>206</v>
      </c>
      <c r="BYN13" s="21" t="s">
        <v>206</v>
      </c>
      <c r="BYO13" s="21" t="s">
        <v>206</v>
      </c>
      <c r="BYP13" s="21">
        <v>17</v>
      </c>
      <c r="BYQ13" s="21" t="s">
        <v>206</v>
      </c>
      <c r="BYR13" s="21" t="s">
        <v>206</v>
      </c>
      <c r="BYS13" s="21" t="s">
        <v>206</v>
      </c>
      <c r="BYT13" s="21" t="s">
        <v>206</v>
      </c>
      <c r="BYU13" s="21" t="s">
        <v>206</v>
      </c>
      <c r="BYV13" s="21" t="s">
        <v>206</v>
      </c>
      <c r="BYW13" s="21" t="s">
        <v>206</v>
      </c>
      <c r="BYX13" s="21" t="s">
        <v>206</v>
      </c>
      <c r="BYY13" s="21" t="s">
        <v>206</v>
      </c>
      <c r="BYZ13" s="21" t="s">
        <v>206</v>
      </c>
      <c r="BZA13" s="21">
        <v>53019</v>
      </c>
      <c r="BZB13" s="21">
        <v>13393</v>
      </c>
      <c r="BZC13" s="21">
        <v>19167</v>
      </c>
      <c r="BZD13" s="21" t="s">
        <v>206</v>
      </c>
      <c r="BZE13" s="21" t="s">
        <v>206</v>
      </c>
      <c r="BZF13" s="21">
        <v>83</v>
      </c>
      <c r="BZG13" s="21" t="s">
        <v>206</v>
      </c>
      <c r="BZH13" s="21">
        <v>21622</v>
      </c>
      <c r="BZI13" s="21" t="s">
        <v>206</v>
      </c>
      <c r="BZJ13" s="21">
        <v>57023</v>
      </c>
      <c r="BZK13" s="21" t="s">
        <v>206</v>
      </c>
      <c r="BZL13" s="21" t="s">
        <v>206</v>
      </c>
      <c r="BZM13" s="21" t="s">
        <v>206</v>
      </c>
      <c r="BZN13" s="21" t="s">
        <v>206</v>
      </c>
      <c r="BZO13" s="21" t="s">
        <v>206</v>
      </c>
      <c r="BZP13" s="21">
        <v>36</v>
      </c>
      <c r="BZQ13" s="21">
        <v>6915271</v>
      </c>
      <c r="BZR13" s="21">
        <v>11028808</v>
      </c>
      <c r="BZS13" s="21" t="s">
        <v>206</v>
      </c>
      <c r="BZT13" s="21" t="s">
        <v>206</v>
      </c>
      <c r="BZU13" s="21" t="s">
        <v>206</v>
      </c>
      <c r="BZV13" s="21" t="s">
        <v>206</v>
      </c>
      <c r="BZW13" s="21">
        <v>14583</v>
      </c>
      <c r="BZX13" s="21" t="s">
        <v>206</v>
      </c>
      <c r="BZY13" s="21" t="s">
        <v>206</v>
      </c>
      <c r="BZZ13" s="21">
        <v>195174</v>
      </c>
      <c r="CAA13" s="21">
        <v>61106</v>
      </c>
      <c r="CAB13" s="21" t="s">
        <v>206</v>
      </c>
      <c r="CAC13" s="21" t="s">
        <v>206</v>
      </c>
      <c r="CAD13" s="21" t="s">
        <v>206</v>
      </c>
      <c r="CAE13" s="21" t="s">
        <v>206</v>
      </c>
      <c r="CAF13" s="21">
        <v>30587</v>
      </c>
      <c r="CAG13" s="21" t="s">
        <v>206</v>
      </c>
      <c r="CAH13" s="21" t="s">
        <v>206</v>
      </c>
      <c r="CAI13" s="21" t="s">
        <v>206</v>
      </c>
      <c r="CAJ13" s="21" t="s">
        <v>206</v>
      </c>
      <c r="CAK13" s="21">
        <v>2773376</v>
      </c>
      <c r="CAL13" s="21">
        <v>142353</v>
      </c>
      <c r="CAM13" s="21" t="s">
        <v>206</v>
      </c>
      <c r="CAN13" s="21">
        <v>1153820</v>
      </c>
      <c r="CAO13" s="21">
        <v>34483</v>
      </c>
      <c r="CAP13" s="21">
        <v>7266776</v>
      </c>
      <c r="CAQ13" s="21">
        <v>102367</v>
      </c>
      <c r="CAR13" s="21" t="s">
        <v>206</v>
      </c>
      <c r="CAS13" s="21" t="s">
        <v>206</v>
      </c>
      <c r="CAT13" s="21">
        <v>615981</v>
      </c>
      <c r="CAU13" s="21">
        <v>20296039</v>
      </c>
      <c r="CAV13" s="21">
        <v>1617564</v>
      </c>
      <c r="CAW13" s="21">
        <v>2618969</v>
      </c>
      <c r="CAX13" s="21">
        <v>29884</v>
      </c>
      <c r="CAY13" s="21">
        <v>708969</v>
      </c>
      <c r="CAZ13" s="21">
        <v>1493639</v>
      </c>
      <c r="CBA13" s="21">
        <v>3327364</v>
      </c>
      <c r="CBB13" s="21" t="s">
        <v>206</v>
      </c>
      <c r="CBC13" s="21">
        <v>11602594</v>
      </c>
      <c r="CBD13" s="21">
        <v>22916</v>
      </c>
      <c r="CBE13" s="21" t="s">
        <v>206</v>
      </c>
      <c r="CBF13" s="21">
        <v>613</v>
      </c>
      <c r="CBG13" s="21">
        <v>31400</v>
      </c>
      <c r="CBH13" s="21" t="s">
        <v>206</v>
      </c>
      <c r="CBI13" s="21" t="s">
        <v>206</v>
      </c>
      <c r="CBJ13" s="21">
        <v>14421</v>
      </c>
      <c r="CBK13" s="21" t="s">
        <v>206</v>
      </c>
      <c r="CBL13" s="21">
        <v>299768</v>
      </c>
      <c r="CBM13" s="21">
        <v>7253493</v>
      </c>
      <c r="CBN13" s="21">
        <v>60459</v>
      </c>
      <c r="CBO13" s="21">
        <v>579736</v>
      </c>
      <c r="CBP13" s="21">
        <v>11567</v>
      </c>
      <c r="CBQ13" s="21">
        <v>9338216</v>
      </c>
      <c r="CBR13" s="21" t="s">
        <v>206</v>
      </c>
      <c r="CBS13" s="21" t="s">
        <v>206</v>
      </c>
      <c r="CBT13" s="21">
        <v>242009</v>
      </c>
      <c r="CBU13" s="21">
        <v>9045335</v>
      </c>
      <c r="CBV13" s="21">
        <v>2310535</v>
      </c>
      <c r="CBW13" s="21">
        <v>16306</v>
      </c>
      <c r="CBX13" s="21">
        <v>22363</v>
      </c>
      <c r="CBY13" s="21" t="s">
        <v>206</v>
      </c>
      <c r="CBZ13" s="21">
        <v>6453325</v>
      </c>
      <c r="CCA13" s="21">
        <v>91696</v>
      </c>
      <c r="CCB13" s="21" t="s">
        <v>206</v>
      </c>
      <c r="CCC13" s="21">
        <v>1265</v>
      </c>
      <c r="CCD13" s="21">
        <v>712361</v>
      </c>
      <c r="CCE13" s="21">
        <v>10187</v>
      </c>
      <c r="CCF13" s="21" t="s">
        <v>206</v>
      </c>
      <c r="CCG13" s="21">
        <v>55658</v>
      </c>
      <c r="CCH13" s="21">
        <v>44445</v>
      </c>
      <c r="CCI13" s="21">
        <v>1277</v>
      </c>
      <c r="CCJ13" s="21">
        <v>5286</v>
      </c>
      <c r="CCK13" s="21" t="s">
        <v>206</v>
      </c>
      <c r="CCL13" s="21" t="s">
        <v>206</v>
      </c>
      <c r="CCM13" s="21" t="s">
        <v>206</v>
      </c>
      <c r="CCN13" s="21">
        <v>12557365</v>
      </c>
      <c r="CCO13" s="21" t="s">
        <v>206</v>
      </c>
      <c r="CCP13" s="21" t="s">
        <v>206</v>
      </c>
      <c r="CCQ13" s="21">
        <v>365</v>
      </c>
      <c r="CCR13" s="21">
        <v>40493</v>
      </c>
      <c r="CCS13" s="21" t="s">
        <v>206</v>
      </c>
      <c r="CCT13" s="21" t="s">
        <v>206</v>
      </c>
      <c r="CCU13" s="21">
        <v>296128</v>
      </c>
      <c r="CCV13" s="21">
        <v>1407223</v>
      </c>
      <c r="CCW13" s="21">
        <v>4452566</v>
      </c>
      <c r="CCX13" s="21">
        <v>250757</v>
      </c>
      <c r="CCY13" s="21" t="s">
        <v>206</v>
      </c>
      <c r="CCZ13" s="21">
        <v>137009</v>
      </c>
      <c r="CDA13" s="21">
        <v>338611</v>
      </c>
      <c r="CDB13" s="21">
        <v>1102514</v>
      </c>
      <c r="CDC13" s="21">
        <v>101858</v>
      </c>
      <c r="CDD13" s="21">
        <v>943232</v>
      </c>
      <c r="CDE13" s="21">
        <v>23050</v>
      </c>
      <c r="CDF13" s="21" t="s">
        <v>206</v>
      </c>
      <c r="CDG13" s="21">
        <v>4048</v>
      </c>
      <c r="CDH13" s="21" t="s">
        <v>206</v>
      </c>
      <c r="CDI13" s="21">
        <v>427</v>
      </c>
      <c r="CDJ13" s="21">
        <v>319</v>
      </c>
      <c r="CDK13" s="21">
        <v>106163306</v>
      </c>
      <c r="CDL13" s="21">
        <v>170691142</v>
      </c>
      <c r="CDM13" s="21">
        <v>65052296</v>
      </c>
      <c r="CDN13" s="21" t="s">
        <v>206</v>
      </c>
      <c r="CDO13" s="21">
        <v>22611</v>
      </c>
      <c r="CDP13" s="21">
        <v>5049706</v>
      </c>
      <c r="CDQ13" s="21">
        <v>23010237</v>
      </c>
      <c r="CDR13" s="21" t="s">
        <v>206</v>
      </c>
      <c r="CDS13" s="21" t="s">
        <v>206</v>
      </c>
      <c r="CDT13" s="21">
        <v>1999165</v>
      </c>
      <c r="CDU13" s="21">
        <v>1650779</v>
      </c>
      <c r="CDV13" s="21">
        <v>302985</v>
      </c>
      <c r="CDW13" s="21">
        <v>9378</v>
      </c>
      <c r="CDX13" s="21">
        <v>66360</v>
      </c>
      <c r="CDY13" s="21">
        <v>29200</v>
      </c>
      <c r="CDZ13">
        <v>50604569</v>
      </c>
      <c r="CEA13">
        <v>354944</v>
      </c>
      <c r="CEB13">
        <v>46872068</v>
      </c>
      <c r="CEC13">
        <v>301006</v>
      </c>
      <c r="CED13">
        <v>5681739</v>
      </c>
      <c r="CEE13">
        <v>15211018</v>
      </c>
      <c r="CEF13">
        <v>10574541</v>
      </c>
      <c r="CEG13">
        <v>1382838</v>
      </c>
      <c r="CEH13">
        <v>507002619</v>
      </c>
      <c r="CEI13">
        <v>3556300</v>
      </c>
      <c r="CEJ13">
        <v>999333478</v>
      </c>
      <c r="CEK13">
        <v>4799831</v>
      </c>
      <c r="CEL13">
        <v>194626</v>
      </c>
      <c r="CEM13">
        <v>1070090</v>
      </c>
      <c r="CEN13">
        <v>80085847</v>
      </c>
      <c r="CEO13">
        <v>69748356</v>
      </c>
      <c r="CEP13">
        <v>56937683</v>
      </c>
      <c r="CEQ13">
        <v>187003756</v>
      </c>
      <c r="CER13">
        <v>2028397</v>
      </c>
      <c r="CES13">
        <v>308494210</v>
      </c>
      <c r="CET13">
        <v>154945875</v>
      </c>
      <c r="CEU13">
        <v>872517372</v>
      </c>
      <c r="CEV13">
        <v>15278795</v>
      </c>
      <c r="CEW13">
        <v>539649</v>
      </c>
      <c r="CEX13">
        <v>5649074</v>
      </c>
      <c r="CEY13">
        <v>6118</v>
      </c>
      <c r="CEZ13">
        <v>139349</v>
      </c>
      <c r="CFA13">
        <v>6066669</v>
      </c>
      <c r="CFB13">
        <v>990946</v>
      </c>
      <c r="CFC13">
        <v>66005</v>
      </c>
      <c r="CFD13">
        <v>121641106</v>
      </c>
      <c r="CFE13">
        <v>11124869</v>
      </c>
      <c r="CFF13">
        <v>122746343</v>
      </c>
      <c r="CFG13">
        <v>64619172</v>
      </c>
      <c r="CFH13">
        <v>80571908</v>
      </c>
      <c r="CFI13">
        <v>48970496</v>
      </c>
      <c r="CFJ13">
        <v>54040763</v>
      </c>
      <c r="CFK13">
        <v>168826454</v>
      </c>
      <c r="CFL13">
        <v>13443</v>
      </c>
      <c r="CFM13">
        <v>36941678</v>
      </c>
      <c r="CFN13">
        <v>114067466</v>
      </c>
      <c r="CFO13">
        <v>429927913</v>
      </c>
      <c r="CFP13">
        <v>454601633</v>
      </c>
      <c r="CFQ13">
        <v>64593003</v>
      </c>
      <c r="CFR13">
        <v>478779</v>
      </c>
      <c r="CFS13">
        <v>29726</v>
      </c>
      <c r="CFT13">
        <v>114291695</v>
      </c>
      <c r="CFU13">
        <v>19622549</v>
      </c>
      <c r="CFV13">
        <v>9972319</v>
      </c>
      <c r="CFW13">
        <v>1672514</v>
      </c>
      <c r="CFX13">
        <v>22613840</v>
      </c>
      <c r="CFY13">
        <v>12781426</v>
      </c>
      <c r="CFZ13">
        <v>877385</v>
      </c>
      <c r="CGA13">
        <v>24453744</v>
      </c>
      <c r="CGB13">
        <v>3869902</v>
      </c>
      <c r="CGC13">
        <v>92339</v>
      </c>
      <c r="CGD13">
        <v>496794</v>
      </c>
      <c r="CGE13">
        <v>1051095</v>
      </c>
      <c r="CGF13">
        <v>499627</v>
      </c>
      <c r="CGG13">
        <v>14168</v>
      </c>
      <c r="CGH13">
        <v>635014</v>
      </c>
      <c r="CGI13">
        <v>15993</v>
      </c>
      <c r="CGJ13" t="s">
        <v>206</v>
      </c>
      <c r="CGK13">
        <v>1487976</v>
      </c>
      <c r="CGL13">
        <v>45644818</v>
      </c>
      <c r="CGM13">
        <v>17099</v>
      </c>
      <c r="CGN13">
        <v>32251</v>
      </c>
      <c r="CGO13">
        <v>40385730</v>
      </c>
      <c r="CGP13">
        <v>114469541</v>
      </c>
      <c r="CGQ13">
        <v>32230042</v>
      </c>
      <c r="CGR13">
        <v>230521468</v>
      </c>
      <c r="CGS13" t="s">
        <v>206</v>
      </c>
      <c r="CGT13">
        <v>8016155</v>
      </c>
      <c r="CGU13">
        <v>31487097</v>
      </c>
      <c r="CGV13">
        <v>88781260</v>
      </c>
      <c r="CGW13">
        <v>383224671</v>
      </c>
      <c r="CGX13">
        <v>198376754</v>
      </c>
      <c r="CGY13">
        <v>58556100</v>
      </c>
      <c r="CGZ13">
        <v>13212315</v>
      </c>
      <c r="CHA13">
        <v>3066333</v>
      </c>
      <c r="CHB13">
        <v>165044</v>
      </c>
      <c r="CHC13">
        <v>1062247</v>
      </c>
      <c r="CHD13">
        <v>135378</v>
      </c>
      <c r="CHE13">
        <v>4761893662</v>
      </c>
      <c r="CHF13">
        <v>14052467246</v>
      </c>
      <c r="CHG13">
        <v>7488351220</v>
      </c>
      <c r="CHH13">
        <v>20520216</v>
      </c>
      <c r="CHI13">
        <v>22975093</v>
      </c>
      <c r="CHJ13">
        <v>44641616</v>
      </c>
      <c r="CHK13">
        <v>1532879737</v>
      </c>
      <c r="CHL13">
        <v>712868</v>
      </c>
      <c r="CHM13">
        <v>1184</v>
      </c>
      <c r="CHN13">
        <v>376856530</v>
      </c>
      <c r="CHO13">
        <v>43044496</v>
      </c>
      <c r="CHP13">
        <v>210651396</v>
      </c>
      <c r="CHQ13">
        <v>484202</v>
      </c>
      <c r="CHR13">
        <v>102043528</v>
      </c>
      <c r="CHS13">
        <v>128767692</v>
      </c>
    </row>
    <row r="14" spans="1:2255" x14ac:dyDescent="0.25">
      <c r="A14" s="21">
        <v>2016</v>
      </c>
      <c r="B14" s="21" t="s">
        <v>206</v>
      </c>
      <c r="C14" s="21">
        <v>2054</v>
      </c>
      <c r="D14" s="21" t="s">
        <v>206</v>
      </c>
      <c r="E14" s="21" t="s">
        <v>206</v>
      </c>
      <c r="F14" s="21" t="s">
        <v>206</v>
      </c>
      <c r="G14" s="21">
        <v>755363</v>
      </c>
      <c r="H14" s="21">
        <v>16185</v>
      </c>
      <c r="I14" s="21" t="s">
        <v>206</v>
      </c>
      <c r="J14" s="21" t="s">
        <v>206</v>
      </c>
      <c r="K14" s="21">
        <v>25</v>
      </c>
      <c r="L14" s="21">
        <v>2898</v>
      </c>
      <c r="M14" s="21" t="s">
        <v>206</v>
      </c>
      <c r="N14" s="21" t="s">
        <v>206</v>
      </c>
      <c r="O14" s="21" t="s">
        <v>206</v>
      </c>
      <c r="P14" s="21" t="s">
        <v>206</v>
      </c>
      <c r="Q14" s="21">
        <v>744479</v>
      </c>
      <c r="R14" s="21" t="s">
        <v>206</v>
      </c>
      <c r="S14" s="21">
        <v>1365584</v>
      </c>
      <c r="T14" s="21" t="s">
        <v>206</v>
      </c>
      <c r="U14" s="21">
        <v>2056006</v>
      </c>
      <c r="V14" s="21" t="s">
        <v>206</v>
      </c>
      <c r="W14" s="21">
        <v>991678</v>
      </c>
      <c r="X14" s="21" t="s">
        <v>206</v>
      </c>
      <c r="Y14" s="21" t="s">
        <v>206</v>
      </c>
      <c r="Z14" s="21">
        <v>2890</v>
      </c>
      <c r="AA14" s="21" t="s">
        <v>206</v>
      </c>
      <c r="AB14" s="21">
        <v>530</v>
      </c>
      <c r="AC14" s="21">
        <v>9035</v>
      </c>
      <c r="AD14" s="21">
        <v>1108179</v>
      </c>
      <c r="AE14" s="21" t="s">
        <v>206</v>
      </c>
      <c r="AF14" s="21">
        <v>2899542</v>
      </c>
      <c r="AG14" s="21">
        <v>391558</v>
      </c>
      <c r="AH14" s="21">
        <v>1165096</v>
      </c>
      <c r="AI14" s="21">
        <v>54</v>
      </c>
      <c r="AJ14" s="21">
        <v>41647</v>
      </c>
      <c r="AK14" s="21">
        <v>186597</v>
      </c>
      <c r="AL14" s="21">
        <v>278314</v>
      </c>
      <c r="AM14" s="21">
        <v>3965504</v>
      </c>
      <c r="AN14" s="21" t="s">
        <v>206</v>
      </c>
      <c r="AO14" s="21">
        <v>4323</v>
      </c>
      <c r="AP14" s="21">
        <v>670906</v>
      </c>
      <c r="AQ14" s="21">
        <v>4472099</v>
      </c>
      <c r="AR14" s="21">
        <v>3796227</v>
      </c>
      <c r="AS14" s="21">
        <v>1</v>
      </c>
      <c r="AT14" s="21">
        <v>38</v>
      </c>
      <c r="AU14" s="21" t="s">
        <v>206</v>
      </c>
      <c r="AV14" s="21">
        <v>455797</v>
      </c>
      <c r="AW14" s="21">
        <v>643842</v>
      </c>
      <c r="AX14" s="21" t="s">
        <v>206</v>
      </c>
      <c r="AY14" s="21">
        <v>1328</v>
      </c>
      <c r="AZ14" s="21">
        <v>3277698</v>
      </c>
      <c r="BA14" s="21">
        <v>13108</v>
      </c>
      <c r="BB14" s="21" t="s">
        <v>206</v>
      </c>
      <c r="BC14" s="21" t="s">
        <v>206</v>
      </c>
      <c r="BD14" s="21">
        <v>125457</v>
      </c>
      <c r="BE14" s="21" t="s">
        <v>206</v>
      </c>
      <c r="BF14" s="21">
        <v>47</v>
      </c>
      <c r="BG14" s="21" t="s">
        <v>206</v>
      </c>
      <c r="BH14" s="21" t="s">
        <v>206</v>
      </c>
      <c r="BI14" s="21" t="s">
        <v>206</v>
      </c>
      <c r="BJ14" s="21" t="s">
        <v>206</v>
      </c>
      <c r="BK14" s="21" t="s">
        <v>206</v>
      </c>
      <c r="BL14" s="21" t="s">
        <v>206</v>
      </c>
      <c r="BM14" s="21">
        <v>754</v>
      </c>
      <c r="BN14" s="21">
        <v>39614</v>
      </c>
      <c r="BO14" s="21" t="s">
        <v>206</v>
      </c>
      <c r="BP14" s="21" t="s">
        <v>206</v>
      </c>
      <c r="BQ14" s="21">
        <v>13100</v>
      </c>
      <c r="BR14" s="21">
        <v>15345</v>
      </c>
      <c r="BS14" s="21">
        <v>384470</v>
      </c>
      <c r="BT14" s="21">
        <v>3983</v>
      </c>
      <c r="BU14" s="21" t="s">
        <v>206</v>
      </c>
      <c r="BV14" s="21">
        <v>118389</v>
      </c>
      <c r="BW14" s="21">
        <v>211541</v>
      </c>
      <c r="BX14" s="21">
        <v>155487</v>
      </c>
      <c r="BY14" s="21">
        <v>2357465</v>
      </c>
      <c r="BZ14" s="21">
        <v>23874</v>
      </c>
      <c r="CA14" s="21">
        <v>83642</v>
      </c>
      <c r="CB14" s="21" t="s">
        <v>206</v>
      </c>
      <c r="CC14" s="21" t="s">
        <v>206</v>
      </c>
      <c r="CD14" s="21" t="s">
        <v>206</v>
      </c>
      <c r="CE14" s="21" t="s">
        <v>206</v>
      </c>
      <c r="CF14" s="21">
        <v>9</v>
      </c>
      <c r="CG14" s="21">
        <v>9253881</v>
      </c>
      <c r="CH14" s="21">
        <v>8530872</v>
      </c>
      <c r="CI14" s="21">
        <v>834569</v>
      </c>
      <c r="CJ14" s="21" t="s">
        <v>206</v>
      </c>
      <c r="CK14" s="21" t="s">
        <v>206</v>
      </c>
      <c r="CL14" s="21" t="s">
        <v>206</v>
      </c>
      <c r="CM14" s="21">
        <v>2360166</v>
      </c>
      <c r="CN14" s="21">
        <v>115</v>
      </c>
      <c r="CO14" s="21" t="s">
        <v>206</v>
      </c>
      <c r="CP14" s="21">
        <v>257780</v>
      </c>
      <c r="CQ14" s="21">
        <v>893199</v>
      </c>
      <c r="CR14" s="21">
        <v>341303</v>
      </c>
      <c r="CS14" s="21" t="s">
        <v>206</v>
      </c>
      <c r="CT14" s="21">
        <v>2404105</v>
      </c>
      <c r="CU14" s="21" t="s">
        <v>206</v>
      </c>
      <c r="CV14" s="21" t="s">
        <v>206</v>
      </c>
      <c r="CW14" s="21">
        <v>100</v>
      </c>
      <c r="CX14" s="21" t="s">
        <v>206</v>
      </c>
      <c r="CY14" s="21" t="s">
        <v>206</v>
      </c>
      <c r="CZ14" s="21" t="s">
        <v>206</v>
      </c>
      <c r="DA14" s="21">
        <v>135823</v>
      </c>
      <c r="DB14" s="21">
        <v>15699</v>
      </c>
      <c r="DC14" s="21" t="s">
        <v>206</v>
      </c>
      <c r="DD14" s="21">
        <v>1212308</v>
      </c>
      <c r="DE14" s="21">
        <v>282955</v>
      </c>
      <c r="DF14" s="21">
        <v>491845</v>
      </c>
      <c r="DG14" s="21">
        <v>65492</v>
      </c>
      <c r="DH14" s="21">
        <v>66548</v>
      </c>
      <c r="DI14" s="21" t="s">
        <v>206</v>
      </c>
      <c r="DJ14" s="21">
        <v>663070</v>
      </c>
      <c r="DK14" s="21">
        <v>1886181</v>
      </c>
      <c r="DL14" s="21">
        <v>342969</v>
      </c>
      <c r="DM14" s="21">
        <v>4178375</v>
      </c>
      <c r="DN14" s="21" t="s">
        <v>206</v>
      </c>
      <c r="DO14" s="21">
        <v>18971</v>
      </c>
      <c r="DP14" s="21">
        <v>424577</v>
      </c>
      <c r="DQ14" s="21">
        <v>6270058</v>
      </c>
      <c r="DR14" s="21">
        <v>222640</v>
      </c>
      <c r="DS14" s="21">
        <v>108</v>
      </c>
      <c r="DT14" s="21">
        <v>283</v>
      </c>
      <c r="DU14" s="21" t="s">
        <v>206</v>
      </c>
      <c r="DV14" s="21" t="s">
        <v>206</v>
      </c>
      <c r="DW14" s="21">
        <v>975084</v>
      </c>
      <c r="DX14" s="21">
        <v>8418124</v>
      </c>
      <c r="DY14" s="21" t="s">
        <v>206</v>
      </c>
      <c r="DZ14" s="21">
        <v>6969588</v>
      </c>
      <c r="EA14" s="21">
        <v>546911</v>
      </c>
      <c r="EB14" s="21">
        <v>6926292</v>
      </c>
      <c r="EC14" s="21">
        <v>86232</v>
      </c>
      <c r="ED14" s="21">
        <v>1652963</v>
      </c>
      <c r="EE14" s="21">
        <v>502175</v>
      </c>
      <c r="EF14" s="21">
        <v>594954</v>
      </c>
      <c r="EG14" s="21">
        <v>15860760</v>
      </c>
      <c r="EH14" s="21" t="s">
        <v>206</v>
      </c>
      <c r="EI14" s="21">
        <v>2744252</v>
      </c>
      <c r="EJ14" s="21">
        <v>1857988</v>
      </c>
      <c r="EK14" s="21">
        <v>20926572</v>
      </c>
      <c r="EL14" s="21">
        <v>9048855</v>
      </c>
      <c r="EM14" s="21">
        <v>19873</v>
      </c>
      <c r="EN14" s="21" t="s">
        <v>206</v>
      </c>
      <c r="EO14" s="21" t="s">
        <v>206</v>
      </c>
      <c r="EP14" s="21">
        <v>347622</v>
      </c>
      <c r="EQ14" s="21">
        <v>172265</v>
      </c>
      <c r="ER14" s="21" t="s">
        <v>206</v>
      </c>
      <c r="ES14" s="21">
        <v>486</v>
      </c>
      <c r="ET14" s="21">
        <v>3198718</v>
      </c>
      <c r="EU14" s="21">
        <v>9126</v>
      </c>
      <c r="EV14" s="21" t="s">
        <v>206</v>
      </c>
      <c r="EW14" s="21">
        <v>1003</v>
      </c>
      <c r="EX14" s="21">
        <v>2524</v>
      </c>
      <c r="EY14" s="21" t="s">
        <v>206</v>
      </c>
      <c r="EZ14" s="21">
        <v>218</v>
      </c>
      <c r="FA14" s="21" t="s">
        <v>206</v>
      </c>
      <c r="FB14" s="21" t="s">
        <v>206</v>
      </c>
      <c r="FC14" s="21" t="s">
        <v>206</v>
      </c>
      <c r="FD14" s="21" t="s">
        <v>206</v>
      </c>
      <c r="FE14" s="21" t="s">
        <v>206</v>
      </c>
      <c r="FF14" s="21" t="s">
        <v>206</v>
      </c>
      <c r="FG14" s="21">
        <v>53739</v>
      </c>
      <c r="FH14" s="21">
        <v>1139</v>
      </c>
      <c r="FI14" s="21" t="s">
        <v>206</v>
      </c>
      <c r="FJ14" s="21" t="s">
        <v>206</v>
      </c>
      <c r="FK14" s="21">
        <v>4465</v>
      </c>
      <c r="FL14" s="21">
        <v>7808</v>
      </c>
      <c r="FM14" s="21">
        <v>30719</v>
      </c>
      <c r="FN14" s="21">
        <v>12459</v>
      </c>
      <c r="FO14" s="21" t="s">
        <v>206</v>
      </c>
      <c r="FP14" s="21">
        <v>77383</v>
      </c>
      <c r="FQ14" s="21">
        <v>1096729</v>
      </c>
      <c r="FR14" s="21">
        <v>3809499</v>
      </c>
      <c r="FS14" s="21">
        <v>2409103</v>
      </c>
      <c r="FT14" s="21">
        <v>3004169</v>
      </c>
      <c r="FU14" s="21">
        <v>762</v>
      </c>
      <c r="FV14" s="21">
        <v>24991236</v>
      </c>
      <c r="FW14" s="21" t="s">
        <v>206</v>
      </c>
      <c r="FX14" s="21" t="s">
        <v>206</v>
      </c>
      <c r="FY14" s="21">
        <v>28816</v>
      </c>
      <c r="FZ14" s="21" t="s">
        <v>206</v>
      </c>
      <c r="GA14" s="21">
        <v>36440714</v>
      </c>
      <c r="GB14" s="21">
        <v>45472576</v>
      </c>
      <c r="GC14" s="21">
        <v>13529844</v>
      </c>
      <c r="GD14" s="21">
        <v>728466</v>
      </c>
      <c r="GE14" s="21" t="s">
        <v>206</v>
      </c>
      <c r="GF14" s="21" t="s">
        <v>206</v>
      </c>
      <c r="GG14" s="21">
        <v>7999152</v>
      </c>
      <c r="GH14" s="21" t="s">
        <v>206</v>
      </c>
      <c r="GI14" s="21" t="s">
        <v>206</v>
      </c>
      <c r="GJ14" s="21">
        <v>8513077</v>
      </c>
      <c r="GK14" s="21">
        <v>3787916</v>
      </c>
      <c r="GL14" s="21">
        <v>84743</v>
      </c>
      <c r="GM14" s="21">
        <v>1500</v>
      </c>
      <c r="GN14" s="21">
        <v>18165132</v>
      </c>
      <c r="GO14" s="21" t="s">
        <v>206</v>
      </c>
      <c r="GP14" s="21">
        <v>1630</v>
      </c>
      <c r="GQ14" s="21">
        <v>77</v>
      </c>
      <c r="GR14" s="21" t="s">
        <v>206</v>
      </c>
      <c r="GS14" s="21" t="s">
        <v>206</v>
      </c>
      <c r="GT14" s="21" t="s">
        <v>206</v>
      </c>
      <c r="GU14" s="21">
        <v>72944</v>
      </c>
      <c r="GV14" s="21">
        <v>603007</v>
      </c>
      <c r="GW14" s="21" t="s">
        <v>206</v>
      </c>
      <c r="GX14" s="21">
        <v>120400</v>
      </c>
      <c r="GY14" s="21">
        <v>227991</v>
      </c>
      <c r="GZ14" s="21">
        <v>28358642</v>
      </c>
      <c r="HA14" s="21">
        <v>3367</v>
      </c>
      <c r="HB14" s="21">
        <v>12960</v>
      </c>
      <c r="HC14" s="21" t="s">
        <v>206</v>
      </c>
      <c r="HD14" s="21">
        <v>204311</v>
      </c>
      <c r="HE14" s="21">
        <v>843471</v>
      </c>
      <c r="HF14" s="21">
        <v>809259</v>
      </c>
      <c r="HG14" s="21">
        <v>1597418</v>
      </c>
      <c r="HH14" s="21">
        <v>128</v>
      </c>
      <c r="HI14" s="21">
        <v>5349223</v>
      </c>
      <c r="HJ14" s="21">
        <v>2241443</v>
      </c>
      <c r="HK14" s="21">
        <v>2410695</v>
      </c>
      <c r="HL14" s="21">
        <v>1596447</v>
      </c>
      <c r="HM14" s="21" t="s">
        <v>206</v>
      </c>
      <c r="HN14" s="21">
        <v>793</v>
      </c>
      <c r="HO14" s="21" t="s">
        <v>206</v>
      </c>
      <c r="HP14" s="21" t="s">
        <v>206</v>
      </c>
      <c r="HQ14" s="21">
        <v>373351</v>
      </c>
      <c r="HR14" s="21">
        <v>827885</v>
      </c>
      <c r="HS14" s="21" t="s">
        <v>206</v>
      </c>
      <c r="HT14" s="21">
        <v>2498621</v>
      </c>
      <c r="HU14" s="21">
        <v>319345</v>
      </c>
      <c r="HV14" s="21">
        <v>665013</v>
      </c>
      <c r="HW14" s="21">
        <v>433276</v>
      </c>
      <c r="HX14" s="21">
        <v>1805870</v>
      </c>
      <c r="HY14" s="21">
        <v>1854754</v>
      </c>
      <c r="HZ14" s="21">
        <v>21540</v>
      </c>
      <c r="IA14" s="21">
        <v>7142542</v>
      </c>
      <c r="IB14" s="21" t="s">
        <v>206</v>
      </c>
      <c r="IC14" s="21">
        <v>20301</v>
      </c>
      <c r="ID14" s="21">
        <v>3355762</v>
      </c>
      <c r="IE14" s="21">
        <v>10266106</v>
      </c>
      <c r="IF14" s="21">
        <v>3448923</v>
      </c>
      <c r="IG14" s="21">
        <v>58638</v>
      </c>
      <c r="IH14" s="21" t="s">
        <v>206</v>
      </c>
      <c r="II14" s="21" t="s">
        <v>206</v>
      </c>
      <c r="IJ14" s="21">
        <v>1335156</v>
      </c>
      <c r="IK14" s="21">
        <v>1077138</v>
      </c>
      <c r="IL14" s="21" t="s">
        <v>206</v>
      </c>
      <c r="IM14" s="21">
        <v>2015</v>
      </c>
      <c r="IN14" s="21">
        <v>698123</v>
      </c>
      <c r="IO14" s="21">
        <v>35969</v>
      </c>
      <c r="IP14" s="21" t="s">
        <v>206</v>
      </c>
      <c r="IQ14" s="21">
        <v>12727</v>
      </c>
      <c r="IR14" s="21">
        <v>6722</v>
      </c>
      <c r="IS14" s="21">
        <v>1765</v>
      </c>
      <c r="IT14" s="21">
        <v>732</v>
      </c>
      <c r="IU14" s="21" t="s">
        <v>206</v>
      </c>
      <c r="IV14" s="21" t="s">
        <v>206</v>
      </c>
      <c r="IW14" s="21" t="s">
        <v>206</v>
      </c>
      <c r="IX14" s="21">
        <v>75150</v>
      </c>
      <c r="IY14" s="21" t="s">
        <v>206</v>
      </c>
      <c r="IZ14" s="21" t="s">
        <v>206</v>
      </c>
      <c r="JA14" s="21">
        <v>498</v>
      </c>
      <c r="JB14" s="21">
        <v>15190</v>
      </c>
      <c r="JC14" s="21" t="s">
        <v>206</v>
      </c>
      <c r="JD14" s="21">
        <v>1256</v>
      </c>
      <c r="JE14" s="21">
        <v>71480</v>
      </c>
      <c r="JF14" s="21">
        <v>80989</v>
      </c>
      <c r="JG14" s="21">
        <v>1895216</v>
      </c>
      <c r="JH14" s="21">
        <v>539282</v>
      </c>
      <c r="JI14" s="21" t="s">
        <v>206</v>
      </c>
      <c r="JJ14" s="21">
        <v>316532</v>
      </c>
      <c r="JK14" s="21">
        <v>45135</v>
      </c>
      <c r="JL14" s="21">
        <v>2574211</v>
      </c>
      <c r="JM14" s="21">
        <v>90140</v>
      </c>
      <c r="JN14" s="21">
        <v>4178462</v>
      </c>
      <c r="JO14" s="21">
        <v>1250174</v>
      </c>
      <c r="JP14" s="21" t="s">
        <v>206</v>
      </c>
      <c r="JQ14" s="21" t="s">
        <v>206</v>
      </c>
      <c r="JR14" s="21">
        <v>108601</v>
      </c>
      <c r="JS14" s="21" t="s">
        <v>206</v>
      </c>
      <c r="JT14" s="21">
        <v>5</v>
      </c>
      <c r="JU14" s="21">
        <v>9354804</v>
      </c>
      <c r="JV14" s="21">
        <v>34836492</v>
      </c>
      <c r="JW14" s="21">
        <v>354067</v>
      </c>
      <c r="JX14" s="21" t="s">
        <v>206</v>
      </c>
      <c r="JY14" s="21" t="s">
        <v>206</v>
      </c>
      <c r="JZ14" s="21" t="s">
        <v>206</v>
      </c>
      <c r="KA14" s="21">
        <v>413349</v>
      </c>
      <c r="KB14" s="21">
        <v>189</v>
      </c>
      <c r="KC14" s="21" t="s">
        <v>206</v>
      </c>
      <c r="KD14" s="21">
        <v>281794</v>
      </c>
      <c r="KE14" s="21">
        <v>1076662</v>
      </c>
      <c r="KF14" s="21">
        <v>948494</v>
      </c>
      <c r="KG14" s="21" t="s">
        <v>206</v>
      </c>
      <c r="KH14" s="21">
        <v>860027</v>
      </c>
      <c r="KI14" s="21" t="s">
        <v>206</v>
      </c>
      <c r="KJ14" s="21" t="s">
        <v>206</v>
      </c>
      <c r="KK14" s="21" t="s">
        <v>206</v>
      </c>
      <c r="KL14" s="21">
        <v>766602</v>
      </c>
      <c r="KM14" s="21" t="s">
        <v>206</v>
      </c>
      <c r="KN14" s="21">
        <v>162800</v>
      </c>
      <c r="KO14" s="21">
        <v>701280</v>
      </c>
      <c r="KP14" s="21" t="s">
        <v>206</v>
      </c>
      <c r="KQ14" s="21" t="s">
        <v>206</v>
      </c>
      <c r="KR14" s="21">
        <v>2760</v>
      </c>
      <c r="KS14" s="21">
        <v>266854</v>
      </c>
      <c r="KT14" s="21">
        <v>87480</v>
      </c>
      <c r="KU14" s="21" t="s">
        <v>206</v>
      </c>
      <c r="KV14" s="21" t="s">
        <v>206</v>
      </c>
      <c r="KW14" s="21" t="s">
        <v>206</v>
      </c>
      <c r="KX14" s="21" t="s">
        <v>206</v>
      </c>
      <c r="KY14" s="21">
        <v>173717</v>
      </c>
      <c r="KZ14" s="21">
        <v>849</v>
      </c>
      <c r="LA14" s="21">
        <v>81245</v>
      </c>
      <c r="LB14" s="21" t="s">
        <v>206</v>
      </c>
      <c r="LC14" s="21">
        <v>21267</v>
      </c>
      <c r="LD14" s="21">
        <v>3682278</v>
      </c>
      <c r="LE14" s="21">
        <v>10894727</v>
      </c>
      <c r="LF14" s="21" t="s">
        <v>206</v>
      </c>
      <c r="LG14" s="21" t="s">
        <v>206</v>
      </c>
      <c r="LH14" s="21">
        <v>480</v>
      </c>
      <c r="LI14" s="21" t="s">
        <v>206</v>
      </c>
      <c r="LJ14" s="21" t="s">
        <v>206</v>
      </c>
      <c r="LK14" s="21" t="s">
        <v>206</v>
      </c>
      <c r="LL14" s="21" t="s">
        <v>206</v>
      </c>
      <c r="LM14" s="21" t="s">
        <v>206</v>
      </c>
      <c r="LN14" s="21">
        <v>53546</v>
      </c>
      <c r="LO14" s="21" t="s">
        <v>206</v>
      </c>
      <c r="LP14" s="21">
        <v>5</v>
      </c>
      <c r="LQ14" s="21" t="s">
        <v>206</v>
      </c>
      <c r="LR14" s="21" t="s">
        <v>206</v>
      </c>
      <c r="LS14" s="21">
        <v>5907</v>
      </c>
      <c r="LT14" s="21">
        <v>6400</v>
      </c>
      <c r="LU14" s="21">
        <v>6323</v>
      </c>
      <c r="LV14" s="21" t="s">
        <v>206</v>
      </c>
      <c r="LW14" s="21" t="s">
        <v>206</v>
      </c>
      <c r="LX14" s="21">
        <v>4314</v>
      </c>
      <c r="LY14" s="21">
        <v>404662</v>
      </c>
      <c r="LZ14" s="21">
        <v>3628</v>
      </c>
      <c r="MA14" s="21">
        <v>228</v>
      </c>
      <c r="MB14" s="21" t="s">
        <v>206</v>
      </c>
      <c r="MC14" s="21" t="s">
        <v>206</v>
      </c>
      <c r="MD14" s="21">
        <v>401070</v>
      </c>
      <c r="ME14" s="21">
        <v>7354</v>
      </c>
      <c r="MF14" s="21">
        <v>451</v>
      </c>
      <c r="MG14" s="21" t="s">
        <v>206</v>
      </c>
      <c r="MH14" s="21">
        <v>139</v>
      </c>
      <c r="MI14" s="21" t="s">
        <v>206</v>
      </c>
      <c r="MJ14" s="21" t="s">
        <v>206</v>
      </c>
      <c r="MK14" s="21">
        <v>136</v>
      </c>
      <c r="ML14" s="21">
        <v>187</v>
      </c>
      <c r="MM14" s="21" t="s">
        <v>206</v>
      </c>
      <c r="MN14" s="21" t="s">
        <v>206</v>
      </c>
      <c r="MO14" s="21" t="s">
        <v>206</v>
      </c>
      <c r="MP14" s="21" t="s">
        <v>206</v>
      </c>
      <c r="MQ14" s="21" t="s">
        <v>206</v>
      </c>
      <c r="MR14" s="21" t="s">
        <v>206</v>
      </c>
      <c r="MS14" s="21" t="s">
        <v>206</v>
      </c>
      <c r="MT14" s="21" t="s">
        <v>206</v>
      </c>
      <c r="MU14" s="21">
        <v>2</v>
      </c>
      <c r="MV14" s="21">
        <v>1285</v>
      </c>
      <c r="MW14" s="21" t="s">
        <v>206</v>
      </c>
      <c r="MX14" s="21" t="s">
        <v>206</v>
      </c>
      <c r="MY14" s="21">
        <v>2116</v>
      </c>
      <c r="MZ14" s="21">
        <v>699941</v>
      </c>
      <c r="NA14" s="21">
        <v>260991</v>
      </c>
      <c r="NB14" s="21">
        <v>7157673</v>
      </c>
      <c r="NC14" s="21" t="s">
        <v>206</v>
      </c>
      <c r="ND14" s="21">
        <v>36937</v>
      </c>
      <c r="NE14" s="21">
        <v>60766</v>
      </c>
      <c r="NF14" s="21">
        <v>13148</v>
      </c>
      <c r="NG14" s="21">
        <v>6574</v>
      </c>
      <c r="NH14" s="21">
        <v>17530</v>
      </c>
      <c r="NI14" s="21">
        <v>25443</v>
      </c>
      <c r="NJ14" s="21">
        <v>2440817</v>
      </c>
      <c r="NK14" s="21" t="s">
        <v>206</v>
      </c>
      <c r="NL14" s="21" t="s">
        <v>206</v>
      </c>
      <c r="NM14" s="21">
        <v>29732</v>
      </c>
      <c r="NN14" s="21" t="s">
        <v>206</v>
      </c>
      <c r="NO14" s="21">
        <v>1589705</v>
      </c>
      <c r="NP14" s="21">
        <v>13480206</v>
      </c>
      <c r="NQ14" s="21">
        <v>51612604</v>
      </c>
      <c r="NR14" s="21" t="s">
        <v>206</v>
      </c>
      <c r="NS14" s="21" t="s">
        <v>206</v>
      </c>
      <c r="NT14" s="21">
        <v>67122</v>
      </c>
      <c r="NU14" s="21">
        <v>8008375</v>
      </c>
      <c r="NV14" s="21">
        <v>11144</v>
      </c>
      <c r="NW14" s="21" t="s">
        <v>206</v>
      </c>
      <c r="NX14" s="21">
        <v>736222</v>
      </c>
      <c r="NY14" s="21">
        <v>29268</v>
      </c>
      <c r="NZ14" s="21" t="s">
        <v>206</v>
      </c>
      <c r="OA14" s="21" t="s">
        <v>206</v>
      </c>
      <c r="OB14" s="21">
        <v>4507</v>
      </c>
      <c r="OC14" s="21" t="s">
        <v>206</v>
      </c>
      <c r="OD14" s="21" t="s">
        <v>206</v>
      </c>
      <c r="OE14" s="21">
        <v>20</v>
      </c>
      <c r="OF14" s="21" t="s">
        <v>206</v>
      </c>
      <c r="OG14" s="21" t="s">
        <v>206</v>
      </c>
      <c r="OH14" s="21" t="s">
        <v>206</v>
      </c>
      <c r="OI14" s="21">
        <v>113220</v>
      </c>
      <c r="OJ14" s="21">
        <v>117030</v>
      </c>
      <c r="OK14" s="21" t="s">
        <v>206</v>
      </c>
      <c r="OL14" s="21" t="s">
        <v>206</v>
      </c>
      <c r="OM14" s="21">
        <v>16</v>
      </c>
      <c r="ON14" s="21">
        <v>3871718</v>
      </c>
      <c r="OO14" s="21">
        <v>5444</v>
      </c>
      <c r="OP14" s="21" t="s">
        <v>206</v>
      </c>
      <c r="OQ14" s="21" t="s">
        <v>206</v>
      </c>
      <c r="OR14" s="21">
        <v>197969</v>
      </c>
      <c r="OS14" s="21" t="s">
        <v>206</v>
      </c>
      <c r="OT14" s="21" t="s">
        <v>206</v>
      </c>
      <c r="OU14" s="21">
        <v>42420</v>
      </c>
      <c r="OV14" s="21" t="s">
        <v>206</v>
      </c>
      <c r="OW14" s="21">
        <v>12</v>
      </c>
      <c r="OX14" s="21">
        <v>3412506</v>
      </c>
      <c r="OY14" s="21">
        <v>66751002</v>
      </c>
      <c r="OZ14" s="21" t="s">
        <v>206</v>
      </c>
      <c r="PA14" s="21">
        <v>13223</v>
      </c>
      <c r="PB14" s="21">
        <v>101573</v>
      </c>
      <c r="PC14" s="21" t="s">
        <v>206</v>
      </c>
      <c r="PD14" s="21" t="s">
        <v>206</v>
      </c>
      <c r="PE14" s="21">
        <v>60908</v>
      </c>
      <c r="PF14" s="21">
        <v>410102</v>
      </c>
      <c r="PG14" s="21" t="s">
        <v>206</v>
      </c>
      <c r="PH14" s="21">
        <v>14990</v>
      </c>
      <c r="PI14" s="21" t="s">
        <v>206</v>
      </c>
      <c r="PJ14" s="21" t="s">
        <v>206</v>
      </c>
      <c r="PK14" s="21" t="s">
        <v>206</v>
      </c>
      <c r="PL14" s="21">
        <v>85410</v>
      </c>
      <c r="PM14" s="21">
        <v>1608681</v>
      </c>
      <c r="PN14" s="21">
        <v>846</v>
      </c>
      <c r="PO14" s="21">
        <v>202085</v>
      </c>
      <c r="PP14" s="21" t="s">
        <v>206</v>
      </c>
      <c r="PQ14" s="21">
        <v>2624</v>
      </c>
      <c r="PR14" s="21">
        <v>21</v>
      </c>
      <c r="PS14" s="21">
        <v>40354</v>
      </c>
      <c r="PT14" s="21">
        <v>672262</v>
      </c>
      <c r="PU14" s="21">
        <v>3000</v>
      </c>
      <c r="PV14" s="21" t="s">
        <v>206</v>
      </c>
      <c r="PW14" s="21" t="s">
        <v>206</v>
      </c>
      <c r="PX14" s="21">
        <v>56</v>
      </c>
      <c r="PY14" s="21">
        <v>2316</v>
      </c>
      <c r="PZ14" s="21" t="s">
        <v>206</v>
      </c>
      <c r="QA14" s="21">
        <v>41</v>
      </c>
      <c r="QB14" s="21" t="s">
        <v>206</v>
      </c>
      <c r="QC14" s="21" t="s">
        <v>206</v>
      </c>
      <c r="QD14" s="21" t="s">
        <v>206</v>
      </c>
      <c r="QE14" s="21" t="s">
        <v>206</v>
      </c>
      <c r="QF14" s="21" t="s">
        <v>206</v>
      </c>
      <c r="QG14" s="21" t="s">
        <v>206</v>
      </c>
      <c r="QH14" s="21">
        <v>259</v>
      </c>
      <c r="QI14" s="21" t="s">
        <v>206</v>
      </c>
      <c r="QJ14" s="21" t="s">
        <v>206</v>
      </c>
      <c r="QK14" s="21" t="s">
        <v>206</v>
      </c>
      <c r="QL14" s="21" t="s">
        <v>206</v>
      </c>
      <c r="QM14" s="21" t="s">
        <v>206</v>
      </c>
      <c r="QN14" s="21" t="s">
        <v>206</v>
      </c>
      <c r="QO14" s="21" t="s">
        <v>206</v>
      </c>
      <c r="QP14" s="21">
        <v>5798</v>
      </c>
      <c r="QQ14" s="21" t="s">
        <v>206</v>
      </c>
      <c r="QR14" s="21" t="s">
        <v>206</v>
      </c>
      <c r="QS14" s="21" t="s">
        <v>206</v>
      </c>
      <c r="QT14" s="21">
        <v>86388</v>
      </c>
      <c r="QU14" s="21" t="s">
        <v>206</v>
      </c>
      <c r="QV14" s="21">
        <v>15</v>
      </c>
      <c r="QW14" s="21" t="s">
        <v>206</v>
      </c>
      <c r="QX14" s="21">
        <v>29</v>
      </c>
      <c r="QY14" s="21">
        <v>1046</v>
      </c>
      <c r="QZ14" s="21">
        <v>135</v>
      </c>
      <c r="RA14" s="21">
        <v>22</v>
      </c>
      <c r="RB14" s="21">
        <v>55640</v>
      </c>
      <c r="RC14" s="21">
        <v>5875</v>
      </c>
      <c r="RD14" s="21" t="s">
        <v>206</v>
      </c>
      <c r="RE14" s="21" t="s">
        <v>206</v>
      </c>
      <c r="RF14" s="21" t="s">
        <v>206</v>
      </c>
      <c r="RG14" s="21" t="s">
        <v>206</v>
      </c>
      <c r="RH14" s="21">
        <v>34</v>
      </c>
      <c r="RI14" s="21">
        <v>25115557</v>
      </c>
      <c r="RJ14" s="21">
        <v>37455383</v>
      </c>
      <c r="RK14" s="21">
        <v>5844658</v>
      </c>
      <c r="RL14" s="21" t="s">
        <v>206</v>
      </c>
      <c r="RM14" s="21" t="s">
        <v>206</v>
      </c>
      <c r="RN14" s="21" t="s">
        <v>206</v>
      </c>
      <c r="RO14" s="21">
        <v>8638314</v>
      </c>
      <c r="RP14" s="21" t="s">
        <v>206</v>
      </c>
      <c r="RQ14" s="21">
        <v>15</v>
      </c>
      <c r="RR14" s="21">
        <v>2400</v>
      </c>
      <c r="RS14" s="21">
        <v>9131</v>
      </c>
      <c r="RT14" s="21" t="s">
        <v>206</v>
      </c>
      <c r="RU14" s="21" t="s">
        <v>206</v>
      </c>
      <c r="RV14" s="21">
        <v>563216</v>
      </c>
      <c r="RW14" s="21" t="s">
        <v>206</v>
      </c>
      <c r="RX14" s="21" t="s">
        <v>206</v>
      </c>
      <c r="RY14" s="21" t="s">
        <v>206</v>
      </c>
      <c r="RZ14" s="21" t="s">
        <v>206</v>
      </c>
      <c r="SA14" s="21" t="s">
        <v>206</v>
      </c>
      <c r="SB14" s="21" t="s">
        <v>206</v>
      </c>
      <c r="SC14" s="21" t="s">
        <v>206</v>
      </c>
      <c r="SD14" s="21" t="s">
        <v>206</v>
      </c>
      <c r="SE14" s="21" t="s">
        <v>206</v>
      </c>
      <c r="SF14" s="21">
        <v>647130</v>
      </c>
      <c r="SG14" s="21">
        <v>267</v>
      </c>
      <c r="SH14" s="21" t="s">
        <v>206</v>
      </c>
      <c r="SI14" s="21">
        <v>31846</v>
      </c>
      <c r="SJ14" s="21" t="s">
        <v>206</v>
      </c>
      <c r="SK14" s="21" t="s">
        <v>206</v>
      </c>
      <c r="SL14" s="21" t="s">
        <v>206</v>
      </c>
      <c r="SM14" s="21" t="s">
        <v>206</v>
      </c>
      <c r="SN14" s="21" t="s">
        <v>206</v>
      </c>
      <c r="SO14" s="21" t="s">
        <v>206</v>
      </c>
      <c r="SP14" s="21" t="s">
        <v>206</v>
      </c>
      <c r="SQ14" s="21" t="s">
        <v>206</v>
      </c>
      <c r="SR14" s="21" t="s">
        <v>206</v>
      </c>
      <c r="SS14" s="21">
        <v>121468</v>
      </c>
      <c r="ST14" s="21" t="s">
        <v>206</v>
      </c>
      <c r="SU14" s="21" t="s">
        <v>206</v>
      </c>
      <c r="SV14" s="21">
        <v>107</v>
      </c>
      <c r="SW14" s="21" t="s">
        <v>206</v>
      </c>
      <c r="SX14" s="21" t="s">
        <v>206</v>
      </c>
      <c r="SY14" s="21">
        <v>19594</v>
      </c>
      <c r="SZ14" s="21">
        <v>331567</v>
      </c>
      <c r="TA14" s="21" t="s">
        <v>206</v>
      </c>
      <c r="TB14" s="21">
        <v>68515</v>
      </c>
      <c r="TC14" s="21" t="s">
        <v>206</v>
      </c>
      <c r="TD14" s="21">
        <v>1104338</v>
      </c>
      <c r="TE14" s="21">
        <v>2</v>
      </c>
      <c r="TF14" s="21">
        <v>86220</v>
      </c>
      <c r="TG14" s="21">
        <v>28500</v>
      </c>
      <c r="TH14" s="21">
        <v>5914</v>
      </c>
      <c r="TI14" s="21">
        <v>1599300</v>
      </c>
      <c r="TJ14" s="21" t="s">
        <v>206</v>
      </c>
      <c r="TK14" s="21">
        <v>177129</v>
      </c>
      <c r="TL14" s="21">
        <v>359216</v>
      </c>
      <c r="TM14" s="21">
        <v>390055</v>
      </c>
      <c r="TN14" s="21">
        <v>22105</v>
      </c>
      <c r="TO14" s="21">
        <v>1088</v>
      </c>
      <c r="TP14" s="21" t="s">
        <v>206</v>
      </c>
      <c r="TQ14" s="21" t="s">
        <v>206</v>
      </c>
      <c r="TR14" s="21">
        <v>789</v>
      </c>
      <c r="TS14" s="21">
        <v>4749</v>
      </c>
      <c r="TT14" s="21" t="s">
        <v>206</v>
      </c>
      <c r="TU14" s="21">
        <v>26785</v>
      </c>
      <c r="TV14" s="21" t="s">
        <v>206</v>
      </c>
      <c r="TW14" s="21" t="s">
        <v>206</v>
      </c>
      <c r="TX14" s="21" t="s">
        <v>206</v>
      </c>
      <c r="TY14" s="21" t="s">
        <v>206</v>
      </c>
      <c r="TZ14" s="21" t="s">
        <v>206</v>
      </c>
      <c r="UA14" s="21" t="s">
        <v>206</v>
      </c>
      <c r="UB14" s="21">
        <v>21683</v>
      </c>
      <c r="UC14" s="21" t="s">
        <v>206</v>
      </c>
      <c r="UD14" s="21" t="s">
        <v>206</v>
      </c>
      <c r="UE14" s="21" t="s">
        <v>206</v>
      </c>
      <c r="UF14" s="21" t="s">
        <v>206</v>
      </c>
      <c r="UG14" s="21" t="s">
        <v>206</v>
      </c>
      <c r="UH14" s="21" t="s">
        <v>206</v>
      </c>
      <c r="UI14" s="21" t="s">
        <v>206</v>
      </c>
      <c r="UJ14" s="21" t="s">
        <v>206</v>
      </c>
      <c r="UK14" s="21" t="s">
        <v>206</v>
      </c>
      <c r="UL14" s="21" t="s">
        <v>206</v>
      </c>
      <c r="UM14" s="21">
        <v>383</v>
      </c>
      <c r="UN14" s="21">
        <v>7313</v>
      </c>
      <c r="UO14" s="21">
        <v>689</v>
      </c>
      <c r="UP14" s="21">
        <v>20742</v>
      </c>
      <c r="UQ14" s="21" t="s">
        <v>206</v>
      </c>
      <c r="UR14" s="21">
        <v>200</v>
      </c>
      <c r="US14" s="21" t="s">
        <v>206</v>
      </c>
      <c r="UT14" s="21">
        <v>265955</v>
      </c>
      <c r="UU14" s="21" t="s">
        <v>206</v>
      </c>
      <c r="UV14" s="21">
        <v>13721</v>
      </c>
      <c r="UW14" s="21">
        <v>52</v>
      </c>
      <c r="UX14" s="21" t="s">
        <v>206</v>
      </c>
      <c r="UY14" s="21">
        <v>9</v>
      </c>
      <c r="UZ14" s="21" t="s">
        <v>206</v>
      </c>
      <c r="VA14" s="21" t="s">
        <v>206</v>
      </c>
      <c r="VB14" s="21">
        <v>34</v>
      </c>
      <c r="VC14" s="21">
        <v>25323611</v>
      </c>
      <c r="VD14" s="21">
        <v>38497929</v>
      </c>
      <c r="VE14" s="21">
        <v>42001</v>
      </c>
      <c r="VF14" s="21" t="s">
        <v>206</v>
      </c>
      <c r="VG14" s="21" t="s">
        <v>206</v>
      </c>
      <c r="VH14" s="21" t="s">
        <v>206</v>
      </c>
      <c r="VI14" s="21">
        <v>554533</v>
      </c>
      <c r="VJ14" s="21" t="s">
        <v>206</v>
      </c>
      <c r="VK14" s="21" t="s">
        <v>206</v>
      </c>
      <c r="VL14" s="21">
        <v>424</v>
      </c>
      <c r="VM14" s="21" t="s">
        <v>206</v>
      </c>
      <c r="VN14" s="21" t="s">
        <v>206</v>
      </c>
      <c r="VO14" s="21" t="s">
        <v>206</v>
      </c>
      <c r="VP14" s="21">
        <v>234544</v>
      </c>
      <c r="VQ14" s="21" t="s">
        <v>206</v>
      </c>
      <c r="VR14" s="21" t="s">
        <v>206</v>
      </c>
      <c r="VS14" s="21" t="s">
        <v>206</v>
      </c>
      <c r="VT14" s="21">
        <v>9493032</v>
      </c>
      <c r="VU14" s="21" t="s">
        <v>206</v>
      </c>
      <c r="VV14" s="21" t="s">
        <v>206</v>
      </c>
      <c r="VW14" s="21">
        <v>731390</v>
      </c>
      <c r="VX14" s="21">
        <v>190853</v>
      </c>
      <c r="VY14" s="21" t="s">
        <v>206</v>
      </c>
      <c r="VZ14" s="21">
        <v>648179</v>
      </c>
      <c r="WA14" s="21">
        <v>46</v>
      </c>
      <c r="WB14" s="21">
        <v>23487993</v>
      </c>
      <c r="WC14" s="21">
        <v>4032</v>
      </c>
      <c r="WD14" s="21">
        <v>2</v>
      </c>
      <c r="WE14" s="21">
        <v>241837</v>
      </c>
      <c r="WF14" s="21">
        <v>42475</v>
      </c>
      <c r="WG14" s="21">
        <v>8</v>
      </c>
      <c r="WH14" s="21">
        <v>29017</v>
      </c>
      <c r="WI14" s="21">
        <v>2870698</v>
      </c>
      <c r="WJ14" s="21">
        <v>1353</v>
      </c>
      <c r="WK14" s="21">
        <v>1426</v>
      </c>
      <c r="WL14" s="21">
        <v>828909</v>
      </c>
      <c r="WM14" s="21">
        <v>11931007</v>
      </c>
      <c r="WN14" s="21" t="s">
        <v>206</v>
      </c>
      <c r="WO14" s="21">
        <v>3</v>
      </c>
      <c r="WP14" s="21">
        <v>21997</v>
      </c>
      <c r="WQ14" s="21" t="s">
        <v>206</v>
      </c>
      <c r="WR14" s="21" t="s">
        <v>206</v>
      </c>
      <c r="WS14" s="21">
        <v>1899</v>
      </c>
      <c r="WT14" s="21">
        <v>289749</v>
      </c>
      <c r="WU14" s="21" t="s">
        <v>206</v>
      </c>
      <c r="WV14" s="21">
        <v>7918</v>
      </c>
      <c r="WW14" s="21" t="s">
        <v>206</v>
      </c>
      <c r="WX14" s="21">
        <v>62</v>
      </c>
      <c r="WY14" s="21" t="s">
        <v>206</v>
      </c>
      <c r="WZ14" s="21">
        <v>327000</v>
      </c>
      <c r="XA14" s="21">
        <v>271702</v>
      </c>
      <c r="XB14" s="21" t="s">
        <v>206</v>
      </c>
      <c r="XC14" s="21">
        <v>3761153</v>
      </c>
      <c r="XD14" s="21" t="s">
        <v>206</v>
      </c>
      <c r="XE14" s="21">
        <v>2353552</v>
      </c>
      <c r="XF14" s="21">
        <v>41395</v>
      </c>
      <c r="XG14" s="21">
        <v>458552</v>
      </c>
      <c r="XH14" s="21">
        <v>73151</v>
      </c>
      <c r="XI14" s="21">
        <v>764175</v>
      </c>
      <c r="XJ14" s="21" t="s">
        <v>206</v>
      </c>
      <c r="XK14" s="21" t="s">
        <v>206</v>
      </c>
      <c r="XL14" s="21">
        <v>23942</v>
      </c>
      <c r="XM14" s="21">
        <v>268347</v>
      </c>
      <c r="XN14" s="21" t="s">
        <v>206</v>
      </c>
      <c r="XO14" s="21">
        <v>248</v>
      </c>
      <c r="XP14" s="21">
        <v>10405</v>
      </c>
      <c r="XQ14" s="21">
        <v>10143</v>
      </c>
      <c r="XR14" s="21">
        <v>975</v>
      </c>
      <c r="XS14" s="21">
        <v>11317</v>
      </c>
      <c r="XT14" s="21">
        <v>589</v>
      </c>
      <c r="XU14" s="21">
        <v>6304</v>
      </c>
      <c r="XV14" s="21">
        <v>8645</v>
      </c>
      <c r="XW14" s="21">
        <v>123</v>
      </c>
      <c r="XX14" s="21" t="s">
        <v>206</v>
      </c>
      <c r="XY14" s="21" t="s">
        <v>206</v>
      </c>
      <c r="XZ14" s="21">
        <v>505</v>
      </c>
      <c r="YA14" s="21" t="s">
        <v>206</v>
      </c>
      <c r="YB14" s="21" t="s">
        <v>206</v>
      </c>
      <c r="YC14" s="21">
        <v>3</v>
      </c>
      <c r="YD14" s="21">
        <v>115253</v>
      </c>
      <c r="YE14" s="21" t="s">
        <v>206</v>
      </c>
      <c r="YF14" s="21" t="s">
        <v>206</v>
      </c>
      <c r="YG14" s="21">
        <v>22998</v>
      </c>
      <c r="YH14" s="21">
        <v>69196</v>
      </c>
      <c r="YI14" s="21">
        <v>324184</v>
      </c>
      <c r="YJ14" s="21">
        <v>78882</v>
      </c>
      <c r="YK14" s="21" t="s">
        <v>206</v>
      </c>
      <c r="YL14" s="21">
        <v>229851</v>
      </c>
      <c r="YM14" s="21">
        <v>51394</v>
      </c>
      <c r="YN14" s="21">
        <v>17847</v>
      </c>
      <c r="YO14" s="21">
        <v>38217</v>
      </c>
      <c r="YP14" s="21">
        <v>187783</v>
      </c>
      <c r="YQ14" s="21">
        <v>29</v>
      </c>
      <c r="YR14" s="21" t="s">
        <v>206</v>
      </c>
      <c r="YS14" s="21" t="s">
        <v>206</v>
      </c>
      <c r="YT14" s="21" t="s">
        <v>206</v>
      </c>
      <c r="YU14" s="21">
        <v>204400</v>
      </c>
      <c r="YV14" s="21">
        <v>1264</v>
      </c>
      <c r="YW14" s="21">
        <v>84314037</v>
      </c>
      <c r="YX14" s="21">
        <v>140137945</v>
      </c>
      <c r="YY14" s="21">
        <v>27484606</v>
      </c>
      <c r="YZ14" s="21" t="s">
        <v>206</v>
      </c>
      <c r="ZA14" s="21" t="s">
        <v>206</v>
      </c>
      <c r="ZB14" s="21" t="s">
        <v>206</v>
      </c>
      <c r="ZC14" s="21">
        <v>10658225</v>
      </c>
      <c r="ZD14" s="21" t="s">
        <v>206</v>
      </c>
      <c r="ZE14" s="21" t="s">
        <v>206</v>
      </c>
      <c r="ZF14" s="21">
        <v>1525123</v>
      </c>
      <c r="ZG14" s="21">
        <v>31550</v>
      </c>
      <c r="ZH14" s="21">
        <v>119473</v>
      </c>
      <c r="ZI14" s="21">
        <v>3552</v>
      </c>
      <c r="ZJ14" s="21">
        <v>12535389</v>
      </c>
      <c r="ZK14" s="21">
        <v>9182</v>
      </c>
      <c r="ZL14" s="21" t="s">
        <v>206</v>
      </c>
      <c r="ZM14" s="21" t="s">
        <v>206</v>
      </c>
      <c r="ZN14" s="21" t="s">
        <v>206</v>
      </c>
      <c r="ZO14" s="21" t="s">
        <v>206</v>
      </c>
      <c r="ZP14" s="21" t="s">
        <v>206</v>
      </c>
      <c r="ZQ14" s="21" t="s">
        <v>206</v>
      </c>
      <c r="ZR14" s="21" t="s">
        <v>206</v>
      </c>
      <c r="ZS14" s="21" t="s">
        <v>206</v>
      </c>
      <c r="ZT14" s="21" t="s">
        <v>206</v>
      </c>
      <c r="ZU14" s="21" t="s">
        <v>206</v>
      </c>
      <c r="ZV14" s="21" t="s">
        <v>206</v>
      </c>
      <c r="ZW14" s="21" t="s">
        <v>206</v>
      </c>
      <c r="ZX14" s="21" t="s">
        <v>206</v>
      </c>
      <c r="ZY14" s="21" t="s">
        <v>206</v>
      </c>
      <c r="ZZ14" s="21" t="s">
        <v>206</v>
      </c>
      <c r="AAA14" s="21" t="s">
        <v>206</v>
      </c>
      <c r="AAB14" s="21" t="s">
        <v>206</v>
      </c>
      <c r="AAC14" s="21" t="s">
        <v>206</v>
      </c>
      <c r="AAD14" s="21" t="s">
        <v>206</v>
      </c>
      <c r="AAE14" s="21" t="s">
        <v>206</v>
      </c>
      <c r="AAF14" s="21" t="s">
        <v>206</v>
      </c>
      <c r="AAG14" s="21" t="s">
        <v>206</v>
      </c>
      <c r="AAH14" s="21" t="s">
        <v>206</v>
      </c>
      <c r="AAI14" s="21" t="s">
        <v>206</v>
      </c>
      <c r="AAJ14" s="21" t="s">
        <v>206</v>
      </c>
      <c r="AAK14" s="21" t="s">
        <v>206</v>
      </c>
      <c r="AAL14" s="21" t="s">
        <v>206</v>
      </c>
      <c r="AAM14" s="21" t="s">
        <v>206</v>
      </c>
      <c r="AAN14" s="21" t="s">
        <v>206</v>
      </c>
      <c r="AAO14" s="21" t="s">
        <v>206</v>
      </c>
      <c r="AAP14" s="21" t="s">
        <v>206</v>
      </c>
      <c r="AAQ14" s="21" t="s">
        <v>206</v>
      </c>
      <c r="AAR14" s="21" t="s">
        <v>206</v>
      </c>
      <c r="AAS14" s="21">
        <v>206500</v>
      </c>
      <c r="AAT14" s="21" t="s">
        <v>206</v>
      </c>
      <c r="AAU14" s="21" t="s">
        <v>206</v>
      </c>
      <c r="AAV14" s="21" t="s">
        <v>206</v>
      </c>
      <c r="AAW14" s="21">
        <v>348328</v>
      </c>
      <c r="AAX14" s="21" t="s">
        <v>206</v>
      </c>
      <c r="AAY14" s="21" t="s">
        <v>206</v>
      </c>
      <c r="AAZ14" s="21" t="s">
        <v>206</v>
      </c>
      <c r="ABA14" s="21" t="s">
        <v>206</v>
      </c>
      <c r="ABB14" s="21" t="s">
        <v>206</v>
      </c>
      <c r="ABC14" s="21" t="s">
        <v>206</v>
      </c>
      <c r="ABD14" s="21" t="s">
        <v>206</v>
      </c>
      <c r="ABE14" s="21" t="s">
        <v>206</v>
      </c>
      <c r="ABF14" s="21" t="s">
        <v>206</v>
      </c>
      <c r="ABG14" s="21" t="s">
        <v>206</v>
      </c>
      <c r="ABH14" s="21" t="s">
        <v>206</v>
      </c>
      <c r="ABI14" s="21" t="s">
        <v>206</v>
      </c>
      <c r="ABJ14" s="21" t="s">
        <v>206</v>
      </c>
      <c r="ABK14" s="21" t="s">
        <v>206</v>
      </c>
      <c r="ABL14" s="21" t="s">
        <v>206</v>
      </c>
      <c r="ABM14" s="21" t="s">
        <v>206</v>
      </c>
      <c r="ABN14" s="21" t="s">
        <v>206</v>
      </c>
      <c r="ABO14" s="21" t="s">
        <v>206</v>
      </c>
      <c r="ABP14" s="21" t="s">
        <v>206</v>
      </c>
      <c r="ABQ14" s="21" t="s">
        <v>206</v>
      </c>
      <c r="ABR14" s="21" t="s">
        <v>206</v>
      </c>
      <c r="ABS14" s="21" t="s">
        <v>206</v>
      </c>
      <c r="ABT14" s="21" t="s">
        <v>206</v>
      </c>
      <c r="ABU14" s="21" t="s">
        <v>206</v>
      </c>
      <c r="ABV14" s="21" t="s">
        <v>206</v>
      </c>
      <c r="ABW14" s="21" t="s">
        <v>206</v>
      </c>
      <c r="ABX14" s="21" t="s">
        <v>206</v>
      </c>
      <c r="ABY14" s="21" t="s">
        <v>206</v>
      </c>
      <c r="ABZ14" s="21" t="s">
        <v>206</v>
      </c>
      <c r="ACA14" s="21" t="s">
        <v>206</v>
      </c>
      <c r="ACB14" s="21" t="s">
        <v>206</v>
      </c>
      <c r="ACC14" s="21" t="s">
        <v>206</v>
      </c>
      <c r="ACD14" s="21" t="s">
        <v>206</v>
      </c>
      <c r="ACE14" s="21" t="s">
        <v>206</v>
      </c>
      <c r="ACF14" s="21" t="s">
        <v>206</v>
      </c>
      <c r="ACG14" s="21" t="s">
        <v>206</v>
      </c>
      <c r="ACH14" s="21" t="s">
        <v>206</v>
      </c>
      <c r="ACI14" s="21">
        <v>930594</v>
      </c>
      <c r="ACJ14" s="21" t="s">
        <v>206</v>
      </c>
      <c r="ACK14" s="21" t="s">
        <v>206</v>
      </c>
      <c r="ACL14" s="21" t="s">
        <v>206</v>
      </c>
      <c r="ACM14" s="21" t="s">
        <v>206</v>
      </c>
      <c r="ACN14" s="21" t="s">
        <v>206</v>
      </c>
      <c r="ACO14" s="21" t="s">
        <v>206</v>
      </c>
      <c r="ACP14" s="21" t="s">
        <v>206</v>
      </c>
      <c r="ACQ14" s="21">
        <v>2500</v>
      </c>
      <c r="ACR14" s="21">
        <v>7014</v>
      </c>
      <c r="ACS14" s="21" t="s">
        <v>206</v>
      </c>
      <c r="ACT14" s="21" t="s">
        <v>206</v>
      </c>
      <c r="ACU14" s="21" t="s">
        <v>206</v>
      </c>
      <c r="ACV14" s="21" t="s">
        <v>206</v>
      </c>
      <c r="ACW14" s="21" t="s">
        <v>206</v>
      </c>
      <c r="ACX14" s="21" t="s">
        <v>206</v>
      </c>
      <c r="ACY14" s="21" t="s">
        <v>206</v>
      </c>
      <c r="ACZ14" s="21" t="s">
        <v>206</v>
      </c>
      <c r="ADA14" s="21" t="s">
        <v>206</v>
      </c>
      <c r="ADB14" s="21" t="s">
        <v>206</v>
      </c>
      <c r="ADC14" s="21" t="s">
        <v>206</v>
      </c>
      <c r="ADD14" s="21">
        <v>7002</v>
      </c>
      <c r="ADE14" s="21" t="s">
        <v>206</v>
      </c>
      <c r="ADF14" s="21" t="s">
        <v>206</v>
      </c>
      <c r="ADG14" s="21" t="s">
        <v>206</v>
      </c>
      <c r="ADH14" s="21" t="s">
        <v>206</v>
      </c>
      <c r="ADI14" s="21" t="s">
        <v>206</v>
      </c>
      <c r="ADJ14" s="21" t="s">
        <v>206</v>
      </c>
      <c r="ADK14" s="21">
        <v>14475</v>
      </c>
      <c r="ADL14" s="21" t="s">
        <v>206</v>
      </c>
      <c r="ADM14" s="21" t="s">
        <v>206</v>
      </c>
      <c r="ADN14" s="21">
        <v>175450</v>
      </c>
      <c r="ADO14" s="21" t="s">
        <v>206</v>
      </c>
      <c r="ADP14" s="21">
        <v>5130124</v>
      </c>
      <c r="ADQ14" s="21" t="s">
        <v>206</v>
      </c>
      <c r="ADR14" s="21" t="s">
        <v>206</v>
      </c>
      <c r="ADS14" s="21">
        <v>2488</v>
      </c>
      <c r="ADT14" s="21">
        <v>530</v>
      </c>
      <c r="ADU14" s="21" t="s">
        <v>206</v>
      </c>
      <c r="ADV14" s="21" t="s">
        <v>206</v>
      </c>
      <c r="ADW14" s="21">
        <v>24870</v>
      </c>
      <c r="ADX14" s="21" t="s">
        <v>206</v>
      </c>
      <c r="ADY14" s="21" t="s">
        <v>206</v>
      </c>
      <c r="ADZ14" s="21">
        <v>28680</v>
      </c>
      <c r="AEA14" s="21">
        <v>3007688</v>
      </c>
      <c r="AEB14" s="21" t="s">
        <v>206</v>
      </c>
      <c r="AEC14" s="21" t="s">
        <v>206</v>
      </c>
      <c r="AED14" s="21">
        <v>315</v>
      </c>
      <c r="AEE14" s="21" t="s">
        <v>206</v>
      </c>
      <c r="AEF14" s="21" t="s">
        <v>206</v>
      </c>
      <c r="AEG14" s="21">
        <v>406682</v>
      </c>
      <c r="AEH14" s="21" t="s">
        <v>206</v>
      </c>
      <c r="AEI14" s="21" t="s">
        <v>206</v>
      </c>
      <c r="AEJ14" s="21">
        <v>165358</v>
      </c>
      <c r="AEK14" s="21" t="s">
        <v>206</v>
      </c>
      <c r="AEL14" s="21">
        <v>5158783</v>
      </c>
      <c r="AEM14" s="21">
        <v>63000</v>
      </c>
      <c r="AEN14" s="21">
        <v>554893</v>
      </c>
      <c r="AEO14" s="21">
        <v>65800</v>
      </c>
      <c r="AEP14" s="21" t="s">
        <v>206</v>
      </c>
      <c r="AEQ14" s="21">
        <v>4965314</v>
      </c>
      <c r="AER14" s="21" t="s">
        <v>206</v>
      </c>
      <c r="AES14" s="21">
        <v>1050324</v>
      </c>
      <c r="AET14" s="21">
        <v>2171185</v>
      </c>
      <c r="AEU14" s="21">
        <v>1681643</v>
      </c>
      <c r="AEV14" s="21">
        <v>144328</v>
      </c>
      <c r="AEW14" s="21" t="s">
        <v>206</v>
      </c>
      <c r="AEX14" s="21" t="s">
        <v>206</v>
      </c>
      <c r="AEY14" s="21" t="s">
        <v>206</v>
      </c>
      <c r="AEZ14" s="21">
        <v>6919</v>
      </c>
      <c r="AFA14" s="21">
        <v>12241</v>
      </c>
      <c r="AFB14" s="21">
        <v>21407</v>
      </c>
      <c r="AFC14" s="21">
        <v>121</v>
      </c>
      <c r="AFD14" s="21" t="s">
        <v>206</v>
      </c>
      <c r="AFE14" s="21">
        <v>5112</v>
      </c>
      <c r="AFF14" s="21" t="s">
        <v>206</v>
      </c>
      <c r="AFG14" s="21" t="s">
        <v>206</v>
      </c>
      <c r="AFH14" s="21" t="s">
        <v>206</v>
      </c>
      <c r="AFI14" s="21" t="s">
        <v>206</v>
      </c>
      <c r="AFJ14" s="21">
        <v>246</v>
      </c>
      <c r="AFK14" s="21" t="s">
        <v>206</v>
      </c>
      <c r="AFL14" s="21" t="s">
        <v>206</v>
      </c>
      <c r="AFM14" s="21" t="s">
        <v>206</v>
      </c>
      <c r="AFN14" s="21">
        <v>515094</v>
      </c>
      <c r="AFO14" s="21" t="s">
        <v>206</v>
      </c>
      <c r="AFP14" s="21" t="s">
        <v>206</v>
      </c>
      <c r="AFQ14" s="21" t="s">
        <v>206</v>
      </c>
      <c r="AFR14" s="21">
        <v>5809919</v>
      </c>
      <c r="AFS14" s="21" t="s">
        <v>206</v>
      </c>
      <c r="AFT14" s="21" t="s">
        <v>206</v>
      </c>
      <c r="AFU14" s="21">
        <v>43741</v>
      </c>
      <c r="AFV14" s="21">
        <v>160</v>
      </c>
      <c r="AFW14" s="21">
        <v>98</v>
      </c>
      <c r="AFX14" s="21">
        <v>25853</v>
      </c>
      <c r="AFY14" s="21" t="s">
        <v>206</v>
      </c>
      <c r="AFZ14" s="21">
        <v>55110</v>
      </c>
      <c r="AGA14" s="21">
        <v>60246</v>
      </c>
      <c r="AGB14" s="21">
        <v>80220</v>
      </c>
      <c r="AGC14" s="21">
        <v>14527</v>
      </c>
      <c r="AGD14" s="21">
        <v>156507</v>
      </c>
      <c r="AGE14" s="21">
        <v>55</v>
      </c>
      <c r="AGF14" s="21">
        <v>422190</v>
      </c>
      <c r="AGG14" s="21">
        <v>19325</v>
      </c>
      <c r="AGH14" s="21" t="s">
        <v>206</v>
      </c>
      <c r="AGI14" s="21" t="s">
        <v>206</v>
      </c>
      <c r="AGJ14" s="21">
        <v>37</v>
      </c>
      <c r="AGK14" s="21">
        <v>248679497</v>
      </c>
      <c r="AGL14" s="21">
        <v>54184029</v>
      </c>
      <c r="AGM14" s="21" t="s">
        <v>206</v>
      </c>
      <c r="AGN14" s="21" t="s">
        <v>206</v>
      </c>
      <c r="AGO14" s="21" t="s">
        <v>206</v>
      </c>
      <c r="AGP14" s="21" t="s">
        <v>206</v>
      </c>
      <c r="AGQ14" s="21">
        <v>195508</v>
      </c>
      <c r="AGR14" s="21" t="s">
        <v>206</v>
      </c>
      <c r="AGS14" s="21" t="s">
        <v>206</v>
      </c>
      <c r="AGT14" s="21" t="s">
        <v>206</v>
      </c>
      <c r="AGU14" s="21" t="s">
        <v>206</v>
      </c>
      <c r="AGV14" s="21">
        <v>543365</v>
      </c>
      <c r="AGW14" s="21" t="s">
        <v>206</v>
      </c>
      <c r="AGX14" s="21">
        <v>24229</v>
      </c>
      <c r="AGY14" s="21" t="s">
        <v>206</v>
      </c>
      <c r="AGZ14" s="21" t="s">
        <v>206</v>
      </c>
      <c r="AHA14" s="21" t="s">
        <v>206</v>
      </c>
      <c r="AHB14" s="21" t="s">
        <v>206</v>
      </c>
      <c r="AHC14" s="21" t="s">
        <v>206</v>
      </c>
      <c r="AHD14" s="21" t="s">
        <v>206</v>
      </c>
      <c r="AHE14" s="21">
        <v>111200</v>
      </c>
      <c r="AHF14" s="21" t="s">
        <v>206</v>
      </c>
      <c r="AHG14" s="21" t="s">
        <v>206</v>
      </c>
      <c r="AHH14" s="21" t="s">
        <v>206</v>
      </c>
      <c r="AHI14" s="21">
        <v>43</v>
      </c>
      <c r="AHJ14" s="21">
        <v>1</v>
      </c>
      <c r="AHK14" s="21" t="s">
        <v>206</v>
      </c>
      <c r="AHL14" s="21" t="s">
        <v>206</v>
      </c>
      <c r="AHM14" s="21" t="s">
        <v>206</v>
      </c>
      <c r="AHN14" s="21">
        <v>7062</v>
      </c>
      <c r="AHO14" s="21" t="s">
        <v>206</v>
      </c>
      <c r="AHP14" s="21">
        <v>1</v>
      </c>
      <c r="AHQ14" s="21">
        <v>4</v>
      </c>
      <c r="AHR14" s="21" t="s">
        <v>206</v>
      </c>
      <c r="AHS14" s="21" t="s">
        <v>206</v>
      </c>
      <c r="AHT14" s="21" t="s">
        <v>206</v>
      </c>
      <c r="AHU14" s="21">
        <v>75730</v>
      </c>
      <c r="AHV14" s="21" t="s">
        <v>206</v>
      </c>
      <c r="AHW14" s="21" t="s">
        <v>206</v>
      </c>
      <c r="AHX14" s="21" t="s">
        <v>206</v>
      </c>
      <c r="AHY14" s="21" t="s">
        <v>206</v>
      </c>
      <c r="AHZ14" s="21" t="s">
        <v>206</v>
      </c>
      <c r="AIA14" s="21">
        <v>0</v>
      </c>
      <c r="AIB14" s="21">
        <v>95733</v>
      </c>
      <c r="AIC14" s="21" t="s">
        <v>206</v>
      </c>
      <c r="AID14" s="21">
        <v>70362</v>
      </c>
      <c r="AIE14" s="21">
        <v>356793</v>
      </c>
      <c r="AIF14" s="21">
        <v>2911747</v>
      </c>
      <c r="AIG14" s="21">
        <v>35267</v>
      </c>
      <c r="AIH14" s="21">
        <v>154537</v>
      </c>
      <c r="AII14" s="21">
        <v>257426</v>
      </c>
      <c r="AIJ14" s="21" t="s">
        <v>206</v>
      </c>
      <c r="AIK14" s="21">
        <v>1092072</v>
      </c>
      <c r="AIL14" s="21" t="s">
        <v>206</v>
      </c>
      <c r="AIM14" s="21">
        <v>5022</v>
      </c>
      <c r="AIN14" s="21">
        <v>534761</v>
      </c>
      <c r="AIO14" s="21">
        <v>31175</v>
      </c>
      <c r="AIP14" s="21">
        <v>103082</v>
      </c>
      <c r="AIQ14" s="21">
        <v>19</v>
      </c>
      <c r="AIR14" s="21" t="s">
        <v>206</v>
      </c>
      <c r="AIS14" s="21" t="s">
        <v>206</v>
      </c>
      <c r="AIT14" s="21">
        <v>416118</v>
      </c>
      <c r="AIU14" s="21">
        <v>1649</v>
      </c>
      <c r="AIV14" s="21" t="s">
        <v>206</v>
      </c>
      <c r="AIW14" s="21" t="s">
        <v>206</v>
      </c>
      <c r="AIX14" s="21" t="s">
        <v>206</v>
      </c>
      <c r="AIY14" s="21" t="s">
        <v>206</v>
      </c>
      <c r="AIZ14" s="21" t="s">
        <v>206</v>
      </c>
      <c r="AJA14" s="21" t="s">
        <v>206</v>
      </c>
      <c r="AJB14" s="21">
        <v>1784</v>
      </c>
      <c r="AJC14" s="21" t="s">
        <v>206</v>
      </c>
      <c r="AJD14" s="21">
        <v>56</v>
      </c>
      <c r="AJE14" s="21" t="s">
        <v>206</v>
      </c>
      <c r="AJF14" s="21" t="s">
        <v>206</v>
      </c>
      <c r="AJG14" s="21" t="s">
        <v>206</v>
      </c>
      <c r="AJH14" s="21" t="s">
        <v>206</v>
      </c>
      <c r="AJI14" s="21" t="s">
        <v>206</v>
      </c>
      <c r="AJJ14" s="21" t="s">
        <v>206</v>
      </c>
      <c r="AJK14" s="21">
        <v>52</v>
      </c>
      <c r="AJL14" s="21" t="s">
        <v>206</v>
      </c>
      <c r="AJM14" s="21" t="s">
        <v>206</v>
      </c>
      <c r="AJN14" s="21" t="s">
        <v>206</v>
      </c>
      <c r="AJO14" s="21" t="s">
        <v>206</v>
      </c>
      <c r="AJP14" s="21">
        <v>242076</v>
      </c>
      <c r="AJQ14" s="21" t="s">
        <v>206</v>
      </c>
      <c r="AJR14" s="21" t="s">
        <v>206</v>
      </c>
      <c r="AJS14" s="21" t="s">
        <v>206</v>
      </c>
      <c r="AJT14" s="21">
        <v>2241</v>
      </c>
      <c r="AJU14" s="21">
        <v>633</v>
      </c>
      <c r="AJV14" s="21">
        <v>101</v>
      </c>
      <c r="AJW14" s="21">
        <v>97859</v>
      </c>
      <c r="AJX14" s="21">
        <v>65229</v>
      </c>
      <c r="AJY14" s="21">
        <v>2684</v>
      </c>
      <c r="AJZ14" s="21" t="s">
        <v>206</v>
      </c>
      <c r="AKA14" s="21" t="s">
        <v>206</v>
      </c>
      <c r="AKB14" s="21" t="s">
        <v>206</v>
      </c>
      <c r="AKC14" s="21" t="s">
        <v>206</v>
      </c>
      <c r="AKD14" s="21">
        <v>38</v>
      </c>
      <c r="AKE14" s="21">
        <v>22428919</v>
      </c>
      <c r="AKF14" s="21">
        <v>43644079</v>
      </c>
      <c r="AKG14" s="21">
        <v>1008387</v>
      </c>
      <c r="AKH14" s="21" t="s">
        <v>206</v>
      </c>
      <c r="AKI14" s="21" t="s">
        <v>206</v>
      </c>
      <c r="AKJ14" s="21" t="s">
        <v>206</v>
      </c>
      <c r="AKK14" s="21">
        <v>2342289</v>
      </c>
      <c r="AKL14" s="21" t="s">
        <v>206</v>
      </c>
      <c r="AKM14" s="21" t="s">
        <v>206</v>
      </c>
      <c r="AKN14" s="21">
        <v>123</v>
      </c>
      <c r="AKO14" s="21">
        <v>360</v>
      </c>
      <c r="AKP14" s="21">
        <v>67220</v>
      </c>
      <c r="AKQ14" s="21" t="s">
        <v>206</v>
      </c>
      <c r="AKR14" s="21">
        <v>156729</v>
      </c>
      <c r="AKS14" s="21" t="s">
        <v>206</v>
      </c>
      <c r="AKT14" s="21" t="s">
        <v>206</v>
      </c>
      <c r="AKU14" s="21">
        <v>100</v>
      </c>
      <c r="AKV14" s="21" t="s">
        <v>206</v>
      </c>
      <c r="AKW14" s="21" t="s">
        <v>206</v>
      </c>
      <c r="AKX14" s="21">
        <v>108</v>
      </c>
      <c r="AKY14" s="21">
        <v>193809</v>
      </c>
      <c r="AKZ14" s="21">
        <v>547958</v>
      </c>
      <c r="ALA14" s="21" t="s">
        <v>206</v>
      </c>
      <c r="ALB14" s="21" t="s">
        <v>206</v>
      </c>
      <c r="ALC14" s="21" t="s">
        <v>206</v>
      </c>
      <c r="ALD14" s="21">
        <v>1553548</v>
      </c>
      <c r="ALE14" s="21">
        <v>3354</v>
      </c>
      <c r="ALF14" s="21" t="s">
        <v>206</v>
      </c>
      <c r="ALG14" s="21">
        <v>56772</v>
      </c>
      <c r="ALH14" s="21">
        <v>100161</v>
      </c>
      <c r="ALI14" s="21">
        <v>2938</v>
      </c>
      <c r="ALJ14" s="21" t="s">
        <v>206</v>
      </c>
      <c r="ALK14" s="21">
        <v>31996</v>
      </c>
      <c r="ALL14" s="21" t="s">
        <v>206</v>
      </c>
      <c r="ALM14" s="21" t="s">
        <v>206</v>
      </c>
      <c r="ALN14" s="21">
        <v>8310</v>
      </c>
      <c r="ALO14" s="21">
        <v>2581351</v>
      </c>
      <c r="ALP14" s="21">
        <v>4693221</v>
      </c>
      <c r="ALQ14" s="21" t="s">
        <v>206</v>
      </c>
      <c r="ALR14" s="21">
        <v>1022944</v>
      </c>
      <c r="ALS14" s="21" t="s">
        <v>206</v>
      </c>
      <c r="ALT14" s="21" t="s">
        <v>206</v>
      </c>
      <c r="ALU14" s="21">
        <v>81806</v>
      </c>
      <c r="ALV14" s="21">
        <v>3398527</v>
      </c>
      <c r="ALW14" s="21" t="s">
        <v>206</v>
      </c>
      <c r="ALX14" s="21">
        <v>97891</v>
      </c>
      <c r="ALY14" s="21">
        <v>970780</v>
      </c>
      <c r="ALZ14" s="21">
        <v>9969131</v>
      </c>
      <c r="AMA14" s="21">
        <v>361</v>
      </c>
      <c r="AMB14" s="21">
        <v>490633</v>
      </c>
      <c r="AMC14" s="21">
        <v>1984</v>
      </c>
      <c r="AMD14" s="21">
        <v>59338</v>
      </c>
      <c r="AME14" s="21">
        <v>4458115</v>
      </c>
      <c r="AMF14" s="21">
        <v>9723</v>
      </c>
      <c r="AMG14" s="21">
        <v>37597</v>
      </c>
      <c r="AMH14" s="21">
        <v>159227</v>
      </c>
      <c r="AMI14" s="21">
        <v>8732127</v>
      </c>
      <c r="AMJ14" s="21">
        <v>133309</v>
      </c>
      <c r="AMK14" s="21">
        <v>1305086</v>
      </c>
      <c r="AML14" s="21">
        <v>58788</v>
      </c>
      <c r="AMM14" s="21" t="s">
        <v>206</v>
      </c>
      <c r="AMN14" s="21">
        <v>45237</v>
      </c>
      <c r="AMO14" s="21">
        <v>448080</v>
      </c>
      <c r="AMP14" s="21">
        <v>126768</v>
      </c>
      <c r="AMQ14" s="21">
        <v>35811</v>
      </c>
      <c r="AMR14" s="21">
        <v>100109</v>
      </c>
      <c r="AMS14" s="21">
        <v>93185</v>
      </c>
      <c r="AMT14" s="21" t="s">
        <v>206</v>
      </c>
      <c r="AMU14" s="21">
        <v>2403</v>
      </c>
      <c r="AMV14" s="21">
        <v>276</v>
      </c>
      <c r="AMW14" s="21" t="s">
        <v>206</v>
      </c>
      <c r="AMX14" s="21">
        <v>21390</v>
      </c>
      <c r="AMY14" s="21" t="s">
        <v>206</v>
      </c>
      <c r="AMZ14" s="21">
        <v>9284</v>
      </c>
      <c r="ANA14" s="21" t="s">
        <v>206</v>
      </c>
      <c r="ANB14" s="21" t="s">
        <v>206</v>
      </c>
      <c r="ANC14" s="21" t="s">
        <v>206</v>
      </c>
      <c r="AND14" s="21" t="s">
        <v>206</v>
      </c>
      <c r="ANE14" s="21">
        <v>49</v>
      </c>
      <c r="ANF14" s="21">
        <v>21466</v>
      </c>
      <c r="ANG14" s="21" t="s">
        <v>206</v>
      </c>
      <c r="ANH14" s="21" t="s">
        <v>206</v>
      </c>
      <c r="ANI14" s="21">
        <v>134565</v>
      </c>
      <c r="ANJ14" s="21">
        <v>335871</v>
      </c>
      <c r="ANK14" s="21">
        <v>161085</v>
      </c>
      <c r="ANL14" s="21">
        <v>464478</v>
      </c>
      <c r="ANM14" s="21" t="s">
        <v>206</v>
      </c>
      <c r="ANN14" s="21">
        <v>1219</v>
      </c>
      <c r="ANO14" s="21">
        <v>214180</v>
      </c>
      <c r="ANP14" s="21">
        <v>237513</v>
      </c>
      <c r="ANQ14" s="21">
        <v>491025</v>
      </c>
      <c r="ANR14" s="21">
        <v>534924</v>
      </c>
      <c r="ANS14" s="21">
        <v>183297</v>
      </c>
      <c r="ANT14" s="21" t="s">
        <v>206</v>
      </c>
      <c r="ANU14" s="21" t="s">
        <v>206</v>
      </c>
      <c r="ANV14" s="21" t="s">
        <v>206</v>
      </c>
      <c r="ANW14" s="21" t="s">
        <v>206</v>
      </c>
      <c r="ANX14" s="21" t="s">
        <v>206</v>
      </c>
      <c r="ANY14" s="21">
        <v>46470025</v>
      </c>
      <c r="ANZ14" s="21">
        <v>242678234</v>
      </c>
      <c r="AOA14" s="21">
        <v>8538315</v>
      </c>
      <c r="AOB14" s="21" t="s">
        <v>206</v>
      </c>
      <c r="AOC14" s="21">
        <v>300</v>
      </c>
      <c r="AOD14" s="21" t="s">
        <v>206</v>
      </c>
      <c r="AOE14" s="21">
        <v>23710534</v>
      </c>
      <c r="AOF14" s="21">
        <v>452</v>
      </c>
      <c r="AOG14" s="21">
        <v>6394</v>
      </c>
      <c r="AOH14" s="21">
        <v>41984</v>
      </c>
      <c r="AOI14" s="21">
        <v>35649</v>
      </c>
      <c r="AOJ14" s="21">
        <v>225871</v>
      </c>
      <c r="AOK14" s="21" t="s">
        <v>206</v>
      </c>
      <c r="AOL14" s="21">
        <v>6761966</v>
      </c>
      <c r="AOM14" s="21">
        <v>230</v>
      </c>
      <c r="AON14" s="21">
        <v>742670</v>
      </c>
      <c r="AOO14" s="21">
        <v>100</v>
      </c>
      <c r="AOP14" s="21" t="s">
        <v>206</v>
      </c>
      <c r="AOQ14" s="21" t="s">
        <v>206</v>
      </c>
      <c r="AOR14" s="21" t="s">
        <v>206</v>
      </c>
      <c r="AOS14" s="21">
        <v>3517430</v>
      </c>
      <c r="AOT14" s="21">
        <v>49254</v>
      </c>
      <c r="AOU14" s="21" t="s">
        <v>206</v>
      </c>
      <c r="AOV14" s="21">
        <v>11720</v>
      </c>
      <c r="AOW14" s="21">
        <v>23677</v>
      </c>
      <c r="AOX14" s="21">
        <v>51868</v>
      </c>
      <c r="AOY14" s="21">
        <v>59022</v>
      </c>
      <c r="AOZ14" s="21" t="s">
        <v>206</v>
      </c>
      <c r="APA14" s="21" t="s">
        <v>206</v>
      </c>
      <c r="APB14" s="21">
        <v>4261350</v>
      </c>
      <c r="APC14" s="21">
        <v>1314</v>
      </c>
      <c r="APD14" s="21">
        <v>194491</v>
      </c>
      <c r="APE14" s="21">
        <v>73444</v>
      </c>
      <c r="APF14" s="21" t="s">
        <v>206</v>
      </c>
      <c r="APG14" s="21">
        <v>73</v>
      </c>
      <c r="APH14" s="21">
        <v>15263858</v>
      </c>
      <c r="API14" s="21">
        <v>10503361</v>
      </c>
      <c r="APJ14" s="21">
        <v>1410279</v>
      </c>
      <c r="APK14" s="21" t="s">
        <v>206</v>
      </c>
      <c r="APL14" s="21">
        <v>45610</v>
      </c>
      <c r="APM14" s="21" t="s">
        <v>206</v>
      </c>
      <c r="APN14" s="21" t="s">
        <v>206</v>
      </c>
      <c r="APO14" s="21">
        <v>1053211</v>
      </c>
      <c r="APP14" s="21">
        <v>2606463</v>
      </c>
      <c r="APQ14" s="21" t="s">
        <v>206</v>
      </c>
      <c r="APR14" s="21">
        <v>220206</v>
      </c>
      <c r="APS14" s="21">
        <v>10</v>
      </c>
      <c r="APT14" s="21">
        <v>8200185</v>
      </c>
      <c r="APU14" s="21">
        <v>1798372</v>
      </c>
      <c r="APV14" s="21">
        <v>36417799</v>
      </c>
      <c r="APW14" s="21">
        <v>4712079</v>
      </c>
      <c r="APX14" s="21">
        <v>1178104</v>
      </c>
      <c r="APY14" s="21">
        <v>14712349</v>
      </c>
      <c r="APZ14" s="21" t="s">
        <v>206</v>
      </c>
      <c r="AQA14" s="21">
        <v>1135495</v>
      </c>
      <c r="AQB14" s="21">
        <v>7277906</v>
      </c>
      <c r="AQC14" s="21">
        <v>1272722</v>
      </c>
      <c r="AQD14" s="21">
        <v>134724</v>
      </c>
      <c r="AQE14" s="21">
        <v>38910</v>
      </c>
      <c r="AQF14" s="21" t="s">
        <v>206</v>
      </c>
      <c r="AQG14" s="21" t="s">
        <v>206</v>
      </c>
      <c r="AQH14" s="21">
        <v>1835254</v>
      </c>
      <c r="AQI14" s="21">
        <v>23900</v>
      </c>
      <c r="AQJ14" s="21" t="s">
        <v>206</v>
      </c>
      <c r="AQK14" s="21">
        <v>67</v>
      </c>
      <c r="AQL14" s="21">
        <v>6452</v>
      </c>
      <c r="AQM14" s="21">
        <v>8019</v>
      </c>
      <c r="AQN14" s="21">
        <v>2927</v>
      </c>
      <c r="AQO14" s="21">
        <v>2112</v>
      </c>
      <c r="AQP14" s="21">
        <v>92241</v>
      </c>
      <c r="AQQ14" s="21" t="s">
        <v>206</v>
      </c>
      <c r="AQR14" s="21">
        <v>381</v>
      </c>
      <c r="AQS14" s="21">
        <v>8992</v>
      </c>
      <c r="AQT14" s="21" t="s">
        <v>206</v>
      </c>
      <c r="AQU14" s="21" t="s">
        <v>206</v>
      </c>
      <c r="AQV14" s="21">
        <v>544</v>
      </c>
      <c r="AQW14" s="21" t="s">
        <v>206</v>
      </c>
      <c r="AQX14" s="21" t="s">
        <v>206</v>
      </c>
      <c r="AQY14" s="21">
        <v>1188</v>
      </c>
      <c r="AQZ14" s="21">
        <v>161917</v>
      </c>
      <c r="ARA14" s="21" t="s">
        <v>206</v>
      </c>
      <c r="ARB14" s="21" t="s">
        <v>206</v>
      </c>
      <c r="ARC14" s="21">
        <v>57202</v>
      </c>
      <c r="ARD14" s="21">
        <v>4430</v>
      </c>
      <c r="ARE14" s="21">
        <v>50885</v>
      </c>
      <c r="ARF14" s="21">
        <v>1835314</v>
      </c>
      <c r="ARG14" s="21" t="s">
        <v>206</v>
      </c>
      <c r="ARH14" s="21">
        <v>14676</v>
      </c>
      <c r="ARI14" s="21">
        <v>14862</v>
      </c>
      <c r="ARJ14" s="21">
        <v>89835</v>
      </c>
      <c r="ARK14" s="21">
        <v>1319402</v>
      </c>
      <c r="ARL14" s="21">
        <v>243606</v>
      </c>
      <c r="ARM14" s="21">
        <v>11908</v>
      </c>
      <c r="ARN14" s="21">
        <v>19933174</v>
      </c>
      <c r="ARO14" s="21">
        <v>134</v>
      </c>
      <c r="ARP14" s="21" t="s">
        <v>206</v>
      </c>
      <c r="ARQ14" s="21">
        <v>108732</v>
      </c>
      <c r="ARR14" s="21">
        <v>15</v>
      </c>
      <c r="ARS14" s="21">
        <v>227230577</v>
      </c>
      <c r="ART14" s="21">
        <v>213735299</v>
      </c>
      <c r="ARU14" s="21">
        <v>25368663</v>
      </c>
      <c r="ARV14" s="21" t="s">
        <v>206</v>
      </c>
      <c r="ARW14" s="21">
        <v>19600</v>
      </c>
      <c r="ARX14" s="21" t="s">
        <v>206</v>
      </c>
      <c r="ARY14" s="21">
        <v>8604603</v>
      </c>
      <c r="ARZ14" s="21">
        <v>1814</v>
      </c>
      <c r="ASA14" s="21">
        <v>204</v>
      </c>
      <c r="ASB14" s="21">
        <v>33139</v>
      </c>
      <c r="ASC14" s="21">
        <v>2652</v>
      </c>
      <c r="ASD14" s="21">
        <v>4612795</v>
      </c>
      <c r="ASE14" s="21">
        <v>6227</v>
      </c>
      <c r="ASF14" s="21">
        <v>65408842</v>
      </c>
      <c r="ASG14" s="21">
        <v>6407</v>
      </c>
      <c r="ASH14" s="21" t="s">
        <v>206</v>
      </c>
      <c r="ASI14" s="21" t="s">
        <v>206</v>
      </c>
      <c r="ASJ14" s="21" t="s">
        <v>206</v>
      </c>
      <c r="ASK14" s="21" t="s">
        <v>206</v>
      </c>
      <c r="ASL14" s="21" t="s">
        <v>206</v>
      </c>
      <c r="ASM14" s="21">
        <v>431</v>
      </c>
      <c r="ASN14" s="21">
        <v>27088</v>
      </c>
      <c r="ASO14" s="21" t="s">
        <v>206</v>
      </c>
      <c r="ASP14" s="21" t="s">
        <v>206</v>
      </c>
      <c r="ASQ14" s="21">
        <v>802</v>
      </c>
      <c r="ASR14" s="21">
        <v>144</v>
      </c>
      <c r="ASS14" s="21">
        <v>44592</v>
      </c>
      <c r="AST14" s="21" t="s">
        <v>206</v>
      </c>
      <c r="ASU14" s="21" t="s">
        <v>206</v>
      </c>
      <c r="ASV14" s="21" t="s">
        <v>206</v>
      </c>
      <c r="ASW14" s="21">
        <v>530</v>
      </c>
      <c r="ASX14" s="21">
        <v>1934</v>
      </c>
      <c r="ASY14" s="21">
        <v>24808</v>
      </c>
      <c r="ASZ14" s="21" t="s">
        <v>206</v>
      </c>
      <c r="ATA14" s="21" t="s">
        <v>206</v>
      </c>
      <c r="ATB14" s="21">
        <v>1025</v>
      </c>
      <c r="ATC14" s="21">
        <v>396692</v>
      </c>
      <c r="ATD14" s="21" t="s">
        <v>206</v>
      </c>
      <c r="ATE14" s="21" t="s">
        <v>206</v>
      </c>
      <c r="ATF14" s="21" t="s">
        <v>206</v>
      </c>
      <c r="ATG14" s="21" t="s">
        <v>206</v>
      </c>
      <c r="ATH14" s="21" t="s">
        <v>206</v>
      </c>
      <c r="ATI14" s="21" t="s">
        <v>206</v>
      </c>
      <c r="ATJ14" s="21" t="s">
        <v>206</v>
      </c>
      <c r="ATK14" s="21" t="s">
        <v>206</v>
      </c>
      <c r="ATL14" s="21" t="s">
        <v>206</v>
      </c>
      <c r="ATM14" s="21" t="s">
        <v>206</v>
      </c>
      <c r="ATN14" s="21">
        <v>80</v>
      </c>
      <c r="ATO14" s="21" t="s">
        <v>206</v>
      </c>
      <c r="ATP14" s="21" t="s">
        <v>206</v>
      </c>
      <c r="ATQ14" s="21" t="s">
        <v>206</v>
      </c>
      <c r="ATR14" s="21" t="s">
        <v>206</v>
      </c>
      <c r="ATS14" s="21">
        <v>25920</v>
      </c>
      <c r="ATT14" s="21" t="s">
        <v>206</v>
      </c>
      <c r="ATU14" s="21" t="s">
        <v>206</v>
      </c>
      <c r="ATV14" s="21" t="s">
        <v>206</v>
      </c>
      <c r="ATW14" s="21">
        <v>91869</v>
      </c>
      <c r="ATX14" s="21">
        <v>327231</v>
      </c>
      <c r="ATY14" s="21" t="s">
        <v>206</v>
      </c>
      <c r="ATZ14" s="21" t="s">
        <v>206</v>
      </c>
      <c r="AUA14" s="21" t="s">
        <v>206</v>
      </c>
      <c r="AUB14" s="21">
        <v>317</v>
      </c>
      <c r="AUC14" s="21">
        <v>2228</v>
      </c>
      <c r="AUD14" s="21" t="s">
        <v>206</v>
      </c>
      <c r="AUE14" s="21">
        <v>36</v>
      </c>
      <c r="AUF14" s="21" t="s">
        <v>206</v>
      </c>
      <c r="AUG14" s="21" t="s">
        <v>206</v>
      </c>
      <c r="AUH14" s="21" t="s">
        <v>206</v>
      </c>
      <c r="AUI14" s="21" t="s">
        <v>206</v>
      </c>
      <c r="AUJ14" s="21">
        <v>972</v>
      </c>
      <c r="AUK14" s="21" t="s">
        <v>206</v>
      </c>
      <c r="AUL14" s="21">
        <v>27</v>
      </c>
      <c r="AUM14" s="21" t="s">
        <v>206</v>
      </c>
      <c r="AUN14" s="21" t="s">
        <v>206</v>
      </c>
      <c r="AUO14" s="21" t="s">
        <v>206</v>
      </c>
      <c r="AUP14" s="21" t="s">
        <v>206</v>
      </c>
      <c r="AUQ14" s="21" t="s">
        <v>206</v>
      </c>
      <c r="AUR14" s="21" t="s">
        <v>206</v>
      </c>
      <c r="AUS14" s="21">
        <v>160</v>
      </c>
      <c r="AUT14" s="21" t="s">
        <v>206</v>
      </c>
      <c r="AUU14" s="21" t="s">
        <v>206</v>
      </c>
      <c r="AUV14" s="21" t="s">
        <v>206</v>
      </c>
      <c r="AUW14" s="21">
        <v>300</v>
      </c>
      <c r="AUX14" s="21">
        <v>533462</v>
      </c>
      <c r="AUY14" s="21" t="s">
        <v>206</v>
      </c>
      <c r="AUZ14" s="21">
        <v>4508</v>
      </c>
      <c r="AVA14" s="21" t="s">
        <v>206</v>
      </c>
      <c r="AVB14" s="21">
        <v>7786</v>
      </c>
      <c r="AVC14" s="21" t="s">
        <v>206</v>
      </c>
      <c r="AVD14" s="21">
        <v>87</v>
      </c>
      <c r="AVE14" s="21" t="s">
        <v>206</v>
      </c>
      <c r="AVF14" s="21">
        <v>9466</v>
      </c>
      <c r="AVG14" s="21">
        <v>3203</v>
      </c>
      <c r="AVH14" s="21" t="s">
        <v>206</v>
      </c>
      <c r="AVI14" s="21" t="s">
        <v>206</v>
      </c>
      <c r="AVJ14" s="21" t="s">
        <v>206</v>
      </c>
      <c r="AVK14" s="21" t="s">
        <v>206</v>
      </c>
      <c r="AVL14" s="21">
        <v>25</v>
      </c>
      <c r="AVM14" s="21">
        <v>17706134</v>
      </c>
      <c r="AVN14" s="21">
        <v>5193804</v>
      </c>
      <c r="AVO14" s="21">
        <v>979</v>
      </c>
      <c r="AVP14" s="21" t="s">
        <v>206</v>
      </c>
      <c r="AVQ14" s="21" t="s">
        <v>206</v>
      </c>
      <c r="AVR14" s="21">
        <v>717911</v>
      </c>
      <c r="AVS14" s="21">
        <v>2580988</v>
      </c>
      <c r="AVT14" s="21" t="s">
        <v>206</v>
      </c>
      <c r="AVU14" s="21" t="s">
        <v>206</v>
      </c>
      <c r="AVV14" s="21" t="s">
        <v>206</v>
      </c>
      <c r="AVW14" s="21" t="s">
        <v>206</v>
      </c>
      <c r="AVX14" s="21">
        <v>70806</v>
      </c>
      <c r="AVY14" s="21" t="s">
        <v>206</v>
      </c>
      <c r="AVZ14" s="21">
        <v>13750</v>
      </c>
      <c r="AWA14" s="21" t="s">
        <v>206</v>
      </c>
      <c r="AWB14" s="21">
        <v>980</v>
      </c>
      <c r="AWC14" s="21">
        <v>378</v>
      </c>
      <c r="AWD14" s="21" t="s">
        <v>206</v>
      </c>
      <c r="AWE14" s="21" t="s">
        <v>206</v>
      </c>
      <c r="AWF14" s="21" t="s">
        <v>206</v>
      </c>
      <c r="AWG14" s="21">
        <v>405432</v>
      </c>
      <c r="AWH14" s="21">
        <v>26452</v>
      </c>
      <c r="AWI14" s="21" t="s">
        <v>206</v>
      </c>
      <c r="AWJ14" s="21" t="s">
        <v>206</v>
      </c>
      <c r="AWK14" s="21" t="s">
        <v>206</v>
      </c>
      <c r="AWL14" s="21">
        <v>23661953</v>
      </c>
      <c r="AWM14" s="21">
        <v>2116638</v>
      </c>
      <c r="AWN14" s="21">
        <v>11457</v>
      </c>
      <c r="AWO14" s="21">
        <v>300</v>
      </c>
      <c r="AWP14" s="21">
        <v>149385</v>
      </c>
      <c r="AWQ14" s="21">
        <v>73</v>
      </c>
      <c r="AWR14" s="21">
        <v>395525</v>
      </c>
      <c r="AWS14" s="21">
        <v>139087</v>
      </c>
      <c r="AWT14" s="21" t="s">
        <v>206</v>
      </c>
      <c r="AWU14" s="21">
        <v>180305</v>
      </c>
      <c r="AWV14" s="21">
        <v>1811879</v>
      </c>
      <c r="AWW14" s="21">
        <v>14095850</v>
      </c>
      <c r="AWX14" s="21">
        <v>715</v>
      </c>
      <c r="AWY14" s="21" t="s">
        <v>206</v>
      </c>
      <c r="AWZ14" s="21">
        <v>21129</v>
      </c>
      <c r="AXA14" s="21" t="s">
        <v>206</v>
      </c>
      <c r="AXB14" s="21">
        <v>581</v>
      </c>
      <c r="AXC14" s="21">
        <v>697</v>
      </c>
      <c r="AXD14" s="21">
        <v>69024</v>
      </c>
      <c r="AXE14" s="21" t="s">
        <v>206</v>
      </c>
      <c r="AXF14" s="21">
        <v>1154817</v>
      </c>
      <c r="AXG14" s="21">
        <v>1045725</v>
      </c>
      <c r="AXH14" s="21">
        <v>300239</v>
      </c>
      <c r="AXI14" s="21">
        <v>257579</v>
      </c>
      <c r="AXJ14" s="21">
        <v>17596</v>
      </c>
      <c r="AXK14" s="21">
        <v>1706673</v>
      </c>
      <c r="AXL14" s="21">
        <v>4393</v>
      </c>
      <c r="AXM14" s="21">
        <v>2668637</v>
      </c>
      <c r="AXN14" s="21" t="s">
        <v>206</v>
      </c>
      <c r="AXO14" s="21" t="s">
        <v>206</v>
      </c>
      <c r="AXP14" s="21">
        <v>607542</v>
      </c>
      <c r="AXQ14" s="21">
        <v>8849650</v>
      </c>
      <c r="AXR14" s="21">
        <v>218526</v>
      </c>
      <c r="AXS14" s="21">
        <v>27810</v>
      </c>
      <c r="AXT14" s="21">
        <v>6421</v>
      </c>
      <c r="AXU14" s="21" t="s">
        <v>206</v>
      </c>
      <c r="AXV14" s="21">
        <v>119949</v>
      </c>
      <c r="AXW14" s="21">
        <v>975131</v>
      </c>
      <c r="AXX14" s="21" t="s">
        <v>206</v>
      </c>
      <c r="AXY14" s="21">
        <v>271326</v>
      </c>
      <c r="AXZ14" s="21">
        <v>1023</v>
      </c>
      <c r="AYA14" s="21">
        <v>27680</v>
      </c>
      <c r="AYB14" s="21" t="s">
        <v>206</v>
      </c>
      <c r="AYC14" s="21">
        <v>66722</v>
      </c>
      <c r="AYD14" s="21">
        <v>196291</v>
      </c>
      <c r="AYE14" s="21" t="s">
        <v>206</v>
      </c>
      <c r="AYF14" s="21">
        <v>79537</v>
      </c>
      <c r="AYG14" s="21" t="s">
        <v>206</v>
      </c>
      <c r="AYH14" s="21" t="s">
        <v>206</v>
      </c>
      <c r="AYI14" s="21" t="s">
        <v>206</v>
      </c>
      <c r="AYJ14" s="21" t="s">
        <v>206</v>
      </c>
      <c r="AYK14" s="21" t="s">
        <v>206</v>
      </c>
      <c r="AYL14" s="21" t="s">
        <v>206</v>
      </c>
      <c r="AYM14" s="21">
        <v>133</v>
      </c>
      <c r="AYN14" s="21">
        <v>2991</v>
      </c>
      <c r="AYO14" s="21">
        <v>808</v>
      </c>
      <c r="AYP14" s="21" t="s">
        <v>206</v>
      </c>
      <c r="AYQ14" s="21">
        <v>5956</v>
      </c>
      <c r="AYR14" s="21">
        <v>415262</v>
      </c>
      <c r="AYS14" s="21">
        <v>2308</v>
      </c>
      <c r="AYT14" s="21">
        <v>282637</v>
      </c>
      <c r="AYU14" s="21" t="s">
        <v>206</v>
      </c>
      <c r="AYV14" s="21">
        <v>124238</v>
      </c>
      <c r="AYW14" s="21">
        <v>293960</v>
      </c>
      <c r="AYX14" s="21">
        <v>3831281</v>
      </c>
      <c r="AYY14" s="21">
        <v>108009</v>
      </c>
      <c r="AYZ14" s="21">
        <v>250854</v>
      </c>
      <c r="AZA14" s="21">
        <v>1988899</v>
      </c>
      <c r="AZB14" s="21" t="s">
        <v>206</v>
      </c>
      <c r="AZC14" s="21" t="s">
        <v>206</v>
      </c>
      <c r="AZD14" s="21" t="s">
        <v>206</v>
      </c>
      <c r="AZE14" s="21" t="s">
        <v>206</v>
      </c>
      <c r="AZF14" s="21">
        <v>848</v>
      </c>
      <c r="AZG14" s="21">
        <v>37950696</v>
      </c>
      <c r="AZH14" s="21">
        <v>5585135</v>
      </c>
      <c r="AZI14" s="21">
        <v>629878</v>
      </c>
      <c r="AZJ14" s="21" t="s">
        <v>206</v>
      </c>
      <c r="AZK14" s="21" t="s">
        <v>206</v>
      </c>
      <c r="AZL14" s="21" t="s">
        <v>206</v>
      </c>
      <c r="AZM14" s="21">
        <v>541050</v>
      </c>
      <c r="AZN14" s="21">
        <v>8343</v>
      </c>
      <c r="AZO14" s="21" t="s">
        <v>206</v>
      </c>
      <c r="AZP14" s="21">
        <v>168465</v>
      </c>
      <c r="AZQ14" s="21">
        <v>243270</v>
      </c>
      <c r="AZR14" s="21">
        <v>610166</v>
      </c>
      <c r="AZS14" s="21">
        <v>8181</v>
      </c>
      <c r="AZT14" s="21">
        <v>2776007</v>
      </c>
      <c r="AZU14" s="21">
        <v>111000</v>
      </c>
      <c r="AZV14" s="21" t="s">
        <v>206</v>
      </c>
      <c r="AZW14" s="21" t="s">
        <v>206</v>
      </c>
      <c r="AZX14" s="21" t="s">
        <v>206</v>
      </c>
      <c r="AZY14" s="21" t="s">
        <v>206</v>
      </c>
      <c r="AZZ14" s="21" t="s">
        <v>206</v>
      </c>
      <c r="BAA14" s="21">
        <v>4574</v>
      </c>
      <c r="BAB14" s="21">
        <v>126445</v>
      </c>
      <c r="BAC14" s="21" t="s">
        <v>206</v>
      </c>
      <c r="BAD14" s="21">
        <v>81840</v>
      </c>
      <c r="BAE14" s="21">
        <v>59199</v>
      </c>
      <c r="BAF14" s="21">
        <v>14367029</v>
      </c>
      <c r="BAG14" s="21">
        <v>5</v>
      </c>
      <c r="BAH14" s="21" t="s">
        <v>206</v>
      </c>
      <c r="BAI14" s="21" t="s">
        <v>206</v>
      </c>
      <c r="BAJ14" s="21">
        <v>633372</v>
      </c>
      <c r="BAK14" s="21">
        <v>16</v>
      </c>
      <c r="BAL14" s="21">
        <v>14</v>
      </c>
      <c r="BAM14" s="21">
        <v>954</v>
      </c>
      <c r="BAN14" s="21" t="s">
        <v>206</v>
      </c>
      <c r="BAO14" s="21">
        <v>15</v>
      </c>
      <c r="BAP14" s="21">
        <v>9373628</v>
      </c>
      <c r="BAQ14" s="21">
        <v>6246516</v>
      </c>
      <c r="BAR14" s="21" t="s">
        <v>206</v>
      </c>
      <c r="BAS14" s="21" t="s">
        <v>206</v>
      </c>
      <c r="BAT14" s="21">
        <v>64568</v>
      </c>
      <c r="BAU14" s="21" t="s">
        <v>206</v>
      </c>
      <c r="BAV14" s="21" t="s">
        <v>206</v>
      </c>
      <c r="BAW14" s="21">
        <v>60</v>
      </c>
      <c r="BAX14" s="21">
        <v>2</v>
      </c>
      <c r="BAY14" s="21" t="s">
        <v>206</v>
      </c>
      <c r="BAZ14" s="21">
        <v>14333</v>
      </c>
      <c r="BBA14" s="21" t="s">
        <v>206</v>
      </c>
      <c r="BBB14" s="21">
        <v>192039</v>
      </c>
      <c r="BBC14" s="21">
        <v>1148820</v>
      </c>
      <c r="BBD14" s="21" t="s">
        <v>206</v>
      </c>
      <c r="BBE14" s="21">
        <v>888658</v>
      </c>
      <c r="BBF14" s="21">
        <v>20140</v>
      </c>
      <c r="BBG14" s="21">
        <v>1024347</v>
      </c>
      <c r="BBH14" s="21" t="s">
        <v>206</v>
      </c>
      <c r="BBI14" s="21" t="s">
        <v>206</v>
      </c>
      <c r="BBJ14" s="21">
        <v>130</v>
      </c>
      <c r="BBK14" s="21">
        <v>2513822</v>
      </c>
      <c r="BBL14" s="21">
        <v>63534</v>
      </c>
      <c r="BBM14" s="21">
        <v>18569</v>
      </c>
      <c r="BBN14" s="21" t="s">
        <v>206</v>
      </c>
      <c r="BBO14" s="21" t="s">
        <v>206</v>
      </c>
      <c r="BBP14" s="21">
        <v>120436</v>
      </c>
      <c r="BBQ14" s="21">
        <v>182103</v>
      </c>
      <c r="BBR14" s="21" t="s">
        <v>206</v>
      </c>
      <c r="BBS14" s="21">
        <v>3770</v>
      </c>
      <c r="BBT14" s="21" t="s">
        <v>206</v>
      </c>
      <c r="BBU14" s="21">
        <v>12314</v>
      </c>
      <c r="BBV14" s="21" t="s">
        <v>206</v>
      </c>
      <c r="BBW14" s="21">
        <v>56404</v>
      </c>
      <c r="BBX14" s="21">
        <v>28610</v>
      </c>
      <c r="BBY14" s="21" t="s">
        <v>206</v>
      </c>
      <c r="BBZ14" s="21">
        <v>1659</v>
      </c>
      <c r="BCA14" s="21" t="s">
        <v>206</v>
      </c>
      <c r="BCB14" s="21" t="s">
        <v>206</v>
      </c>
      <c r="BCC14" s="21" t="s">
        <v>206</v>
      </c>
      <c r="BCD14" s="21">
        <v>91</v>
      </c>
      <c r="BCE14" s="21" t="s">
        <v>206</v>
      </c>
      <c r="BCF14" s="21" t="s">
        <v>206</v>
      </c>
      <c r="BCG14" s="21">
        <v>843</v>
      </c>
      <c r="BCH14" s="21" t="s">
        <v>206</v>
      </c>
      <c r="BCI14" s="21" t="s">
        <v>206</v>
      </c>
      <c r="BCJ14" s="21" t="s">
        <v>206</v>
      </c>
      <c r="BCK14" s="21">
        <v>34836</v>
      </c>
      <c r="BCL14" s="21">
        <v>332492</v>
      </c>
      <c r="BCM14" s="21">
        <v>222639</v>
      </c>
      <c r="BCN14" s="21">
        <v>371338</v>
      </c>
      <c r="BCO14" s="21" t="s">
        <v>206</v>
      </c>
      <c r="BCP14" s="21">
        <v>98295</v>
      </c>
      <c r="BCQ14" s="21">
        <v>13990</v>
      </c>
      <c r="BCR14" s="21">
        <v>18730</v>
      </c>
      <c r="BCS14" s="21">
        <v>81076</v>
      </c>
      <c r="BCT14" s="21">
        <v>122406</v>
      </c>
      <c r="BCU14" s="21">
        <v>619</v>
      </c>
      <c r="BCV14" s="21" t="s">
        <v>206</v>
      </c>
      <c r="BCW14" s="21" t="s">
        <v>206</v>
      </c>
      <c r="BCX14" s="21" t="s">
        <v>206</v>
      </c>
      <c r="BCY14" s="21">
        <v>5361</v>
      </c>
      <c r="BCZ14" s="21">
        <v>110</v>
      </c>
      <c r="BDA14" s="21">
        <v>93403160</v>
      </c>
      <c r="BDB14" s="21">
        <v>409572240</v>
      </c>
      <c r="BDC14" s="21">
        <v>209466</v>
      </c>
      <c r="BDD14" s="21" t="s">
        <v>206</v>
      </c>
      <c r="BDE14" s="21">
        <v>5000</v>
      </c>
      <c r="BDF14" s="21" t="s">
        <v>206</v>
      </c>
      <c r="BDG14" s="21">
        <v>1159855</v>
      </c>
      <c r="BDH14" s="21" t="s">
        <v>206</v>
      </c>
      <c r="BDI14" s="21" t="s">
        <v>206</v>
      </c>
      <c r="BDJ14" s="21">
        <v>36034</v>
      </c>
      <c r="BDK14" s="21">
        <v>4667123</v>
      </c>
      <c r="BDL14" s="21">
        <v>267806</v>
      </c>
      <c r="BDM14" s="21">
        <v>55877</v>
      </c>
      <c r="BDN14" s="21">
        <v>18275289</v>
      </c>
      <c r="BDO14" s="21">
        <v>50</v>
      </c>
      <c r="BDP14" s="21">
        <v>11</v>
      </c>
      <c r="BDQ14" s="21" t="s">
        <v>206</v>
      </c>
      <c r="BDR14" s="21" t="s">
        <v>206</v>
      </c>
      <c r="BDS14" s="21" t="s">
        <v>206</v>
      </c>
      <c r="BDT14" s="21" t="s">
        <v>206</v>
      </c>
      <c r="BDU14" s="21">
        <v>10825</v>
      </c>
      <c r="BDV14" s="21">
        <v>707000</v>
      </c>
      <c r="BDW14" s="21" t="s">
        <v>206</v>
      </c>
      <c r="BDX14" s="21">
        <v>112428</v>
      </c>
      <c r="BDY14" s="21" t="s">
        <v>206</v>
      </c>
      <c r="BDZ14" s="21">
        <v>19474591</v>
      </c>
      <c r="BEA14" s="21" t="s">
        <v>206</v>
      </c>
      <c r="BEB14" s="21">
        <v>16</v>
      </c>
      <c r="BEC14" s="21">
        <v>853868</v>
      </c>
      <c r="BED14" s="21">
        <v>479689</v>
      </c>
      <c r="BEE14" s="21" t="s">
        <v>206</v>
      </c>
      <c r="BEF14" s="21">
        <v>3273958</v>
      </c>
      <c r="BEG14" s="21">
        <v>211176</v>
      </c>
      <c r="BEH14" s="21" t="s">
        <v>206</v>
      </c>
      <c r="BEI14" s="21">
        <v>3651</v>
      </c>
      <c r="BEJ14" s="21">
        <v>11991053</v>
      </c>
      <c r="BEK14" s="21">
        <v>1089500</v>
      </c>
      <c r="BEL14" s="21">
        <v>26006</v>
      </c>
      <c r="BEM14" s="21" t="s">
        <v>206</v>
      </c>
      <c r="BEN14" s="21">
        <v>23403</v>
      </c>
      <c r="BEO14" s="21" t="s">
        <v>206</v>
      </c>
      <c r="BEP14" s="21" t="s">
        <v>206</v>
      </c>
      <c r="BEQ14" s="21">
        <v>65508</v>
      </c>
      <c r="BER14" s="21">
        <v>246662</v>
      </c>
      <c r="BES14" s="21" t="s">
        <v>206</v>
      </c>
      <c r="BET14" s="21">
        <v>179627</v>
      </c>
      <c r="BEU14" s="21" t="s">
        <v>206</v>
      </c>
      <c r="BEV14" s="21">
        <v>273580</v>
      </c>
      <c r="BEW14" s="21">
        <v>13526</v>
      </c>
      <c r="BEX14" s="21">
        <v>1490282</v>
      </c>
      <c r="BEY14" s="21">
        <v>81610</v>
      </c>
      <c r="BEZ14" s="21">
        <v>576855</v>
      </c>
      <c r="BFA14" s="21">
        <v>13527825</v>
      </c>
      <c r="BFB14" s="21" t="s">
        <v>206</v>
      </c>
      <c r="BFC14" s="21" t="s">
        <v>206</v>
      </c>
      <c r="BFD14" s="21">
        <v>118206561</v>
      </c>
      <c r="BFE14" s="21">
        <v>58028379</v>
      </c>
      <c r="BFF14" s="21">
        <v>1210</v>
      </c>
      <c r="BFG14" s="21">
        <v>14636</v>
      </c>
      <c r="BFH14" s="21" t="s">
        <v>206</v>
      </c>
      <c r="BFI14" s="21" t="s">
        <v>206</v>
      </c>
      <c r="BFJ14" s="21">
        <v>42725</v>
      </c>
      <c r="BFK14" s="21">
        <v>3713338</v>
      </c>
      <c r="BFL14" s="21" t="s">
        <v>206</v>
      </c>
      <c r="BFM14" s="21" t="s">
        <v>206</v>
      </c>
      <c r="BFN14" s="21" t="s">
        <v>206</v>
      </c>
      <c r="BFO14" s="21">
        <v>61575</v>
      </c>
      <c r="BFP14" s="21">
        <v>60587960</v>
      </c>
      <c r="BFQ14" s="21">
        <v>1210</v>
      </c>
      <c r="BFR14" s="21">
        <v>2662</v>
      </c>
      <c r="BFS14" s="21" t="s">
        <v>206</v>
      </c>
      <c r="BFT14" s="21">
        <v>2</v>
      </c>
      <c r="BFU14" s="21" t="s">
        <v>206</v>
      </c>
      <c r="BFV14" s="21" t="s">
        <v>206</v>
      </c>
      <c r="BFW14" s="21" t="s">
        <v>206</v>
      </c>
      <c r="BFX14" s="21">
        <v>162</v>
      </c>
      <c r="BFY14" s="21">
        <v>113</v>
      </c>
      <c r="BFZ14" s="21" t="s">
        <v>206</v>
      </c>
      <c r="BGA14" s="21">
        <v>151</v>
      </c>
      <c r="BGB14" s="21">
        <v>188338</v>
      </c>
      <c r="BGC14" s="21" t="s">
        <v>206</v>
      </c>
      <c r="BGD14" s="21">
        <v>531</v>
      </c>
      <c r="BGE14" s="21">
        <v>45023</v>
      </c>
      <c r="BGF14" s="21">
        <v>11220</v>
      </c>
      <c r="BGG14" s="21">
        <v>337547</v>
      </c>
      <c r="BGH14" s="21">
        <v>531640</v>
      </c>
      <c r="BGI14" s="21" t="s">
        <v>206</v>
      </c>
      <c r="BGJ14" s="21">
        <v>44714</v>
      </c>
      <c r="BGK14" s="21">
        <v>7648</v>
      </c>
      <c r="BGL14" s="21">
        <v>855652</v>
      </c>
      <c r="BGM14" s="21">
        <v>11</v>
      </c>
      <c r="BGN14" s="21">
        <v>47512</v>
      </c>
      <c r="BGO14" s="21" t="s">
        <v>206</v>
      </c>
      <c r="BGP14" s="21" t="s">
        <v>206</v>
      </c>
      <c r="BGQ14" s="21" t="s">
        <v>206</v>
      </c>
      <c r="BGR14" s="21" t="s">
        <v>206</v>
      </c>
      <c r="BGS14" s="21">
        <v>80293</v>
      </c>
      <c r="BGT14" s="21">
        <v>26</v>
      </c>
      <c r="BGU14" s="21">
        <v>120844567</v>
      </c>
      <c r="BGV14" s="21">
        <v>2795027233</v>
      </c>
      <c r="BGW14" s="21">
        <v>81690</v>
      </c>
      <c r="BGX14" s="21" t="s">
        <v>206</v>
      </c>
      <c r="BGY14" s="21" t="s">
        <v>206</v>
      </c>
      <c r="BGZ14" s="21" t="s">
        <v>206</v>
      </c>
      <c r="BHA14" s="21">
        <v>15294546</v>
      </c>
      <c r="BHB14" s="21" t="s">
        <v>206</v>
      </c>
      <c r="BHC14" s="21" t="s">
        <v>206</v>
      </c>
      <c r="BHD14" s="21">
        <v>28696</v>
      </c>
      <c r="BHE14" s="21">
        <v>14405</v>
      </c>
      <c r="BHF14" s="21">
        <v>4298171</v>
      </c>
      <c r="BHG14" s="21" t="s">
        <v>206</v>
      </c>
      <c r="BHH14" s="21">
        <v>856956</v>
      </c>
      <c r="BHI14" s="21" t="s">
        <v>206</v>
      </c>
      <c r="BHJ14" s="21" t="s">
        <v>206</v>
      </c>
      <c r="BHK14" s="21" t="s">
        <v>206</v>
      </c>
      <c r="BHL14" s="21" t="s">
        <v>206</v>
      </c>
      <c r="BHM14" s="21" t="s">
        <v>206</v>
      </c>
      <c r="BHN14" s="21" t="s">
        <v>206</v>
      </c>
      <c r="BHO14" s="21" t="s">
        <v>206</v>
      </c>
      <c r="BHP14" s="21" t="s">
        <v>206</v>
      </c>
      <c r="BHQ14" s="21" t="s">
        <v>206</v>
      </c>
      <c r="BHR14" s="21" t="s">
        <v>206</v>
      </c>
      <c r="BHS14" s="21" t="s">
        <v>206</v>
      </c>
      <c r="BHT14" s="21">
        <v>8940</v>
      </c>
      <c r="BHU14" s="21" t="s">
        <v>206</v>
      </c>
      <c r="BHV14" s="21">
        <v>22000</v>
      </c>
      <c r="BHW14" s="21" t="s">
        <v>206</v>
      </c>
      <c r="BHX14" s="21" t="s">
        <v>206</v>
      </c>
      <c r="BHY14" s="21" t="s">
        <v>206</v>
      </c>
      <c r="BHZ14" s="21" t="s">
        <v>206</v>
      </c>
      <c r="BIA14" s="21">
        <v>373686</v>
      </c>
      <c r="BIB14" s="21" t="s">
        <v>206</v>
      </c>
      <c r="BIC14" s="21" t="s">
        <v>206</v>
      </c>
      <c r="BID14" s="21" t="s">
        <v>206</v>
      </c>
      <c r="BIE14" s="21">
        <v>476326</v>
      </c>
      <c r="BIF14" s="21">
        <v>171000</v>
      </c>
      <c r="BIG14" s="21" t="s">
        <v>206</v>
      </c>
      <c r="BIH14" s="21">
        <v>10673</v>
      </c>
      <c r="BII14" s="21" t="s">
        <v>206</v>
      </c>
      <c r="BIJ14" s="21" t="s">
        <v>206</v>
      </c>
      <c r="BIK14" s="21" t="s">
        <v>206</v>
      </c>
      <c r="BIL14" s="21" t="s">
        <v>206</v>
      </c>
      <c r="BIM14" s="21" t="s">
        <v>206</v>
      </c>
      <c r="BIN14" s="21" t="s">
        <v>206</v>
      </c>
      <c r="BIO14" s="21" t="s">
        <v>206</v>
      </c>
      <c r="BIP14" s="21" t="s">
        <v>206</v>
      </c>
      <c r="BIQ14" s="21" t="s">
        <v>206</v>
      </c>
      <c r="BIR14" s="21">
        <v>1061414</v>
      </c>
      <c r="BIS14" s="21">
        <v>754930</v>
      </c>
      <c r="BIT14" s="21" t="s">
        <v>206</v>
      </c>
      <c r="BIU14" s="21" t="s">
        <v>206</v>
      </c>
      <c r="BIV14" s="21" t="s">
        <v>206</v>
      </c>
      <c r="BIW14" s="21" t="s">
        <v>206</v>
      </c>
      <c r="BIX14" s="21" t="s">
        <v>206</v>
      </c>
      <c r="BIY14" s="21">
        <v>265229</v>
      </c>
      <c r="BIZ14" s="21">
        <v>1670</v>
      </c>
      <c r="BJA14" s="21">
        <v>2325143</v>
      </c>
      <c r="BJB14" s="21" t="s">
        <v>206</v>
      </c>
      <c r="BJC14" s="21" t="s">
        <v>206</v>
      </c>
      <c r="BJD14" s="21">
        <v>4760</v>
      </c>
      <c r="BJE14" s="21">
        <v>251977</v>
      </c>
      <c r="BJF14" s="21" t="s">
        <v>206</v>
      </c>
      <c r="BJG14" s="21" t="s">
        <v>206</v>
      </c>
      <c r="BJH14" s="21">
        <v>6688</v>
      </c>
      <c r="BJI14" s="21" t="s">
        <v>206</v>
      </c>
      <c r="BJJ14" s="21" t="s">
        <v>206</v>
      </c>
      <c r="BJK14" s="21" t="s">
        <v>206</v>
      </c>
      <c r="BJL14" s="21" t="s">
        <v>206</v>
      </c>
      <c r="BJM14" s="21" t="s">
        <v>206</v>
      </c>
      <c r="BJN14" s="21" t="s">
        <v>206</v>
      </c>
      <c r="BJO14" s="21" t="s">
        <v>206</v>
      </c>
      <c r="BJP14" s="21" t="s">
        <v>206</v>
      </c>
      <c r="BJQ14" s="21" t="s">
        <v>206</v>
      </c>
      <c r="BJR14" s="21" t="s">
        <v>206</v>
      </c>
      <c r="BJS14" s="21" t="s">
        <v>206</v>
      </c>
      <c r="BJT14" s="21" t="s">
        <v>206</v>
      </c>
      <c r="BJU14" s="21" t="s">
        <v>206</v>
      </c>
      <c r="BJV14" s="21" t="s">
        <v>206</v>
      </c>
      <c r="BJW14" s="21" t="s">
        <v>206</v>
      </c>
      <c r="BJX14" s="21" t="s">
        <v>206</v>
      </c>
      <c r="BJY14" s="21" t="s">
        <v>206</v>
      </c>
      <c r="BJZ14" s="21">
        <v>191</v>
      </c>
      <c r="BKA14" s="21" t="s">
        <v>206</v>
      </c>
      <c r="BKB14" s="21" t="s">
        <v>206</v>
      </c>
      <c r="BKC14" s="21" t="s">
        <v>206</v>
      </c>
      <c r="BKD14" s="21">
        <v>544751</v>
      </c>
      <c r="BKE14" s="21">
        <v>515269</v>
      </c>
      <c r="BKF14" s="21">
        <v>726</v>
      </c>
      <c r="BKG14" s="21" t="s">
        <v>206</v>
      </c>
      <c r="BKH14" s="21">
        <v>236712</v>
      </c>
      <c r="BKI14" s="21">
        <v>3129</v>
      </c>
      <c r="BKJ14" s="21" t="s">
        <v>206</v>
      </c>
      <c r="BKK14" s="21" t="s">
        <v>206</v>
      </c>
      <c r="BKL14" s="21" t="s">
        <v>206</v>
      </c>
      <c r="BKM14" s="21" t="s">
        <v>206</v>
      </c>
      <c r="BKN14" s="21" t="s">
        <v>206</v>
      </c>
      <c r="BKO14" s="21">
        <v>62258982</v>
      </c>
      <c r="BKP14" s="21">
        <v>14582930</v>
      </c>
      <c r="BKQ14" s="21">
        <v>34580</v>
      </c>
      <c r="BKR14" s="21" t="s">
        <v>206</v>
      </c>
      <c r="BKS14" s="21" t="s">
        <v>206</v>
      </c>
      <c r="BKT14" s="21" t="s">
        <v>206</v>
      </c>
      <c r="BKU14" s="21">
        <v>3564848</v>
      </c>
      <c r="BKV14" s="21" t="s">
        <v>206</v>
      </c>
      <c r="BKW14" s="21" t="s">
        <v>206</v>
      </c>
      <c r="BKX14" s="21">
        <v>12253</v>
      </c>
      <c r="BKY14" s="21" t="s">
        <v>206</v>
      </c>
      <c r="BKZ14" s="21">
        <v>16472</v>
      </c>
      <c r="BLA14" s="21">
        <v>300</v>
      </c>
      <c r="BLB14" s="21">
        <v>121203</v>
      </c>
      <c r="BLC14" s="21" t="s">
        <v>206</v>
      </c>
      <c r="BLD14" s="21" t="s">
        <v>206</v>
      </c>
      <c r="BLE14" s="21" t="s">
        <v>206</v>
      </c>
      <c r="BLF14" s="21" t="s">
        <v>206</v>
      </c>
      <c r="BLG14" s="21">
        <v>200871</v>
      </c>
      <c r="BLH14" s="21" t="s">
        <v>206</v>
      </c>
      <c r="BLI14" s="21" t="s">
        <v>206</v>
      </c>
      <c r="BLJ14" s="21">
        <v>33780</v>
      </c>
      <c r="BLK14" s="21" t="s">
        <v>206</v>
      </c>
      <c r="BLL14" s="21" t="s">
        <v>206</v>
      </c>
      <c r="BLM14" s="21">
        <v>2248</v>
      </c>
      <c r="BLN14" s="21">
        <v>821681</v>
      </c>
      <c r="BLO14" s="21" t="s">
        <v>206</v>
      </c>
      <c r="BLP14" s="21">
        <v>299877</v>
      </c>
      <c r="BLQ14" s="21">
        <v>120</v>
      </c>
      <c r="BLR14" s="21">
        <v>74529</v>
      </c>
      <c r="BLS14" s="21">
        <v>1031</v>
      </c>
      <c r="BLT14" s="21">
        <v>1533577</v>
      </c>
      <c r="BLU14" s="21">
        <v>801</v>
      </c>
      <c r="BLV14" s="21" t="s">
        <v>206</v>
      </c>
      <c r="BLW14" s="21">
        <v>2829</v>
      </c>
      <c r="BLX14" s="21">
        <v>1592558</v>
      </c>
      <c r="BLY14" s="21">
        <v>3342152</v>
      </c>
      <c r="BLZ14" s="21" t="s">
        <v>206</v>
      </c>
      <c r="BMA14" s="21" t="s">
        <v>206</v>
      </c>
      <c r="BMB14" s="21">
        <v>105557</v>
      </c>
      <c r="BMC14" s="21" t="s">
        <v>206</v>
      </c>
      <c r="BMD14" s="21" t="s">
        <v>206</v>
      </c>
      <c r="BME14" s="21">
        <v>147932</v>
      </c>
      <c r="BMF14" s="21">
        <v>23284</v>
      </c>
      <c r="BMG14" s="21" t="s">
        <v>206</v>
      </c>
      <c r="BMH14" s="21">
        <v>88615</v>
      </c>
      <c r="BMI14" s="21">
        <v>240824</v>
      </c>
      <c r="BMJ14" s="21">
        <v>5</v>
      </c>
      <c r="BMK14" s="21">
        <v>2421910</v>
      </c>
      <c r="BML14" s="21">
        <v>2345</v>
      </c>
      <c r="BMM14" s="21">
        <v>94443</v>
      </c>
      <c r="BMN14" s="21">
        <v>15850</v>
      </c>
      <c r="BMO14" s="21">
        <v>6598180</v>
      </c>
      <c r="BMP14" s="21" t="s">
        <v>206</v>
      </c>
      <c r="BMQ14" s="21" t="s">
        <v>206</v>
      </c>
      <c r="BMR14" s="21">
        <v>5121</v>
      </c>
      <c r="BMS14" s="21">
        <v>542474</v>
      </c>
      <c r="BMT14" s="21">
        <v>74821</v>
      </c>
      <c r="BMU14" s="21">
        <v>31683</v>
      </c>
      <c r="BMV14" s="21">
        <v>495654</v>
      </c>
      <c r="BMW14" s="21">
        <v>1165</v>
      </c>
      <c r="BMX14" s="21">
        <v>200940</v>
      </c>
      <c r="BMY14" s="21">
        <v>34183</v>
      </c>
      <c r="BMZ14" s="21">
        <v>23214</v>
      </c>
      <c r="BNA14" s="21">
        <v>20544</v>
      </c>
      <c r="BNB14" s="21">
        <v>34106</v>
      </c>
      <c r="BNC14" s="21">
        <v>468447</v>
      </c>
      <c r="BND14" s="21" t="s">
        <v>206</v>
      </c>
      <c r="BNE14" s="21">
        <v>56</v>
      </c>
      <c r="BNF14" s="21">
        <v>5023621</v>
      </c>
      <c r="BNG14" s="21" t="s">
        <v>206</v>
      </c>
      <c r="BNH14" s="21">
        <v>160672</v>
      </c>
      <c r="BNI14" s="21">
        <v>41776</v>
      </c>
      <c r="BNJ14" s="21">
        <v>1004</v>
      </c>
      <c r="BNK14" s="21" t="s">
        <v>206</v>
      </c>
      <c r="BNL14" s="21">
        <v>83</v>
      </c>
      <c r="BNM14" s="21">
        <v>14477</v>
      </c>
      <c r="BNN14" s="21" t="s">
        <v>206</v>
      </c>
      <c r="BNO14" s="21">
        <v>25065</v>
      </c>
      <c r="BNP14" s="21">
        <v>91949</v>
      </c>
      <c r="BNQ14" s="21">
        <v>1433</v>
      </c>
      <c r="BNR14" s="21" t="s">
        <v>206</v>
      </c>
      <c r="BNS14" s="21">
        <v>7507</v>
      </c>
      <c r="BNT14" s="21">
        <v>5105</v>
      </c>
      <c r="BNU14" s="21">
        <v>27464</v>
      </c>
      <c r="BNV14" s="21">
        <v>38951</v>
      </c>
      <c r="BNW14" s="21" t="s">
        <v>206</v>
      </c>
      <c r="BNX14" s="21">
        <v>22302</v>
      </c>
      <c r="BNY14" s="21">
        <v>316863</v>
      </c>
      <c r="BNZ14" s="21">
        <v>7464</v>
      </c>
      <c r="BOA14" s="21">
        <v>124</v>
      </c>
      <c r="BOB14" s="21">
        <v>76370</v>
      </c>
      <c r="BOC14" s="21">
        <v>17068</v>
      </c>
      <c r="BOD14" s="21">
        <v>17490027</v>
      </c>
      <c r="BOE14" s="21" t="s">
        <v>206</v>
      </c>
      <c r="BOF14" s="21" t="s">
        <v>206</v>
      </c>
      <c r="BOG14" s="21" t="s">
        <v>206</v>
      </c>
      <c r="BOH14" s="21">
        <v>55</v>
      </c>
      <c r="BOI14" s="21">
        <v>65303210</v>
      </c>
      <c r="BOJ14" s="21">
        <v>5186337</v>
      </c>
      <c r="BOK14" s="21">
        <v>223809</v>
      </c>
      <c r="BOL14" s="21">
        <v>46112</v>
      </c>
      <c r="BOM14" s="21">
        <v>20500</v>
      </c>
      <c r="BON14" s="21">
        <v>9000</v>
      </c>
      <c r="BOO14" s="21">
        <v>1241886</v>
      </c>
      <c r="BOP14" s="21" t="s">
        <v>206</v>
      </c>
      <c r="BOQ14" s="21" t="s">
        <v>206</v>
      </c>
      <c r="BOR14" s="21">
        <v>5042</v>
      </c>
      <c r="BOS14" s="21">
        <v>2112</v>
      </c>
      <c r="BOT14" s="21">
        <v>115956</v>
      </c>
      <c r="BOU14" s="21">
        <v>9743</v>
      </c>
      <c r="BOV14" s="21">
        <v>720368</v>
      </c>
      <c r="BOW14" s="21" t="s">
        <v>206</v>
      </c>
      <c r="BOX14" s="21" t="s">
        <v>206</v>
      </c>
      <c r="BOY14" s="21">
        <v>640</v>
      </c>
      <c r="BOZ14" s="21" t="s">
        <v>206</v>
      </c>
      <c r="BPA14" s="21" t="s">
        <v>206</v>
      </c>
      <c r="BPB14" s="21" t="s">
        <v>206</v>
      </c>
      <c r="BPC14" s="21">
        <v>24693</v>
      </c>
      <c r="BPD14" s="21">
        <v>2040000</v>
      </c>
      <c r="BPE14" s="21" t="s">
        <v>206</v>
      </c>
      <c r="BPF14" s="21">
        <v>2879</v>
      </c>
      <c r="BPG14" s="21">
        <v>643</v>
      </c>
      <c r="BPH14" s="21">
        <v>5069111</v>
      </c>
      <c r="BPI14" s="21">
        <v>2200534</v>
      </c>
      <c r="BPJ14" s="21" t="s">
        <v>206</v>
      </c>
      <c r="BPK14" s="21">
        <v>2297</v>
      </c>
      <c r="BPL14" s="21">
        <v>5298688</v>
      </c>
      <c r="BPM14" s="21" t="s">
        <v>206</v>
      </c>
      <c r="BPN14" s="21">
        <v>4966196</v>
      </c>
      <c r="BPO14" s="21">
        <v>1623310</v>
      </c>
      <c r="BPP14" s="21" t="s">
        <v>206</v>
      </c>
      <c r="BPQ14" s="21">
        <v>1030</v>
      </c>
      <c r="BPR14" s="21">
        <v>2095191</v>
      </c>
      <c r="BPS14" s="21">
        <v>10919775</v>
      </c>
      <c r="BPT14" s="21">
        <v>17886</v>
      </c>
      <c r="BPU14" s="21">
        <v>40</v>
      </c>
      <c r="BPV14" s="21">
        <v>26197</v>
      </c>
      <c r="BPW14" s="21" t="s">
        <v>206</v>
      </c>
      <c r="BPX14" s="21">
        <v>2570</v>
      </c>
      <c r="BPY14" s="21">
        <v>68</v>
      </c>
      <c r="BPZ14" s="21">
        <v>29247</v>
      </c>
      <c r="BQA14" s="21" t="s">
        <v>206</v>
      </c>
      <c r="BQB14" s="21">
        <v>8889</v>
      </c>
      <c r="BQC14" s="21" t="s">
        <v>206</v>
      </c>
      <c r="BQD14" s="21">
        <v>3990</v>
      </c>
      <c r="BQE14" s="21">
        <v>475103</v>
      </c>
      <c r="BQF14" s="21">
        <v>32818</v>
      </c>
      <c r="BQG14" s="21">
        <v>3174235</v>
      </c>
      <c r="BQH14" s="21">
        <v>114703</v>
      </c>
      <c r="BQI14" s="21">
        <v>375830</v>
      </c>
      <c r="BQJ14" s="21" t="s">
        <v>206</v>
      </c>
      <c r="BQK14" s="21" t="s">
        <v>206</v>
      </c>
      <c r="BQL14" s="21">
        <v>77590</v>
      </c>
      <c r="BQM14" s="21">
        <v>607381</v>
      </c>
      <c r="BQN14" s="21">
        <v>207742</v>
      </c>
      <c r="BQO14" s="21">
        <v>3333</v>
      </c>
      <c r="BQP14" s="21" t="s">
        <v>206</v>
      </c>
      <c r="BQQ14" s="21" t="s">
        <v>206</v>
      </c>
      <c r="BQR14" s="21">
        <v>147847</v>
      </c>
      <c r="BQS14" s="21">
        <v>108413</v>
      </c>
      <c r="BQT14" s="21">
        <v>280</v>
      </c>
      <c r="BQU14" s="21">
        <v>11215</v>
      </c>
      <c r="BQV14" s="21">
        <v>16818</v>
      </c>
      <c r="BQW14" s="21">
        <v>9719</v>
      </c>
      <c r="BQX14" s="21" t="s">
        <v>206</v>
      </c>
      <c r="BQY14" s="21">
        <v>6107</v>
      </c>
      <c r="BQZ14" s="21">
        <v>34901</v>
      </c>
      <c r="BRA14" s="21" t="s">
        <v>206</v>
      </c>
      <c r="BRB14" s="21">
        <v>1173</v>
      </c>
      <c r="BRC14" s="21" t="s">
        <v>206</v>
      </c>
      <c r="BRD14" s="21" t="s">
        <v>206</v>
      </c>
      <c r="BRE14" s="21" t="s">
        <v>206</v>
      </c>
      <c r="BRF14" s="21">
        <v>333250</v>
      </c>
      <c r="BRG14" s="21" t="s">
        <v>206</v>
      </c>
      <c r="BRH14" s="21" t="s">
        <v>206</v>
      </c>
      <c r="BRI14" s="21">
        <v>893</v>
      </c>
      <c r="BRJ14" s="21" t="s">
        <v>206</v>
      </c>
      <c r="BRK14" s="21" t="s">
        <v>206</v>
      </c>
      <c r="BRL14" s="21" t="s">
        <v>206</v>
      </c>
      <c r="BRM14" s="21">
        <v>210306</v>
      </c>
      <c r="BRN14" s="21">
        <v>336279</v>
      </c>
      <c r="BRO14" s="21">
        <v>652264</v>
      </c>
      <c r="BRP14" s="21">
        <v>5166737</v>
      </c>
      <c r="BRQ14" s="21" t="s">
        <v>206</v>
      </c>
      <c r="BRR14" s="21">
        <v>216877</v>
      </c>
      <c r="BRS14" s="21">
        <v>15047</v>
      </c>
      <c r="BRT14" s="21">
        <v>64976</v>
      </c>
      <c r="BRU14" s="21">
        <v>3408414</v>
      </c>
      <c r="BRV14" s="21">
        <v>144231</v>
      </c>
      <c r="BRW14" s="21">
        <v>1552</v>
      </c>
      <c r="BRX14" s="21" t="s">
        <v>206</v>
      </c>
      <c r="BRY14" s="21" t="s">
        <v>206</v>
      </c>
      <c r="BRZ14" s="21" t="s">
        <v>206</v>
      </c>
      <c r="BSA14" s="21" t="s">
        <v>206</v>
      </c>
      <c r="BSB14" s="21">
        <v>594</v>
      </c>
      <c r="BSC14" s="21">
        <v>129275825</v>
      </c>
      <c r="BSD14" s="21">
        <v>59603433</v>
      </c>
      <c r="BSE14" s="21">
        <v>65576481</v>
      </c>
      <c r="BSF14" s="21" t="s">
        <v>206</v>
      </c>
      <c r="BSG14" s="21" t="s">
        <v>206</v>
      </c>
      <c r="BSH14" s="21" t="s">
        <v>206</v>
      </c>
      <c r="BSI14" s="21">
        <v>2757881</v>
      </c>
      <c r="BSJ14" s="21" t="s">
        <v>206</v>
      </c>
      <c r="BSK14" s="21">
        <v>97563</v>
      </c>
      <c r="BSL14" s="21">
        <v>62597</v>
      </c>
      <c r="BSM14" s="21">
        <v>4555</v>
      </c>
      <c r="BSN14" s="21">
        <v>2246469</v>
      </c>
      <c r="BSO14" s="21">
        <v>161046</v>
      </c>
      <c r="BSP14" s="21">
        <v>2793270</v>
      </c>
      <c r="BSQ14" s="21" t="s">
        <v>206</v>
      </c>
      <c r="BSR14" s="21" t="s">
        <v>206</v>
      </c>
      <c r="BSS14" s="21" t="s">
        <v>206</v>
      </c>
      <c r="BST14" s="21" t="s">
        <v>206</v>
      </c>
      <c r="BSU14" s="21" t="s">
        <v>206</v>
      </c>
      <c r="BSV14" s="21" t="s">
        <v>206</v>
      </c>
      <c r="BSW14" s="21" t="s">
        <v>206</v>
      </c>
      <c r="BSX14" s="21" t="s">
        <v>206</v>
      </c>
      <c r="BSY14" s="21" t="s">
        <v>206</v>
      </c>
      <c r="BSZ14" s="21" t="s">
        <v>206</v>
      </c>
      <c r="BTA14" s="21" t="s">
        <v>206</v>
      </c>
      <c r="BTB14" s="21" t="s">
        <v>206</v>
      </c>
      <c r="BTC14" s="21" t="s">
        <v>206</v>
      </c>
      <c r="BTD14" s="21" t="s">
        <v>206</v>
      </c>
      <c r="BTE14" s="21" t="s">
        <v>206</v>
      </c>
      <c r="BTF14" s="21" t="s">
        <v>206</v>
      </c>
      <c r="BTG14" s="21" t="s">
        <v>206</v>
      </c>
      <c r="BTH14" s="21" t="s">
        <v>206</v>
      </c>
      <c r="BTI14" s="21" t="s">
        <v>206</v>
      </c>
      <c r="BTJ14" s="21" t="s">
        <v>206</v>
      </c>
      <c r="BTK14" s="21" t="s">
        <v>206</v>
      </c>
      <c r="BTL14" s="21" t="s">
        <v>206</v>
      </c>
      <c r="BTM14" s="21" t="s">
        <v>206</v>
      </c>
      <c r="BTN14" s="21" t="s">
        <v>206</v>
      </c>
      <c r="BTO14" s="21" t="s">
        <v>206</v>
      </c>
      <c r="BTP14" s="21" t="s">
        <v>206</v>
      </c>
      <c r="BTQ14" s="21" t="s">
        <v>206</v>
      </c>
      <c r="BTR14" s="21" t="s">
        <v>206</v>
      </c>
      <c r="BTS14" s="21" t="s">
        <v>206</v>
      </c>
      <c r="BTT14" s="21" t="s">
        <v>206</v>
      </c>
      <c r="BTU14" s="21" t="s">
        <v>206</v>
      </c>
      <c r="BTV14" s="21" t="s">
        <v>206</v>
      </c>
      <c r="BTW14" s="21" t="s">
        <v>206</v>
      </c>
      <c r="BTX14" s="21" t="s">
        <v>206</v>
      </c>
      <c r="BTY14" s="21" t="s">
        <v>206</v>
      </c>
      <c r="BTZ14" s="21" t="s">
        <v>206</v>
      </c>
      <c r="BUA14" s="21" t="s">
        <v>206</v>
      </c>
      <c r="BUB14" s="21" t="s">
        <v>206</v>
      </c>
      <c r="BUC14" s="21" t="s">
        <v>206</v>
      </c>
      <c r="BUD14" s="21" t="s">
        <v>206</v>
      </c>
      <c r="BUE14" s="21" t="s">
        <v>206</v>
      </c>
      <c r="BUF14" s="21" t="s">
        <v>206</v>
      </c>
      <c r="BUG14" s="21" t="s">
        <v>206</v>
      </c>
      <c r="BUH14" s="21" t="s">
        <v>206</v>
      </c>
      <c r="BUI14" s="21" t="s">
        <v>206</v>
      </c>
      <c r="BUJ14" s="21" t="s">
        <v>206</v>
      </c>
      <c r="BUK14" s="21" t="s">
        <v>206</v>
      </c>
      <c r="BUL14" s="21" t="s">
        <v>206</v>
      </c>
      <c r="BUM14" s="21" t="s">
        <v>206</v>
      </c>
      <c r="BUN14" s="21" t="s">
        <v>206</v>
      </c>
      <c r="BUO14" s="21" t="s">
        <v>206</v>
      </c>
      <c r="BUP14" s="21" t="s">
        <v>206</v>
      </c>
      <c r="BUQ14" s="21" t="s">
        <v>206</v>
      </c>
      <c r="BUR14" s="21" t="s">
        <v>206</v>
      </c>
      <c r="BUS14" s="21" t="s">
        <v>206</v>
      </c>
      <c r="BUT14" s="21" t="s">
        <v>206</v>
      </c>
      <c r="BUU14" s="21" t="s">
        <v>206</v>
      </c>
      <c r="BUV14" s="21" t="s">
        <v>206</v>
      </c>
      <c r="BUW14" s="21" t="s">
        <v>206</v>
      </c>
      <c r="BUX14" s="21" t="s">
        <v>206</v>
      </c>
      <c r="BUY14" s="21" t="s">
        <v>206</v>
      </c>
      <c r="BUZ14" s="21" t="s">
        <v>206</v>
      </c>
      <c r="BVA14" s="21" t="s">
        <v>206</v>
      </c>
      <c r="BVB14" s="21" t="s">
        <v>206</v>
      </c>
      <c r="BVC14" s="21" t="s">
        <v>206</v>
      </c>
      <c r="BVD14" s="21" t="s">
        <v>206</v>
      </c>
      <c r="BVE14" s="21" t="s">
        <v>206</v>
      </c>
      <c r="BVF14" s="21" t="s">
        <v>206</v>
      </c>
      <c r="BVG14" s="21" t="s">
        <v>206</v>
      </c>
      <c r="BVH14" s="21" t="s">
        <v>206</v>
      </c>
      <c r="BVI14" s="21" t="s">
        <v>206</v>
      </c>
      <c r="BVJ14" s="21" t="s">
        <v>206</v>
      </c>
      <c r="BVK14" s="21" t="s">
        <v>206</v>
      </c>
      <c r="BVL14" s="21" t="s">
        <v>206</v>
      </c>
      <c r="BVM14" s="21" t="s">
        <v>206</v>
      </c>
      <c r="BVN14" s="21" t="s">
        <v>206</v>
      </c>
      <c r="BVO14" s="21" t="s">
        <v>206</v>
      </c>
      <c r="BVP14" s="21" t="s">
        <v>206</v>
      </c>
      <c r="BVQ14" s="21" t="s">
        <v>206</v>
      </c>
      <c r="BVR14" s="21" t="s">
        <v>206</v>
      </c>
      <c r="BVS14" s="21" t="s">
        <v>206</v>
      </c>
      <c r="BVT14" s="21" t="s">
        <v>206</v>
      </c>
      <c r="BVU14" s="21" t="s">
        <v>206</v>
      </c>
      <c r="BVV14" s="21" t="s">
        <v>206</v>
      </c>
      <c r="BVW14" s="21" t="s">
        <v>206</v>
      </c>
      <c r="BVX14" s="21" t="s">
        <v>206</v>
      </c>
      <c r="BVY14" s="21" t="s">
        <v>206</v>
      </c>
      <c r="BVZ14" s="21" t="s">
        <v>206</v>
      </c>
      <c r="BWA14" s="21" t="s">
        <v>206</v>
      </c>
      <c r="BWB14" s="21" t="s">
        <v>206</v>
      </c>
      <c r="BWC14" s="21" t="s">
        <v>206</v>
      </c>
      <c r="BWD14" s="21" t="s">
        <v>206</v>
      </c>
      <c r="BWE14" s="21" t="s">
        <v>206</v>
      </c>
      <c r="BWF14" s="21" t="s">
        <v>206</v>
      </c>
      <c r="BWG14" s="21" t="s">
        <v>206</v>
      </c>
      <c r="BWH14" s="21" t="s">
        <v>206</v>
      </c>
      <c r="BWI14" s="21" t="s">
        <v>206</v>
      </c>
      <c r="BWJ14" s="21" t="s">
        <v>206</v>
      </c>
      <c r="BWK14" s="21" t="s">
        <v>206</v>
      </c>
      <c r="BWL14" s="21" t="s">
        <v>206</v>
      </c>
      <c r="BWM14" s="21" t="s">
        <v>206</v>
      </c>
      <c r="BWN14" s="21" t="s">
        <v>206</v>
      </c>
      <c r="BWO14" s="21" t="s">
        <v>206</v>
      </c>
      <c r="BWP14" s="21" t="s">
        <v>206</v>
      </c>
      <c r="BWQ14" s="21">
        <v>8975</v>
      </c>
      <c r="BWR14" s="21" t="s">
        <v>206</v>
      </c>
      <c r="BWS14" s="21" t="s">
        <v>206</v>
      </c>
      <c r="BWT14" s="21" t="s">
        <v>206</v>
      </c>
      <c r="BWU14" s="21" t="s">
        <v>206</v>
      </c>
      <c r="BWV14" s="21">
        <v>155104</v>
      </c>
      <c r="BWW14" s="21" t="s">
        <v>206</v>
      </c>
      <c r="BWX14" s="21" t="s">
        <v>206</v>
      </c>
      <c r="BWY14" s="21" t="s">
        <v>206</v>
      </c>
      <c r="BWZ14" s="21">
        <v>219479</v>
      </c>
      <c r="BXA14" s="21" t="s">
        <v>206</v>
      </c>
      <c r="BXB14" s="21">
        <v>37593</v>
      </c>
      <c r="BXC14" s="21">
        <v>102676</v>
      </c>
      <c r="BXD14" s="21">
        <v>54</v>
      </c>
      <c r="BXE14" s="21">
        <v>34088</v>
      </c>
      <c r="BXF14" s="21">
        <v>45068</v>
      </c>
      <c r="BXG14" s="21">
        <v>1657009</v>
      </c>
      <c r="BXH14" s="21" t="s">
        <v>206</v>
      </c>
      <c r="BXI14" s="21" t="s">
        <v>206</v>
      </c>
      <c r="BXJ14" s="21">
        <v>2806</v>
      </c>
      <c r="BXK14" s="21" t="s">
        <v>206</v>
      </c>
      <c r="BXL14" s="21" t="s">
        <v>206</v>
      </c>
      <c r="BXM14" s="21" t="s">
        <v>206</v>
      </c>
      <c r="BXN14" s="21" t="s">
        <v>206</v>
      </c>
      <c r="BXO14" s="21" t="s">
        <v>206</v>
      </c>
      <c r="BXP14" s="21">
        <v>56</v>
      </c>
      <c r="BXQ14" s="21" t="s">
        <v>206</v>
      </c>
      <c r="BXR14" s="21" t="s">
        <v>206</v>
      </c>
      <c r="BXS14" s="21" t="s">
        <v>206</v>
      </c>
      <c r="BXT14" s="21">
        <v>16032</v>
      </c>
      <c r="BXU14" s="21">
        <v>62259</v>
      </c>
      <c r="BXV14" s="21" t="s">
        <v>206</v>
      </c>
      <c r="BXW14" s="21">
        <v>47110</v>
      </c>
      <c r="BXX14" s="21" t="s">
        <v>206</v>
      </c>
      <c r="BXY14" s="21" t="s">
        <v>206</v>
      </c>
      <c r="BXZ14" s="21" t="s">
        <v>206</v>
      </c>
      <c r="BYA14" s="21">
        <v>39616</v>
      </c>
      <c r="BYB14" s="21">
        <v>19</v>
      </c>
      <c r="BYC14" s="21">
        <v>1724</v>
      </c>
      <c r="BYD14" s="21" t="s">
        <v>206</v>
      </c>
      <c r="BYE14" s="21">
        <v>225</v>
      </c>
      <c r="BYF14" s="21">
        <v>232</v>
      </c>
      <c r="BYG14" s="21">
        <v>509</v>
      </c>
      <c r="BYH14" s="21" t="s">
        <v>206</v>
      </c>
      <c r="BYI14" s="21" t="s">
        <v>206</v>
      </c>
      <c r="BYJ14" s="21" t="s">
        <v>206</v>
      </c>
      <c r="BYK14" s="21">
        <v>1634</v>
      </c>
      <c r="BYL14" s="21" t="s">
        <v>206</v>
      </c>
      <c r="BYM14" s="21" t="s">
        <v>206</v>
      </c>
      <c r="BYN14" s="21" t="s">
        <v>206</v>
      </c>
      <c r="BYO14" s="21" t="s">
        <v>206</v>
      </c>
      <c r="BYP14" s="21" t="s">
        <v>206</v>
      </c>
      <c r="BYQ14" s="21" t="s">
        <v>206</v>
      </c>
      <c r="BYR14" s="21" t="s">
        <v>206</v>
      </c>
      <c r="BYS14" s="21" t="s">
        <v>206</v>
      </c>
      <c r="BYT14" s="21">
        <v>51547</v>
      </c>
      <c r="BYU14" s="21" t="s">
        <v>206</v>
      </c>
      <c r="BYV14" s="21" t="s">
        <v>206</v>
      </c>
      <c r="BYW14" s="21">
        <v>94</v>
      </c>
      <c r="BYX14" s="21" t="s">
        <v>206</v>
      </c>
      <c r="BYY14" s="21" t="s">
        <v>206</v>
      </c>
      <c r="BYZ14" s="21" t="s">
        <v>206</v>
      </c>
      <c r="BZA14" s="21">
        <v>10199</v>
      </c>
      <c r="BZB14" s="21">
        <v>52614</v>
      </c>
      <c r="BZC14" s="21">
        <v>24538</v>
      </c>
      <c r="BZD14" s="21" t="s">
        <v>206</v>
      </c>
      <c r="BZE14" s="21" t="s">
        <v>206</v>
      </c>
      <c r="BZF14" s="21">
        <v>2854</v>
      </c>
      <c r="BZG14" s="21" t="s">
        <v>206</v>
      </c>
      <c r="BZH14" s="21">
        <v>3452</v>
      </c>
      <c r="BZI14" s="21" t="s">
        <v>206</v>
      </c>
      <c r="BZJ14" s="21">
        <v>382</v>
      </c>
      <c r="BZK14" s="21">
        <v>56</v>
      </c>
      <c r="BZL14" s="21" t="s">
        <v>206</v>
      </c>
      <c r="BZM14" s="21" t="s">
        <v>206</v>
      </c>
      <c r="BZN14" s="21" t="s">
        <v>206</v>
      </c>
      <c r="BZO14" s="21" t="s">
        <v>206</v>
      </c>
      <c r="BZP14" s="21">
        <v>36</v>
      </c>
      <c r="BZQ14" s="21">
        <v>5564339</v>
      </c>
      <c r="BZR14" s="21">
        <v>10359644</v>
      </c>
      <c r="BZS14" s="21" t="s">
        <v>206</v>
      </c>
      <c r="BZT14" s="21" t="s">
        <v>206</v>
      </c>
      <c r="BZU14" s="21" t="s">
        <v>206</v>
      </c>
      <c r="BZV14" s="21" t="s">
        <v>206</v>
      </c>
      <c r="BZW14" s="21">
        <v>15930</v>
      </c>
      <c r="BZX14" s="21" t="s">
        <v>206</v>
      </c>
      <c r="BZY14" s="21" t="s">
        <v>206</v>
      </c>
      <c r="BZZ14" s="21">
        <v>13488</v>
      </c>
      <c r="CAA14" s="21">
        <v>1731</v>
      </c>
      <c r="CAB14" s="21">
        <v>523</v>
      </c>
      <c r="CAC14" s="21" t="s">
        <v>206</v>
      </c>
      <c r="CAD14" s="21">
        <v>75490</v>
      </c>
      <c r="CAE14" s="21" t="s">
        <v>206</v>
      </c>
      <c r="CAF14" s="21">
        <v>1339849</v>
      </c>
      <c r="CAG14" s="21">
        <v>950</v>
      </c>
      <c r="CAH14" s="21" t="s">
        <v>206</v>
      </c>
      <c r="CAI14" s="21" t="s">
        <v>206</v>
      </c>
      <c r="CAJ14" s="21" t="s">
        <v>206</v>
      </c>
      <c r="CAK14" s="21">
        <v>2127789</v>
      </c>
      <c r="CAL14" s="21">
        <v>322841</v>
      </c>
      <c r="CAM14" s="21">
        <v>480</v>
      </c>
      <c r="CAN14" s="21">
        <v>1409050</v>
      </c>
      <c r="CAO14" s="21">
        <v>65827</v>
      </c>
      <c r="CAP14" s="21">
        <v>10062646</v>
      </c>
      <c r="CAQ14" s="21">
        <v>76682</v>
      </c>
      <c r="CAR14" s="21" t="s">
        <v>206</v>
      </c>
      <c r="CAS14" s="21" t="s">
        <v>206</v>
      </c>
      <c r="CAT14" s="21">
        <v>737551</v>
      </c>
      <c r="CAU14" s="21">
        <v>20355600</v>
      </c>
      <c r="CAV14" s="21">
        <v>549592</v>
      </c>
      <c r="CAW14" s="21">
        <v>2201324</v>
      </c>
      <c r="CAX14" s="21">
        <v>35422</v>
      </c>
      <c r="CAY14" s="21">
        <v>367857</v>
      </c>
      <c r="CAZ14" s="21">
        <v>1021465</v>
      </c>
      <c r="CBA14" s="21">
        <v>4736585</v>
      </c>
      <c r="CBB14" s="21">
        <v>199</v>
      </c>
      <c r="CBC14" s="21">
        <v>11574713</v>
      </c>
      <c r="CBD14" s="21">
        <v>44430</v>
      </c>
      <c r="CBE14" s="21" t="s">
        <v>206</v>
      </c>
      <c r="CBF14" s="21">
        <v>3155</v>
      </c>
      <c r="CBG14" s="21" t="s">
        <v>206</v>
      </c>
      <c r="CBH14" s="21">
        <v>43757</v>
      </c>
      <c r="CBI14" s="21">
        <v>148829</v>
      </c>
      <c r="CBJ14" s="21">
        <v>52348</v>
      </c>
      <c r="CBK14" s="21" t="s">
        <v>206</v>
      </c>
      <c r="CBL14" s="21">
        <v>1168</v>
      </c>
      <c r="CBM14" s="21">
        <v>3971594</v>
      </c>
      <c r="CBN14" s="21">
        <v>59605</v>
      </c>
      <c r="CBO14" s="21">
        <v>877490</v>
      </c>
      <c r="CBP14" s="21">
        <v>2099042</v>
      </c>
      <c r="CBQ14" s="21">
        <v>8938186</v>
      </c>
      <c r="CBR14" s="21" t="s">
        <v>206</v>
      </c>
      <c r="CBS14" s="21" t="s">
        <v>206</v>
      </c>
      <c r="CBT14" s="21">
        <v>773939</v>
      </c>
      <c r="CBU14" s="21">
        <v>8578362</v>
      </c>
      <c r="CBV14" s="21">
        <v>3317714</v>
      </c>
      <c r="CBW14" s="21">
        <v>30452</v>
      </c>
      <c r="CBX14" s="21">
        <v>20540</v>
      </c>
      <c r="CBY14" s="21" t="s">
        <v>206</v>
      </c>
      <c r="CBZ14" s="21">
        <v>7511092</v>
      </c>
      <c r="CCA14" s="21">
        <v>1367289</v>
      </c>
      <c r="CCB14" s="21">
        <v>181062</v>
      </c>
      <c r="CCC14" s="21">
        <v>2273</v>
      </c>
      <c r="CCD14" s="21">
        <v>782927</v>
      </c>
      <c r="CCE14" s="21">
        <v>17450</v>
      </c>
      <c r="CCF14" s="21" t="s">
        <v>206</v>
      </c>
      <c r="CCG14" s="21">
        <v>935035</v>
      </c>
      <c r="CCH14" s="21">
        <v>189002</v>
      </c>
      <c r="CCI14" s="21" t="s">
        <v>206</v>
      </c>
      <c r="CCJ14" s="21">
        <v>3499</v>
      </c>
      <c r="CCK14" s="21">
        <v>1757</v>
      </c>
      <c r="CCL14" s="21">
        <v>3154</v>
      </c>
      <c r="CCM14" s="21" t="s">
        <v>206</v>
      </c>
      <c r="CCN14" s="21">
        <v>10771174</v>
      </c>
      <c r="CCO14" s="21" t="s">
        <v>206</v>
      </c>
      <c r="CCP14" s="21" t="s">
        <v>206</v>
      </c>
      <c r="CCQ14" s="21">
        <v>1602</v>
      </c>
      <c r="CCR14" s="21">
        <v>110233</v>
      </c>
      <c r="CCS14" s="21" t="s">
        <v>206</v>
      </c>
      <c r="CCT14" s="21" t="s">
        <v>206</v>
      </c>
      <c r="CCU14" s="21">
        <v>153194</v>
      </c>
      <c r="CCV14" s="21">
        <v>1982980</v>
      </c>
      <c r="CCW14" s="21">
        <v>2378921</v>
      </c>
      <c r="CCX14" s="21">
        <v>154530</v>
      </c>
      <c r="CCY14" s="21" t="s">
        <v>206</v>
      </c>
      <c r="CCZ14" s="21">
        <v>224145</v>
      </c>
      <c r="CDA14" s="21">
        <v>139253</v>
      </c>
      <c r="CDB14" s="21">
        <v>1021192</v>
      </c>
      <c r="CDC14" s="21">
        <v>8473</v>
      </c>
      <c r="CDD14" s="21">
        <v>962051</v>
      </c>
      <c r="CDE14" s="21">
        <v>43470</v>
      </c>
      <c r="CDF14" s="21">
        <v>22622</v>
      </c>
      <c r="CDG14" s="21">
        <v>1475</v>
      </c>
      <c r="CDH14" s="21" t="s">
        <v>206</v>
      </c>
      <c r="CDI14" s="21">
        <v>584</v>
      </c>
      <c r="CDJ14" s="21">
        <v>11934</v>
      </c>
      <c r="CDK14" s="21">
        <v>125493786</v>
      </c>
      <c r="CDL14" s="21">
        <v>171066544</v>
      </c>
      <c r="CDM14" s="21">
        <v>366915779</v>
      </c>
      <c r="CDN14" s="21">
        <v>259</v>
      </c>
      <c r="CDO14" s="21">
        <v>45500</v>
      </c>
      <c r="CDP14" s="21">
        <v>11606296</v>
      </c>
      <c r="CDQ14" s="21">
        <v>17465528</v>
      </c>
      <c r="CDR14" s="21" t="s">
        <v>206</v>
      </c>
      <c r="CDS14" s="21" t="s">
        <v>206</v>
      </c>
      <c r="CDT14" s="21">
        <v>1928061</v>
      </c>
      <c r="CDU14" s="21">
        <v>1175173</v>
      </c>
      <c r="CDV14" s="21">
        <v>765886</v>
      </c>
      <c r="CDW14" s="21">
        <v>15416</v>
      </c>
      <c r="CDX14" s="21">
        <v>1370468</v>
      </c>
      <c r="CDY14" s="21">
        <v>77000</v>
      </c>
      <c r="CDZ14">
        <v>39054110</v>
      </c>
      <c r="CEA14">
        <v>812205</v>
      </c>
      <c r="CEB14">
        <v>52464314</v>
      </c>
      <c r="CEC14">
        <v>307176</v>
      </c>
      <c r="CED14">
        <v>6883960</v>
      </c>
      <c r="CEE14">
        <v>14608926</v>
      </c>
      <c r="CEF14">
        <v>12791805</v>
      </c>
      <c r="CEG14">
        <v>4575867</v>
      </c>
      <c r="CEH14">
        <v>630279096</v>
      </c>
      <c r="CEI14">
        <v>2987161</v>
      </c>
      <c r="CEJ14">
        <v>1338582172</v>
      </c>
      <c r="CEK14">
        <v>3676057</v>
      </c>
      <c r="CEL14">
        <v>243504</v>
      </c>
      <c r="CEM14">
        <v>2894350</v>
      </c>
      <c r="CEN14">
        <v>103407055</v>
      </c>
      <c r="CEO14">
        <v>74934104</v>
      </c>
      <c r="CEP14">
        <v>88493419</v>
      </c>
      <c r="CEQ14">
        <v>184943611</v>
      </c>
      <c r="CER14">
        <v>2668103</v>
      </c>
      <c r="CES14">
        <v>309757031</v>
      </c>
      <c r="CET14">
        <v>264782976</v>
      </c>
      <c r="CEU14">
        <v>837461894</v>
      </c>
      <c r="CEV14">
        <v>16447954</v>
      </c>
      <c r="CEW14">
        <v>198744</v>
      </c>
      <c r="CEX14">
        <v>8522318</v>
      </c>
      <c r="CEY14">
        <v>1473</v>
      </c>
      <c r="CEZ14">
        <v>231902</v>
      </c>
      <c r="CFA14">
        <v>7012652</v>
      </c>
      <c r="CFB14">
        <v>1612972</v>
      </c>
      <c r="CFC14">
        <v>3108069</v>
      </c>
      <c r="CFD14">
        <v>116362727</v>
      </c>
      <c r="CFE14">
        <v>8483972</v>
      </c>
      <c r="CFF14">
        <v>119205406</v>
      </c>
      <c r="CFG14">
        <v>55542740</v>
      </c>
      <c r="CFH14">
        <v>85163542</v>
      </c>
      <c r="CFI14">
        <v>48342406</v>
      </c>
      <c r="CFJ14">
        <v>42082189</v>
      </c>
      <c r="CFK14">
        <v>150740699</v>
      </c>
      <c r="CFL14">
        <v>313847</v>
      </c>
      <c r="CFM14">
        <v>22161472</v>
      </c>
      <c r="CFN14">
        <v>113054850</v>
      </c>
      <c r="CFO14">
        <v>416914071</v>
      </c>
      <c r="CFP14">
        <v>438693559</v>
      </c>
      <c r="CFQ14">
        <v>77231053</v>
      </c>
      <c r="CFR14">
        <v>1785649</v>
      </c>
      <c r="CFS14">
        <v>42449</v>
      </c>
      <c r="CFT14">
        <v>138981412</v>
      </c>
      <c r="CFU14">
        <v>22916502</v>
      </c>
      <c r="CFV14">
        <v>9479351</v>
      </c>
      <c r="CFW14">
        <v>1392874</v>
      </c>
      <c r="CFX14">
        <v>17341569</v>
      </c>
      <c r="CFY14">
        <v>12407889</v>
      </c>
      <c r="CFZ14">
        <v>368838</v>
      </c>
      <c r="CGA14">
        <v>14582346</v>
      </c>
      <c r="CGB14">
        <v>5474789</v>
      </c>
      <c r="CGC14">
        <v>440008</v>
      </c>
      <c r="CGD14">
        <v>418104</v>
      </c>
      <c r="CGE14">
        <v>1012346</v>
      </c>
      <c r="CGF14">
        <v>350546</v>
      </c>
      <c r="CGG14">
        <v>45301</v>
      </c>
      <c r="CGH14">
        <v>597794</v>
      </c>
      <c r="CGI14">
        <v>497</v>
      </c>
      <c r="CGJ14">
        <v>978</v>
      </c>
      <c r="CGK14">
        <v>2601154</v>
      </c>
      <c r="CGL14">
        <v>36004050</v>
      </c>
      <c r="CGM14">
        <v>12223</v>
      </c>
      <c r="CGN14">
        <v>91395</v>
      </c>
      <c r="CGO14">
        <v>42228034</v>
      </c>
      <c r="CGP14">
        <v>147347916</v>
      </c>
      <c r="CGQ14">
        <v>29754714</v>
      </c>
      <c r="CGR14">
        <v>315887436</v>
      </c>
      <c r="CGS14" t="s">
        <v>206</v>
      </c>
      <c r="CGT14">
        <v>7896807</v>
      </c>
      <c r="CGU14">
        <v>43171729</v>
      </c>
      <c r="CGV14">
        <v>96729917</v>
      </c>
      <c r="CGW14">
        <v>407781221</v>
      </c>
      <c r="CGX14">
        <v>295968981</v>
      </c>
      <c r="CGY14">
        <v>100424045</v>
      </c>
      <c r="CGZ14">
        <v>5829798</v>
      </c>
      <c r="CHA14">
        <v>3321023</v>
      </c>
      <c r="CHB14">
        <v>205514</v>
      </c>
      <c r="CHC14">
        <v>1974246</v>
      </c>
      <c r="CHD14">
        <v>21195</v>
      </c>
      <c r="CHE14">
        <v>5023284700</v>
      </c>
      <c r="CHF14">
        <v>12963572305</v>
      </c>
      <c r="CHG14">
        <v>7798993173</v>
      </c>
      <c r="CHH14">
        <v>12407131</v>
      </c>
      <c r="CHI14">
        <v>49613272</v>
      </c>
      <c r="CHJ14">
        <v>62772485</v>
      </c>
      <c r="CHK14">
        <v>1584879517</v>
      </c>
      <c r="CHL14">
        <v>1886071</v>
      </c>
      <c r="CHM14">
        <v>5298</v>
      </c>
      <c r="CHN14">
        <v>402224483</v>
      </c>
      <c r="CHO14">
        <v>42628728</v>
      </c>
      <c r="CHP14">
        <v>170594720</v>
      </c>
      <c r="CHQ14">
        <v>1160187</v>
      </c>
      <c r="CHR14">
        <v>111820163</v>
      </c>
      <c r="CHS14">
        <v>160446563</v>
      </c>
    </row>
    <row r="15" spans="1:2255" x14ac:dyDescent="0.25">
      <c r="A15" s="21">
        <v>2017</v>
      </c>
      <c r="B15" s="21" t="s">
        <v>206</v>
      </c>
      <c r="C15" s="21">
        <v>795</v>
      </c>
      <c r="D15" s="21" t="s">
        <v>206</v>
      </c>
      <c r="E15" s="21" t="s">
        <v>206</v>
      </c>
      <c r="F15" s="21" t="s">
        <v>206</v>
      </c>
      <c r="G15" s="21">
        <v>560820</v>
      </c>
      <c r="H15" s="21">
        <v>35157</v>
      </c>
      <c r="I15" s="21" t="s">
        <v>206</v>
      </c>
      <c r="J15" s="21" t="s">
        <v>206</v>
      </c>
      <c r="K15" s="21">
        <v>19196</v>
      </c>
      <c r="L15" s="21">
        <v>35200</v>
      </c>
      <c r="M15" s="21" t="s">
        <v>206</v>
      </c>
      <c r="N15" s="21" t="s">
        <v>206</v>
      </c>
      <c r="O15" s="21" t="s">
        <v>206</v>
      </c>
      <c r="P15" s="21" t="s">
        <v>206</v>
      </c>
      <c r="Q15" s="21">
        <v>646082</v>
      </c>
      <c r="R15" s="21" t="s">
        <v>206</v>
      </c>
      <c r="S15" s="21">
        <v>1575731</v>
      </c>
      <c r="T15" s="21" t="s">
        <v>206</v>
      </c>
      <c r="U15" s="21">
        <v>1489899</v>
      </c>
      <c r="V15" s="21">
        <v>106409</v>
      </c>
      <c r="W15" s="21">
        <v>822336</v>
      </c>
      <c r="X15" s="21" t="s">
        <v>206</v>
      </c>
      <c r="Y15" s="21" t="s">
        <v>206</v>
      </c>
      <c r="Z15" s="21">
        <v>50</v>
      </c>
      <c r="AA15" s="21" t="s">
        <v>206</v>
      </c>
      <c r="AB15" s="21">
        <v>5414</v>
      </c>
      <c r="AC15" s="21">
        <v>6422</v>
      </c>
      <c r="AD15" s="21">
        <v>1867423</v>
      </c>
      <c r="AE15" s="21" t="s">
        <v>206</v>
      </c>
      <c r="AF15" s="21">
        <v>2942300</v>
      </c>
      <c r="AG15" s="21">
        <v>421854</v>
      </c>
      <c r="AH15" s="21">
        <v>3548336</v>
      </c>
      <c r="AI15" s="21">
        <v>951063</v>
      </c>
      <c r="AJ15" s="21">
        <v>42039</v>
      </c>
      <c r="AK15" s="21">
        <v>5526</v>
      </c>
      <c r="AL15" s="21">
        <v>883094</v>
      </c>
      <c r="AM15" s="21">
        <v>5049221</v>
      </c>
      <c r="AN15" s="21" t="s">
        <v>206</v>
      </c>
      <c r="AO15" s="21">
        <v>68780</v>
      </c>
      <c r="AP15" s="21">
        <v>1462475</v>
      </c>
      <c r="AQ15" s="21">
        <v>5638494</v>
      </c>
      <c r="AR15" s="21">
        <v>3272842</v>
      </c>
      <c r="AS15" s="21">
        <v>25872</v>
      </c>
      <c r="AT15" s="21" t="s">
        <v>206</v>
      </c>
      <c r="AU15" s="21" t="s">
        <v>206</v>
      </c>
      <c r="AV15" s="21">
        <v>322267</v>
      </c>
      <c r="AW15" s="21">
        <v>468806</v>
      </c>
      <c r="AX15" s="21" t="s">
        <v>206</v>
      </c>
      <c r="AY15" s="21">
        <v>1255</v>
      </c>
      <c r="AZ15" s="21">
        <v>3981380</v>
      </c>
      <c r="BA15" s="21">
        <v>18348</v>
      </c>
      <c r="BB15" s="21" t="s">
        <v>206</v>
      </c>
      <c r="BC15" s="21">
        <v>73</v>
      </c>
      <c r="BD15" s="21">
        <v>83950</v>
      </c>
      <c r="BE15" s="21" t="s">
        <v>206</v>
      </c>
      <c r="BF15" s="21">
        <v>49</v>
      </c>
      <c r="BG15" s="21" t="s">
        <v>206</v>
      </c>
      <c r="BH15" s="21" t="s">
        <v>206</v>
      </c>
      <c r="BI15" s="21" t="s">
        <v>206</v>
      </c>
      <c r="BJ15" s="21">
        <v>227</v>
      </c>
      <c r="BK15" s="21" t="s">
        <v>206</v>
      </c>
      <c r="BL15" s="21" t="s">
        <v>206</v>
      </c>
      <c r="BM15" s="21">
        <v>58828</v>
      </c>
      <c r="BN15" s="21">
        <v>25818</v>
      </c>
      <c r="BO15" s="21" t="s">
        <v>206</v>
      </c>
      <c r="BP15" s="21" t="s">
        <v>206</v>
      </c>
      <c r="BQ15" s="21">
        <v>14331</v>
      </c>
      <c r="BR15" s="21">
        <v>4861</v>
      </c>
      <c r="BS15" s="21">
        <v>261472</v>
      </c>
      <c r="BT15" s="21">
        <v>892</v>
      </c>
      <c r="BU15" s="21" t="s">
        <v>206</v>
      </c>
      <c r="BV15" s="21">
        <v>48858</v>
      </c>
      <c r="BW15" s="21">
        <v>11760</v>
      </c>
      <c r="BX15" s="21">
        <v>151124</v>
      </c>
      <c r="BY15" s="21">
        <v>6910313</v>
      </c>
      <c r="BZ15" s="21">
        <v>183370</v>
      </c>
      <c r="CA15" s="21">
        <v>1020</v>
      </c>
      <c r="CB15" s="21" t="s">
        <v>206</v>
      </c>
      <c r="CC15" s="21" t="s">
        <v>206</v>
      </c>
      <c r="CD15" s="21" t="s">
        <v>206</v>
      </c>
      <c r="CE15" s="21" t="s">
        <v>206</v>
      </c>
      <c r="CF15" s="21" t="s">
        <v>206</v>
      </c>
      <c r="CG15" s="21">
        <v>18435883</v>
      </c>
      <c r="CH15" s="21">
        <v>10923690</v>
      </c>
      <c r="CI15" s="21">
        <v>812821</v>
      </c>
      <c r="CJ15" s="21" t="s">
        <v>206</v>
      </c>
      <c r="CK15" s="21" t="s">
        <v>206</v>
      </c>
      <c r="CL15" s="21">
        <v>4461543</v>
      </c>
      <c r="CM15" s="21">
        <v>3828628</v>
      </c>
      <c r="CN15" s="21" t="s">
        <v>206</v>
      </c>
      <c r="CO15" s="21" t="s">
        <v>206</v>
      </c>
      <c r="CP15" s="21">
        <v>359532</v>
      </c>
      <c r="CQ15" s="21">
        <v>763644</v>
      </c>
      <c r="CR15" s="21">
        <v>613396</v>
      </c>
      <c r="CS15" s="21" t="s">
        <v>206</v>
      </c>
      <c r="CT15" s="21">
        <v>3119564</v>
      </c>
      <c r="CU15" s="21">
        <v>1885</v>
      </c>
      <c r="CV15" s="21" t="s">
        <v>206</v>
      </c>
      <c r="CW15" s="21">
        <v>90</v>
      </c>
      <c r="CX15" s="21" t="s">
        <v>206</v>
      </c>
      <c r="CY15" s="21" t="s">
        <v>206</v>
      </c>
      <c r="CZ15" s="21" t="s">
        <v>206</v>
      </c>
      <c r="DA15" s="21">
        <v>259840</v>
      </c>
      <c r="DB15" s="21">
        <v>16940</v>
      </c>
      <c r="DC15" s="21" t="s">
        <v>206</v>
      </c>
      <c r="DD15" s="21">
        <v>2746040</v>
      </c>
      <c r="DE15" s="21">
        <v>481679</v>
      </c>
      <c r="DF15" s="21">
        <v>738407</v>
      </c>
      <c r="DG15" s="21">
        <v>3672</v>
      </c>
      <c r="DH15" s="21">
        <v>500</v>
      </c>
      <c r="DI15" s="21" t="s">
        <v>206</v>
      </c>
      <c r="DJ15" s="21">
        <v>665918</v>
      </c>
      <c r="DK15" s="21">
        <v>1801574</v>
      </c>
      <c r="DL15" s="21">
        <v>143</v>
      </c>
      <c r="DM15" s="21">
        <v>3811631</v>
      </c>
      <c r="DN15" s="21" t="s">
        <v>206</v>
      </c>
      <c r="DO15" s="21">
        <v>27398</v>
      </c>
      <c r="DP15" s="21">
        <v>463602</v>
      </c>
      <c r="DQ15" s="21">
        <v>5473232</v>
      </c>
      <c r="DR15" s="21">
        <v>129830</v>
      </c>
      <c r="DS15" s="21" t="s">
        <v>206</v>
      </c>
      <c r="DT15" s="21">
        <v>7061</v>
      </c>
      <c r="DU15" s="21" t="s">
        <v>206</v>
      </c>
      <c r="DV15" s="21">
        <v>2</v>
      </c>
      <c r="DW15" s="21">
        <v>1059785</v>
      </c>
      <c r="DX15" s="21">
        <v>8244068</v>
      </c>
      <c r="DY15" s="21" t="s">
        <v>206</v>
      </c>
      <c r="DZ15" s="21">
        <v>7864652</v>
      </c>
      <c r="EA15" s="21">
        <v>415980</v>
      </c>
      <c r="EB15" s="21">
        <v>5767892</v>
      </c>
      <c r="EC15" s="21">
        <v>208150</v>
      </c>
      <c r="ED15" s="21">
        <v>2223565</v>
      </c>
      <c r="EE15" s="21">
        <v>354610</v>
      </c>
      <c r="EF15" s="21">
        <v>422074</v>
      </c>
      <c r="EG15" s="21">
        <v>18472443</v>
      </c>
      <c r="EH15" s="21" t="s">
        <v>206</v>
      </c>
      <c r="EI15" s="21">
        <v>654635</v>
      </c>
      <c r="EJ15" s="21">
        <v>1851309</v>
      </c>
      <c r="EK15" s="21">
        <v>20433974</v>
      </c>
      <c r="EL15" s="21">
        <v>24409763</v>
      </c>
      <c r="EM15" s="21">
        <v>95511</v>
      </c>
      <c r="EN15" s="21">
        <v>9616</v>
      </c>
      <c r="EO15" s="21" t="s">
        <v>206</v>
      </c>
      <c r="EP15" s="21">
        <v>771286</v>
      </c>
      <c r="EQ15" s="21">
        <v>100955</v>
      </c>
      <c r="ER15" s="21" t="s">
        <v>206</v>
      </c>
      <c r="ES15" s="21">
        <v>468611</v>
      </c>
      <c r="ET15" s="21">
        <v>4845694</v>
      </c>
      <c r="EU15" s="21">
        <v>34339</v>
      </c>
      <c r="EV15" s="21" t="s">
        <v>206</v>
      </c>
      <c r="EW15" s="21">
        <v>705</v>
      </c>
      <c r="EX15" s="21">
        <v>3596</v>
      </c>
      <c r="EY15" s="21" t="s">
        <v>206</v>
      </c>
      <c r="EZ15" s="21">
        <v>9232</v>
      </c>
      <c r="FA15" s="21">
        <v>82328</v>
      </c>
      <c r="FB15" s="21">
        <v>4452</v>
      </c>
      <c r="FC15" s="21" t="s">
        <v>206</v>
      </c>
      <c r="FD15" s="21" t="s">
        <v>206</v>
      </c>
      <c r="FE15" s="21" t="s">
        <v>206</v>
      </c>
      <c r="FF15" s="21">
        <v>32</v>
      </c>
      <c r="FG15" s="21">
        <v>34856</v>
      </c>
      <c r="FH15" s="21">
        <v>39</v>
      </c>
      <c r="FI15" s="21" t="s">
        <v>206</v>
      </c>
      <c r="FJ15" s="21" t="s">
        <v>206</v>
      </c>
      <c r="FK15" s="21">
        <v>7899</v>
      </c>
      <c r="FL15" s="21">
        <v>452964</v>
      </c>
      <c r="FM15" s="21">
        <v>28309</v>
      </c>
      <c r="FN15" s="21" t="s">
        <v>206</v>
      </c>
      <c r="FO15" s="21" t="s">
        <v>206</v>
      </c>
      <c r="FP15" s="21">
        <v>15618</v>
      </c>
      <c r="FQ15" s="21">
        <v>131195</v>
      </c>
      <c r="FR15" s="21">
        <v>3374016</v>
      </c>
      <c r="FS15" s="21">
        <v>4415340</v>
      </c>
      <c r="FT15" s="21">
        <v>3200147</v>
      </c>
      <c r="FU15" s="21">
        <v>206</v>
      </c>
      <c r="FV15" s="21">
        <v>48007046</v>
      </c>
      <c r="FW15" s="21" t="s">
        <v>206</v>
      </c>
      <c r="FX15" s="21" t="s">
        <v>206</v>
      </c>
      <c r="FY15" s="21">
        <v>8693</v>
      </c>
      <c r="FZ15" s="21" t="s">
        <v>206</v>
      </c>
      <c r="GA15" s="21">
        <v>69643195</v>
      </c>
      <c r="GB15" s="21">
        <v>67017336</v>
      </c>
      <c r="GC15" s="21">
        <v>17001980</v>
      </c>
      <c r="GD15" s="21">
        <v>390468</v>
      </c>
      <c r="GE15" s="21" t="s">
        <v>206</v>
      </c>
      <c r="GF15" s="21" t="s">
        <v>206</v>
      </c>
      <c r="GG15" s="21">
        <v>11886233</v>
      </c>
      <c r="GH15" s="21" t="s">
        <v>206</v>
      </c>
      <c r="GI15" s="21" t="s">
        <v>206</v>
      </c>
      <c r="GJ15" s="21">
        <v>13959636</v>
      </c>
      <c r="GK15" s="21">
        <v>4074328</v>
      </c>
      <c r="GL15" s="21">
        <v>320238</v>
      </c>
      <c r="GM15" s="21" t="s">
        <v>206</v>
      </c>
      <c r="GN15" s="21">
        <v>3258887</v>
      </c>
      <c r="GO15" s="21">
        <v>770</v>
      </c>
      <c r="GP15" s="21">
        <v>5198</v>
      </c>
      <c r="GQ15" s="21">
        <v>200</v>
      </c>
      <c r="GR15" s="21" t="s">
        <v>206</v>
      </c>
      <c r="GS15" s="21" t="s">
        <v>206</v>
      </c>
      <c r="GT15" s="21" t="s">
        <v>206</v>
      </c>
      <c r="GU15" s="21">
        <v>75997</v>
      </c>
      <c r="GV15" s="21">
        <v>1027329</v>
      </c>
      <c r="GW15" s="21" t="s">
        <v>206</v>
      </c>
      <c r="GX15" s="21">
        <v>57480</v>
      </c>
      <c r="GY15" s="21">
        <v>488962</v>
      </c>
      <c r="GZ15" s="21">
        <v>22689830</v>
      </c>
      <c r="HA15" s="21">
        <v>8235</v>
      </c>
      <c r="HB15" s="21" t="s">
        <v>206</v>
      </c>
      <c r="HC15" s="21" t="s">
        <v>206</v>
      </c>
      <c r="HD15" s="21">
        <v>895649</v>
      </c>
      <c r="HE15" s="21">
        <v>480096</v>
      </c>
      <c r="HF15" s="21">
        <v>1312186</v>
      </c>
      <c r="HG15" s="21">
        <v>4598927</v>
      </c>
      <c r="HH15" s="21" t="s">
        <v>206</v>
      </c>
      <c r="HI15" s="21">
        <v>6225852</v>
      </c>
      <c r="HJ15" s="21">
        <v>1301624</v>
      </c>
      <c r="HK15" s="21">
        <v>2155202</v>
      </c>
      <c r="HL15" s="21">
        <v>1465872</v>
      </c>
      <c r="HM15" s="21" t="s">
        <v>206</v>
      </c>
      <c r="HN15" s="21">
        <v>1468</v>
      </c>
      <c r="HO15" s="21" t="s">
        <v>206</v>
      </c>
      <c r="HP15" s="21" t="s">
        <v>206</v>
      </c>
      <c r="HQ15" s="21">
        <v>427215</v>
      </c>
      <c r="HR15" s="21">
        <v>642097</v>
      </c>
      <c r="HS15" s="21" t="s">
        <v>206</v>
      </c>
      <c r="HT15" s="21">
        <v>2668390</v>
      </c>
      <c r="HU15" s="21">
        <v>157793</v>
      </c>
      <c r="HV15" s="21">
        <v>381188</v>
      </c>
      <c r="HW15" s="21">
        <v>333396</v>
      </c>
      <c r="HX15" s="21">
        <v>1617841</v>
      </c>
      <c r="HY15" s="21">
        <v>1708210</v>
      </c>
      <c r="HZ15" s="21">
        <v>53297</v>
      </c>
      <c r="IA15" s="21">
        <v>6575182</v>
      </c>
      <c r="IB15" s="21">
        <v>37</v>
      </c>
      <c r="IC15" s="21">
        <v>33629</v>
      </c>
      <c r="ID15" s="21">
        <v>2690320</v>
      </c>
      <c r="IE15" s="21">
        <v>9609429</v>
      </c>
      <c r="IF15" s="21">
        <v>3481792</v>
      </c>
      <c r="IG15" s="21">
        <v>61734</v>
      </c>
      <c r="IH15" s="21" t="s">
        <v>206</v>
      </c>
      <c r="II15" s="21" t="s">
        <v>206</v>
      </c>
      <c r="IJ15" s="21">
        <v>1232898</v>
      </c>
      <c r="IK15" s="21">
        <v>702411</v>
      </c>
      <c r="IL15" s="21" t="s">
        <v>206</v>
      </c>
      <c r="IM15" s="21">
        <v>2311</v>
      </c>
      <c r="IN15" s="21">
        <v>830096</v>
      </c>
      <c r="IO15" s="21">
        <v>69657</v>
      </c>
      <c r="IP15" s="21" t="s">
        <v>206</v>
      </c>
      <c r="IQ15" s="21">
        <v>544</v>
      </c>
      <c r="IR15" s="21">
        <v>52526</v>
      </c>
      <c r="IS15" s="21">
        <v>76809</v>
      </c>
      <c r="IT15" s="21">
        <v>3883</v>
      </c>
      <c r="IU15" s="21">
        <v>180532</v>
      </c>
      <c r="IV15" s="21" t="s">
        <v>206</v>
      </c>
      <c r="IW15" s="21" t="s">
        <v>206</v>
      </c>
      <c r="IX15" s="21">
        <v>7118</v>
      </c>
      <c r="IY15" s="21" t="s">
        <v>206</v>
      </c>
      <c r="IZ15" s="21" t="s">
        <v>206</v>
      </c>
      <c r="JA15" s="21">
        <v>1125</v>
      </c>
      <c r="JB15" s="21">
        <v>360895</v>
      </c>
      <c r="JC15" s="21" t="s">
        <v>206</v>
      </c>
      <c r="JD15" s="21">
        <v>47</v>
      </c>
      <c r="JE15" s="21">
        <v>70134</v>
      </c>
      <c r="JF15" s="21">
        <v>134813</v>
      </c>
      <c r="JG15" s="21">
        <v>972102</v>
      </c>
      <c r="JH15" s="21">
        <v>586646</v>
      </c>
      <c r="JI15" s="21" t="s">
        <v>206</v>
      </c>
      <c r="JJ15" s="21">
        <v>311454</v>
      </c>
      <c r="JK15" s="21">
        <v>149214</v>
      </c>
      <c r="JL15" s="21">
        <v>3451119</v>
      </c>
      <c r="JM15" s="21">
        <v>67001</v>
      </c>
      <c r="JN15" s="21">
        <v>2248162</v>
      </c>
      <c r="JO15" s="21">
        <v>1239128</v>
      </c>
      <c r="JP15" s="21">
        <v>1103</v>
      </c>
      <c r="JQ15" s="21" t="s">
        <v>206</v>
      </c>
      <c r="JR15" s="21">
        <v>88574</v>
      </c>
      <c r="JS15" s="21" t="s">
        <v>206</v>
      </c>
      <c r="JT15" s="21" t="s">
        <v>206</v>
      </c>
      <c r="JU15" s="21">
        <v>9512110</v>
      </c>
      <c r="JV15" s="21">
        <v>101269208</v>
      </c>
      <c r="JW15" s="21">
        <v>4187191</v>
      </c>
      <c r="JX15" s="21" t="s">
        <v>206</v>
      </c>
      <c r="JY15" s="21" t="s">
        <v>206</v>
      </c>
      <c r="JZ15" s="21">
        <v>1952031</v>
      </c>
      <c r="KA15" s="21">
        <v>152938</v>
      </c>
      <c r="KB15" s="21">
        <v>7125</v>
      </c>
      <c r="KC15" s="21" t="s">
        <v>206</v>
      </c>
      <c r="KD15" s="21">
        <v>141620</v>
      </c>
      <c r="KE15" s="21">
        <v>3408299</v>
      </c>
      <c r="KF15" s="21">
        <v>496849</v>
      </c>
      <c r="KG15" s="21">
        <v>3501</v>
      </c>
      <c r="KH15" s="21">
        <v>1542910</v>
      </c>
      <c r="KI15" s="21" t="s">
        <v>206</v>
      </c>
      <c r="KJ15" s="21" t="s">
        <v>206</v>
      </c>
      <c r="KK15" s="21" t="s">
        <v>206</v>
      </c>
      <c r="KL15" s="21">
        <v>1116983</v>
      </c>
      <c r="KM15" s="21" t="s">
        <v>206</v>
      </c>
      <c r="KN15" s="21" t="s">
        <v>206</v>
      </c>
      <c r="KO15" s="21">
        <v>264659</v>
      </c>
      <c r="KP15" s="21">
        <v>5596</v>
      </c>
      <c r="KQ15" s="21" t="s">
        <v>206</v>
      </c>
      <c r="KR15" s="21">
        <v>77856</v>
      </c>
      <c r="KS15" s="21">
        <v>74561</v>
      </c>
      <c r="KT15" s="21" t="s">
        <v>206</v>
      </c>
      <c r="KU15" s="21">
        <v>6233</v>
      </c>
      <c r="KV15" s="21" t="s">
        <v>206</v>
      </c>
      <c r="KW15" s="21" t="s">
        <v>206</v>
      </c>
      <c r="KX15" s="21" t="s">
        <v>206</v>
      </c>
      <c r="KY15" s="21">
        <v>375234</v>
      </c>
      <c r="KZ15" s="21">
        <v>8728</v>
      </c>
      <c r="LA15" s="21">
        <v>90492</v>
      </c>
      <c r="LB15" s="21" t="s">
        <v>206</v>
      </c>
      <c r="LC15" s="21">
        <v>213757</v>
      </c>
      <c r="LD15" s="21">
        <v>3809712</v>
      </c>
      <c r="LE15" s="21">
        <v>12508918</v>
      </c>
      <c r="LF15" s="21" t="s">
        <v>206</v>
      </c>
      <c r="LG15" s="21" t="s">
        <v>206</v>
      </c>
      <c r="LH15" s="21">
        <v>2413</v>
      </c>
      <c r="LI15" s="21" t="s">
        <v>206</v>
      </c>
      <c r="LJ15" s="21" t="s">
        <v>206</v>
      </c>
      <c r="LK15" s="21" t="s">
        <v>206</v>
      </c>
      <c r="LL15" s="21" t="s">
        <v>206</v>
      </c>
      <c r="LM15" s="21" t="s">
        <v>206</v>
      </c>
      <c r="LN15" s="21">
        <v>581</v>
      </c>
      <c r="LO15" s="21" t="s">
        <v>206</v>
      </c>
      <c r="LP15" s="21">
        <v>1313</v>
      </c>
      <c r="LQ15" s="21" t="s">
        <v>206</v>
      </c>
      <c r="LR15" s="21" t="s">
        <v>206</v>
      </c>
      <c r="LS15" s="21" t="s">
        <v>206</v>
      </c>
      <c r="LT15" s="21">
        <v>12830</v>
      </c>
      <c r="LU15" s="21">
        <v>1181</v>
      </c>
      <c r="LV15" s="21" t="s">
        <v>206</v>
      </c>
      <c r="LW15" s="21" t="s">
        <v>206</v>
      </c>
      <c r="LX15" s="21">
        <v>1820</v>
      </c>
      <c r="LY15" s="21">
        <v>621655</v>
      </c>
      <c r="LZ15" s="21">
        <v>51458</v>
      </c>
      <c r="MA15" s="21">
        <v>1332</v>
      </c>
      <c r="MB15" s="21" t="s">
        <v>206</v>
      </c>
      <c r="MC15" s="21" t="s">
        <v>206</v>
      </c>
      <c r="MD15" s="21">
        <v>412624</v>
      </c>
      <c r="ME15" s="21">
        <v>5538</v>
      </c>
      <c r="MF15" s="21">
        <v>1677</v>
      </c>
      <c r="MG15" s="21" t="s">
        <v>206</v>
      </c>
      <c r="MH15" s="21" t="s">
        <v>206</v>
      </c>
      <c r="MI15" s="21" t="s">
        <v>206</v>
      </c>
      <c r="MJ15" s="21" t="s">
        <v>206</v>
      </c>
      <c r="MK15" s="21">
        <v>755</v>
      </c>
      <c r="ML15" s="21">
        <v>49736</v>
      </c>
      <c r="MM15" s="21">
        <v>72350</v>
      </c>
      <c r="MN15" s="21" t="s">
        <v>206</v>
      </c>
      <c r="MO15" s="21" t="s">
        <v>206</v>
      </c>
      <c r="MP15" s="21" t="s">
        <v>206</v>
      </c>
      <c r="MQ15" s="21" t="s">
        <v>206</v>
      </c>
      <c r="MR15" s="21" t="s">
        <v>206</v>
      </c>
      <c r="MS15" s="21" t="s">
        <v>206</v>
      </c>
      <c r="MT15" s="21" t="s">
        <v>206</v>
      </c>
      <c r="MU15" s="21" t="s">
        <v>206</v>
      </c>
      <c r="MV15" s="21">
        <v>16001</v>
      </c>
      <c r="MW15" s="21" t="s">
        <v>206</v>
      </c>
      <c r="MX15" s="21" t="s">
        <v>206</v>
      </c>
      <c r="MY15" s="21">
        <v>1607</v>
      </c>
      <c r="MZ15" s="21">
        <v>782296</v>
      </c>
      <c r="NA15" s="21">
        <v>46200</v>
      </c>
      <c r="NB15" s="21">
        <v>12376859</v>
      </c>
      <c r="NC15" s="21" t="s">
        <v>206</v>
      </c>
      <c r="ND15" s="21" t="s">
        <v>206</v>
      </c>
      <c r="NE15" s="21">
        <v>538</v>
      </c>
      <c r="NF15" s="21">
        <v>8487</v>
      </c>
      <c r="NG15" s="21">
        <v>978</v>
      </c>
      <c r="NH15" s="21">
        <v>151804</v>
      </c>
      <c r="NI15" s="21">
        <v>1692</v>
      </c>
      <c r="NJ15" s="21">
        <v>5072889</v>
      </c>
      <c r="NK15" s="21" t="s">
        <v>206</v>
      </c>
      <c r="NL15" s="21" t="s">
        <v>206</v>
      </c>
      <c r="NM15" s="21">
        <v>263802</v>
      </c>
      <c r="NN15" s="21" t="s">
        <v>206</v>
      </c>
      <c r="NO15" s="21">
        <v>1138939</v>
      </c>
      <c r="NP15" s="21">
        <v>6105103</v>
      </c>
      <c r="NQ15" s="21">
        <v>501286</v>
      </c>
      <c r="NR15" s="21">
        <v>51000</v>
      </c>
      <c r="NS15" s="21" t="s">
        <v>206</v>
      </c>
      <c r="NT15" s="21" t="s">
        <v>206</v>
      </c>
      <c r="NU15" s="21">
        <v>7938482</v>
      </c>
      <c r="NV15" s="21">
        <v>7698</v>
      </c>
      <c r="NW15" s="21" t="s">
        <v>206</v>
      </c>
      <c r="NX15" s="21">
        <v>1021731</v>
      </c>
      <c r="NY15" s="21">
        <v>4048</v>
      </c>
      <c r="NZ15" s="21">
        <v>61905</v>
      </c>
      <c r="OA15" s="21" t="s">
        <v>206</v>
      </c>
      <c r="OB15" s="21">
        <v>4024608</v>
      </c>
      <c r="OC15" s="21" t="s">
        <v>206</v>
      </c>
      <c r="OD15" s="21" t="s">
        <v>206</v>
      </c>
      <c r="OE15" s="21" t="s">
        <v>206</v>
      </c>
      <c r="OF15" s="21">
        <v>86455</v>
      </c>
      <c r="OG15" s="21" t="s">
        <v>206</v>
      </c>
      <c r="OH15" s="21" t="s">
        <v>206</v>
      </c>
      <c r="OI15" s="21">
        <v>149670</v>
      </c>
      <c r="OJ15" s="21">
        <v>69447</v>
      </c>
      <c r="OK15" s="21" t="s">
        <v>206</v>
      </c>
      <c r="OL15" s="21" t="s">
        <v>206</v>
      </c>
      <c r="OM15" s="21" t="s">
        <v>206</v>
      </c>
      <c r="ON15" s="21">
        <v>5208504</v>
      </c>
      <c r="OO15" s="21" t="s">
        <v>206</v>
      </c>
      <c r="OP15" s="21" t="s">
        <v>206</v>
      </c>
      <c r="OQ15" s="21" t="s">
        <v>206</v>
      </c>
      <c r="OR15" s="21">
        <v>448057</v>
      </c>
      <c r="OS15" s="21" t="s">
        <v>206</v>
      </c>
      <c r="OT15" s="21" t="s">
        <v>206</v>
      </c>
      <c r="OU15" s="21">
        <v>48266</v>
      </c>
      <c r="OV15" s="21" t="s">
        <v>206</v>
      </c>
      <c r="OW15" s="21">
        <v>2646</v>
      </c>
      <c r="OX15" s="21">
        <v>3143369</v>
      </c>
      <c r="OY15" s="21">
        <v>2295066</v>
      </c>
      <c r="OZ15" s="21" t="s">
        <v>206</v>
      </c>
      <c r="PA15" s="21" t="s">
        <v>206</v>
      </c>
      <c r="PB15" s="21">
        <v>84087</v>
      </c>
      <c r="PC15" s="21" t="s">
        <v>206</v>
      </c>
      <c r="PD15" s="21">
        <v>8</v>
      </c>
      <c r="PE15" s="21">
        <v>57760</v>
      </c>
      <c r="PF15" s="21">
        <v>574699</v>
      </c>
      <c r="PG15" s="21" t="s">
        <v>206</v>
      </c>
      <c r="PH15" s="21">
        <v>50498</v>
      </c>
      <c r="PI15" s="21" t="s">
        <v>206</v>
      </c>
      <c r="PJ15" s="21" t="s">
        <v>206</v>
      </c>
      <c r="PK15" s="21" t="s">
        <v>206</v>
      </c>
      <c r="PL15" s="21">
        <v>258509</v>
      </c>
      <c r="PM15" s="21">
        <v>1521213</v>
      </c>
      <c r="PN15" s="21">
        <v>3892</v>
      </c>
      <c r="PO15" s="21">
        <v>493487</v>
      </c>
      <c r="PP15" s="21" t="s">
        <v>206</v>
      </c>
      <c r="PQ15" s="21">
        <v>49499</v>
      </c>
      <c r="PR15" s="21">
        <v>113954</v>
      </c>
      <c r="PS15" s="21">
        <v>63364</v>
      </c>
      <c r="PT15" s="21">
        <v>468901</v>
      </c>
      <c r="PU15" s="21" t="s">
        <v>206</v>
      </c>
      <c r="PV15" s="21" t="s">
        <v>206</v>
      </c>
      <c r="PW15" s="21" t="s">
        <v>206</v>
      </c>
      <c r="PX15" s="21">
        <v>56165</v>
      </c>
      <c r="PY15" s="21">
        <v>4546</v>
      </c>
      <c r="PZ15" s="21" t="s">
        <v>206</v>
      </c>
      <c r="QA15" s="21" t="s">
        <v>206</v>
      </c>
      <c r="QB15" s="21" t="s">
        <v>206</v>
      </c>
      <c r="QC15" s="21">
        <v>3809</v>
      </c>
      <c r="QD15" s="21" t="s">
        <v>206</v>
      </c>
      <c r="QE15" s="21" t="s">
        <v>206</v>
      </c>
      <c r="QF15" s="21" t="s">
        <v>206</v>
      </c>
      <c r="QG15" s="21" t="s">
        <v>206</v>
      </c>
      <c r="QH15" s="21">
        <v>81</v>
      </c>
      <c r="QI15" s="21" t="s">
        <v>206</v>
      </c>
      <c r="QJ15" s="21" t="s">
        <v>206</v>
      </c>
      <c r="QK15" s="21" t="s">
        <v>206</v>
      </c>
      <c r="QL15" s="21" t="s">
        <v>206</v>
      </c>
      <c r="QM15" s="21" t="s">
        <v>206</v>
      </c>
      <c r="QN15" s="21" t="s">
        <v>206</v>
      </c>
      <c r="QO15" s="21" t="s">
        <v>206</v>
      </c>
      <c r="QP15" s="21">
        <v>76</v>
      </c>
      <c r="QQ15" s="21" t="s">
        <v>206</v>
      </c>
      <c r="QR15" s="21" t="s">
        <v>206</v>
      </c>
      <c r="QS15" s="21">
        <v>30281</v>
      </c>
      <c r="QT15" s="21">
        <v>74551</v>
      </c>
      <c r="QU15" s="21">
        <v>2530</v>
      </c>
      <c r="QV15" s="21">
        <v>16319</v>
      </c>
      <c r="QW15" s="21" t="s">
        <v>206</v>
      </c>
      <c r="QX15" s="21">
        <v>6070</v>
      </c>
      <c r="QY15" s="21">
        <v>29966</v>
      </c>
      <c r="QZ15" s="21">
        <v>6916</v>
      </c>
      <c r="RA15" s="21">
        <v>32919</v>
      </c>
      <c r="RB15" s="21">
        <v>47080</v>
      </c>
      <c r="RC15" s="21">
        <v>13195</v>
      </c>
      <c r="RD15" s="21" t="s">
        <v>206</v>
      </c>
      <c r="RE15" s="21" t="s">
        <v>206</v>
      </c>
      <c r="RF15" s="21" t="s">
        <v>206</v>
      </c>
      <c r="RG15" s="21" t="s">
        <v>206</v>
      </c>
      <c r="RH15" s="21" t="s">
        <v>206</v>
      </c>
      <c r="RI15" s="21">
        <v>47032065</v>
      </c>
      <c r="RJ15" s="21">
        <v>32186840</v>
      </c>
      <c r="RK15" s="21">
        <v>16720532</v>
      </c>
      <c r="RL15" s="21" t="s">
        <v>206</v>
      </c>
      <c r="RM15" s="21" t="s">
        <v>206</v>
      </c>
      <c r="RN15" s="21">
        <v>45993</v>
      </c>
      <c r="RO15" s="21">
        <v>6729625</v>
      </c>
      <c r="RP15" s="21" t="s">
        <v>206</v>
      </c>
      <c r="RQ15" s="21" t="s">
        <v>206</v>
      </c>
      <c r="RR15" s="21">
        <v>30589</v>
      </c>
      <c r="RS15" s="21">
        <v>24406</v>
      </c>
      <c r="RT15" s="21">
        <v>64836</v>
      </c>
      <c r="RU15" s="21" t="s">
        <v>206</v>
      </c>
      <c r="RV15" s="21">
        <v>737875</v>
      </c>
      <c r="RW15" s="21">
        <v>30</v>
      </c>
      <c r="RX15" s="21" t="s">
        <v>206</v>
      </c>
      <c r="RY15" s="21" t="s">
        <v>206</v>
      </c>
      <c r="RZ15" s="21" t="s">
        <v>206</v>
      </c>
      <c r="SA15" s="21" t="s">
        <v>206</v>
      </c>
      <c r="SB15" s="21" t="s">
        <v>206</v>
      </c>
      <c r="SC15" s="21" t="s">
        <v>206</v>
      </c>
      <c r="SD15" s="21" t="s">
        <v>206</v>
      </c>
      <c r="SE15" s="21" t="s">
        <v>206</v>
      </c>
      <c r="SF15" s="21" t="s">
        <v>206</v>
      </c>
      <c r="SG15" s="21">
        <v>267</v>
      </c>
      <c r="SH15" s="21" t="s">
        <v>206</v>
      </c>
      <c r="SI15" s="21" t="s">
        <v>206</v>
      </c>
      <c r="SJ15" s="21" t="s">
        <v>206</v>
      </c>
      <c r="SK15" s="21" t="s">
        <v>206</v>
      </c>
      <c r="SL15" s="21" t="s">
        <v>206</v>
      </c>
      <c r="SM15" s="21" t="s">
        <v>206</v>
      </c>
      <c r="SN15" s="21" t="s">
        <v>206</v>
      </c>
      <c r="SO15" s="21" t="s">
        <v>206</v>
      </c>
      <c r="SP15" s="21" t="s">
        <v>206</v>
      </c>
      <c r="SQ15" s="21" t="s">
        <v>206</v>
      </c>
      <c r="SR15" s="21">
        <v>51781</v>
      </c>
      <c r="SS15" s="21">
        <v>129035</v>
      </c>
      <c r="ST15" s="21" t="s">
        <v>206</v>
      </c>
      <c r="SU15" s="21" t="s">
        <v>206</v>
      </c>
      <c r="SV15" s="21" t="s">
        <v>206</v>
      </c>
      <c r="SW15" s="21" t="s">
        <v>206</v>
      </c>
      <c r="SX15" s="21" t="s">
        <v>206</v>
      </c>
      <c r="SY15" s="21">
        <v>57650</v>
      </c>
      <c r="SZ15" s="21">
        <v>96200</v>
      </c>
      <c r="TA15" s="21" t="s">
        <v>206</v>
      </c>
      <c r="TB15" s="21">
        <v>50613</v>
      </c>
      <c r="TC15" s="21" t="s">
        <v>206</v>
      </c>
      <c r="TD15" s="21">
        <v>1680349</v>
      </c>
      <c r="TE15" s="21">
        <v>1813</v>
      </c>
      <c r="TF15" s="21">
        <v>224300</v>
      </c>
      <c r="TG15" s="21">
        <v>36750</v>
      </c>
      <c r="TH15" s="21" t="s">
        <v>206</v>
      </c>
      <c r="TI15" s="21">
        <v>1301944</v>
      </c>
      <c r="TJ15" s="21" t="s">
        <v>206</v>
      </c>
      <c r="TK15" s="21">
        <v>699513</v>
      </c>
      <c r="TL15" s="21">
        <v>421909</v>
      </c>
      <c r="TM15" s="21">
        <v>377623</v>
      </c>
      <c r="TN15" s="21">
        <v>285672</v>
      </c>
      <c r="TO15" s="21" t="s">
        <v>206</v>
      </c>
      <c r="TP15" s="21" t="s">
        <v>206</v>
      </c>
      <c r="TQ15" s="21" t="s">
        <v>206</v>
      </c>
      <c r="TR15" s="21">
        <v>1273</v>
      </c>
      <c r="TS15" s="21">
        <v>66379</v>
      </c>
      <c r="TT15" s="21" t="s">
        <v>206</v>
      </c>
      <c r="TU15" s="21">
        <v>2250</v>
      </c>
      <c r="TV15" s="21" t="s">
        <v>206</v>
      </c>
      <c r="TW15" s="21">
        <v>6</v>
      </c>
      <c r="TX15" s="21" t="s">
        <v>206</v>
      </c>
      <c r="TY15" s="21" t="s">
        <v>206</v>
      </c>
      <c r="TZ15" s="21" t="s">
        <v>206</v>
      </c>
      <c r="UA15" s="21" t="s">
        <v>206</v>
      </c>
      <c r="UB15" s="21">
        <v>2664</v>
      </c>
      <c r="UC15" s="21" t="s">
        <v>206</v>
      </c>
      <c r="UD15" s="21" t="s">
        <v>206</v>
      </c>
      <c r="UE15" s="21" t="s">
        <v>206</v>
      </c>
      <c r="UF15" s="21" t="s">
        <v>206</v>
      </c>
      <c r="UG15" s="21" t="s">
        <v>206</v>
      </c>
      <c r="UH15" s="21" t="s">
        <v>206</v>
      </c>
      <c r="UI15" s="21" t="s">
        <v>206</v>
      </c>
      <c r="UJ15" s="21" t="s">
        <v>206</v>
      </c>
      <c r="UK15" s="21" t="s">
        <v>206</v>
      </c>
      <c r="UL15" s="21" t="s">
        <v>206</v>
      </c>
      <c r="UM15" s="21">
        <v>50</v>
      </c>
      <c r="UN15" s="21">
        <v>13566</v>
      </c>
      <c r="UO15" s="21" t="s">
        <v>206</v>
      </c>
      <c r="UP15" s="21" t="s">
        <v>206</v>
      </c>
      <c r="UQ15" s="21" t="s">
        <v>206</v>
      </c>
      <c r="UR15" s="21">
        <v>108</v>
      </c>
      <c r="US15" s="21">
        <v>75</v>
      </c>
      <c r="UT15" s="21">
        <v>70877</v>
      </c>
      <c r="UU15" s="21">
        <v>116235</v>
      </c>
      <c r="UV15" s="21">
        <v>6020</v>
      </c>
      <c r="UW15" s="21">
        <v>75</v>
      </c>
      <c r="UX15" s="21" t="s">
        <v>206</v>
      </c>
      <c r="UY15" s="21" t="s">
        <v>206</v>
      </c>
      <c r="UZ15" s="21" t="s">
        <v>206</v>
      </c>
      <c r="VA15" s="21" t="s">
        <v>206</v>
      </c>
      <c r="VB15" s="21" t="s">
        <v>206</v>
      </c>
      <c r="VC15" s="21">
        <v>28508501</v>
      </c>
      <c r="VD15" s="21">
        <v>72789932</v>
      </c>
      <c r="VE15" s="21">
        <v>2131</v>
      </c>
      <c r="VF15" s="21">
        <v>1574</v>
      </c>
      <c r="VG15" s="21" t="s">
        <v>206</v>
      </c>
      <c r="VH15" s="21" t="s">
        <v>206</v>
      </c>
      <c r="VI15" s="21">
        <v>216801</v>
      </c>
      <c r="VJ15" s="21" t="s">
        <v>206</v>
      </c>
      <c r="VK15" s="21" t="s">
        <v>206</v>
      </c>
      <c r="VL15" s="21" t="s">
        <v>206</v>
      </c>
      <c r="VM15" s="21" t="s">
        <v>206</v>
      </c>
      <c r="VN15" s="21">
        <v>3081</v>
      </c>
      <c r="VO15" s="21" t="s">
        <v>206</v>
      </c>
      <c r="VP15" s="21">
        <v>282616</v>
      </c>
      <c r="VQ15" s="21" t="s">
        <v>206</v>
      </c>
      <c r="VR15" s="21">
        <v>10</v>
      </c>
      <c r="VS15" s="21" t="s">
        <v>206</v>
      </c>
      <c r="VT15" s="21">
        <v>14902202</v>
      </c>
      <c r="VU15" s="21" t="s">
        <v>206</v>
      </c>
      <c r="VV15" s="21" t="s">
        <v>206</v>
      </c>
      <c r="VW15" s="21">
        <v>155714</v>
      </c>
      <c r="VX15" s="21">
        <v>129068</v>
      </c>
      <c r="VY15" s="21" t="s">
        <v>206</v>
      </c>
      <c r="VZ15" s="21">
        <v>693951</v>
      </c>
      <c r="WA15" s="21">
        <v>15</v>
      </c>
      <c r="WB15" s="21">
        <v>24561575</v>
      </c>
      <c r="WC15" s="21">
        <v>1869</v>
      </c>
      <c r="WD15" s="21" t="s">
        <v>206</v>
      </c>
      <c r="WE15" s="21">
        <v>308066</v>
      </c>
      <c r="WF15" s="21">
        <v>229</v>
      </c>
      <c r="WG15" s="21">
        <v>6882</v>
      </c>
      <c r="WH15" s="21">
        <v>1239</v>
      </c>
      <c r="WI15" s="21">
        <v>514660</v>
      </c>
      <c r="WJ15" s="21">
        <v>454</v>
      </c>
      <c r="WK15" s="21">
        <v>1446</v>
      </c>
      <c r="WL15" s="21">
        <v>957781</v>
      </c>
      <c r="WM15" s="21">
        <v>25203479</v>
      </c>
      <c r="WN15" s="21" t="s">
        <v>206</v>
      </c>
      <c r="WO15" s="21">
        <v>4</v>
      </c>
      <c r="WP15" s="21">
        <v>832</v>
      </c>
      <c r="WQ15" s="21" t="s">
        <v>206</v>
      </c>
      <c r="WR15" s="21" t="s">
        <v>206</v>
      </c>
      <c r="WS15" s="21">
        <v>12</v>
      </c>
      <c r="WT15" s="21">
        <v>227266</v>
      </c>
      <c r="WU15" s="21" t="s">
        <v>206</v>
      </c>
      <c r="WV15" s="21">
        <v>48480</v>
      </c>
      <c r="WW15" s="21" t="s">
        <v>206</v>
      </c>
      <c r="WX15" s="21">
        <v>23</v>
      </c>
      <c r="WY15" s="21">
        <v>18</v>
      </c>
      <c r="WZ15" s="21">
        <v>552100</v>
      </c>
      <c r="XA15" s="21">
        <v>74760</v>
      </c>
      <c r="XB15" s="21">
        <v>117507</v>
      </c>
      <c r="XC15" s="21">
        <v>3953472</v>
      </c>
      <c r="XD15" s="21" t="s">
        <v>206</v>
      </c>
      <c r="XE15" s="21">
        <v>885077</v>
      </c>
      <c r="XF15" s="21">
        <v>8514</v>
      </c>
      <c r="XG15" s="21">
        <v>773299</v>
      </c>
      <c r="XH15" s="21">
        <v>34789</v>
      </c>
      <c r="XI15" s="21">
        <v>291694</v>
      </c>
      <c r="XJ15" s="21">
        <v>20583</v>
      </c>
      <c r="XK15" s="21" t="s">
        <v>206</v>
      </c>
      <c r="XL15" s="21">
        <v>23575</v>
      </c>
      <c r="XM15" s="21">
        <v>47042</v>
      </c>
      <c r="XN15" s="21" t="s">
        <v>206</v>
      </c>
      <c r="XO15" s="21">
        <v>9095</v>
      </c>
      <c r="XP15" s="21">
        <v>6443</v>
      </c>
      <c r="XQ15" s="21">
        <v>13022</v>
      </c>
      <c r="XR15" s="21">
        <v>451</v>
      </c>
      <c r="XS15" s="21">
        <v>252</v>
      </c>
      <c r="XT15" s="21">
        <v>1156</v>
      </c>
      <c r="XU15" s="21">
        <v>1859</v>
      </c>
      <c r="XV15" s="21">
        <v>2730</v>
      </c>
      <c r="XW15" s="21">
        <v>368</v>
      </c>
      <c r="XX15" s="21" t="s">
        <v>206</v>
      </c>
      <c r="XY15" s="21" t="s">
        <v>206</v>
      </c>
      <c r="XZ15" s="21">
        <v>311</v>
      </c>
      <c r="YA15" s="21" t="s">
        <v>206</v>
      </c>
      <c r="YB15" s="21" t="s">
        <v>206</v>
      </c>
      <c r="YC15" s="21" t="s">
        <v>206</v>
      </c>
      <c r="YD15" s="21">
        <v>40940</v>
      </c>
      <c r="YE15" s="21" t="s">
        <v>206</v>
      </c>
      <c r="YF15" s="21" t="s">
        <v>206</v>
      </c>
      <c r="YG15" s="21">
        <v>33716</v>
      </c>
      <c r="YH15" s="21">
        <v>47831</v>
      </c>
      <c r="YI15" s="21">
        <v>171903</v>
      </c>
      <c r="YJ15" s="21">
        <v>124409</v>
      </c>
      <c r="YK15" s="21" t="s">
        <v>206</v>
      </c>
      <c r="YL15" s="21">
        <v>205825</v>
      </c>
      <c r="YM15" s="21">
        <v>14186</v>
      </c>
      <c r="YN15" s="21">
        <v>48192</v>
      </c>
      <c r="YO15" s="21">
        <v>71054</v>
      </c>
      <c r="YP15" s="21">
        <v>135952</v>
      </c>
      <c r="YQ15" s="21">
        <v>391269</v>
      </c>
      <c r="YR15" s="21" t="s">
        <v>206</v>
      </c>
      <c r="YS15" s="21" t="s">
        <v>206</v>
      </c>
      <c r="YT15" s="21" t="s">
        <v>206</v>
      </c>
      <c r="YU15" s="21">
        <v>163280</v>
      </c>
      <c r="YV15" s="21" t="s">
        <v>206</v>
      </c>
      <c r="YW15" s="21">
        <v>106890850</v>
      </c>
      <c r="YX15" s="21">
        <v>399804454</v>
      </c>
      <c r="YY15" s="21">
        <v>17714040</v>
      </c>
      <c r="YZ15" s="21" t="s">
        <v>206</v>
      </c>
      <c r="ZA15" s="21" t="s">
        <v>206</v>
      </c>
      <c r="ZB15" s="21" t="s">
        <v>206</v>
      </c>
      <c r="ZC15" s="21">
        <v>31494499</v>
      </c>
      <c r="ZD15" s="21" t="s">
        <v>206</v>
      </c>
      <c r="ZE15" s="21" t="s">
        <v>206</v>
      </c>
      <c r="ZF15" s="21">
        <v>492706</v>
      </c>
      <c r="ZG15" s="21">
        <v>22265</v>
      </c>
      <c r="ZH15" s="21">
        <v>83497</v>
      </c>
      <c r="ZI15" s="21">
        <v>4175</v>
      </c>
      <c r="ZJ15" s="21">
        <v>13192175</v>
      </c>
      <c r="ZK15" s="21">
        <v>480</v>
      </c>
      <c r="ZL15" s="21" t="s">
        <v>206</v>
      </c>
      <c r="ZM15" s="21" t="s">
        <v>206</v>
      </c>
      <c r="ZN15" s="21" t="s">
        <v>206</v>
      </c>
      <c r="ZO15" s="21" t="s">
        <v>206</v>
      </c>
      <c r="ZP15" s="21" t="s">
        <v>206</v>
      </c>
      <c r="ZQ15" s="21" t="s">
        <v>206</v>
      </c>
      <c r="ZR15" s="21" t="s">
        <v>206</v>
      </c>
      <c r="ZS15" s="21" t="s">
        <v>206</v>
      </c>
      <c r="ZT15" s="21" t="s">
        <v>206</v>
      </c>
      <c r="ZU15" s="21">
        <v>49</v>
      </c>
      <c r="ZV15" s="21" t="s">
        <v>206</v>
      </c>
      <c r="ZW15" s="21" t="s">
        <v>206</v>
      </c>
      <c r="ZX15" s="21" t="s">
        <v>206</v>
      </c>
      <c r="ZY15" s="21" t="s">
        <v>206</v>
      </c>
      <c r="ZZ15" s="21" t="s">
        <v>206</v>
      </c>
      <c r="AAA15" s="21" t="s">
        <v>206</v>
      </c>
      <c r="AAB15" s="21" t="s">
        <v>206</v>
      </c>
      <c r="AAC15" s="21" t="s">
        <v>206</v>
      </c>
      <c r="AAD15" s="21" t="s">
        <v>206</v>
      </c>
      <c r="AAE15" s="21" t="s">
        <v>206</v>
      </c>
      <c r="AAF15" s="21" t="s">
        <v>206</v>
      </c>
      <c r="AAG15" s="21" t="s">
        <v>206</v>
      </c>
      <c r="AAH15" s="21" t="s">
        <v>206</v>
      </c>
      <c r="AAI15" s="21" t="s">
        <v>206</v>
      </c>
      <c r="AAJ15" s="21" t="s">
        <v>206</v>
      </c>
      <c r="AAK15" s="21" t="s">
        <v>206</v>
      </c>
      <c r="AAL15" s="21" t="s">
        <v>206</v>
      </c>
      <c r="AAM15" s="21">
        <v>4180</v>
      </c>
      <c r="AAN15" s="21" t="s">
        <v>206</v>
      </c>
      <c r="AAO15" s="21" t="s">
        <v>206</v>
      </c>
      <c r="AAP15" s="21" t="s">
        <v>206</v>
      </c>
      <c r="AAQ15" s="21" t="s">
        <v>206</v>
      </c>
      <c r="AAR15" s="21" t="s">
        <v>206</v>
      </c>
      <c r="AAS15" s="21" t="s">
        <v>206</v>
      </c>
      <c r="AAT15" s="21" t="s">
        <v>206</v>
      </c>
      <c r="AAU15" s="21" t="s">
        <v>206</v>
      </c>
      <c r="AAV15" s="21" t="s">
        <v>206</v>
      </c>
      <c r="AAW15" s="21">
        <v>260541</v>
      </c>
      <c r="AAX15" s="21" t="s">
        <v>206</v>
      </c>
      <c r="AAY15" s="21" t="s">
        <v>206</v>
      </c>
      <c r="AAZ15" s="21" t="s">
        <v>206</v>
      </c>
      <c r="ABA15" s="21" t="s">
        <v>206</v>
      </c>
      <c r="ABB15" s="21" t="s">
        <v>206</v>
      </c>
      <c r="ABC15" s="21" t="s">
        <v>206</v>
      </c>
      <c r="ABD15" s="21" t="s">
        <v>206</v>
      </c>
      <c r="ABE15" s="21" t="s">
        <v>206</v>
      </c>
      <c r="ABF15" s="21" t="s">
        <v>206</v>
      </c>
      <c r="ABG15" s="21" t="s">
        <v>206</v>
      </c>
      <c r="ABH15" s="21" t="s">
        <v>206</v>
      </c>
      <c r="ABI15" s="21" t="s">
        <v>206</v>
      </c>
      <c r="ABJ15" s="21" t="s">
        <v>206</v>
      </c>
      <c r="ABK15" s="21" t="s">
        <v>206</v>
      </c>
      <c r="ABL15" s="21" t="s">
        <v>206</v>
      </c>
      <c r="ABM15" s="21" t="s">
        <v>206</v>
      </c>
      <c r="ABN15" s="21" t="s">
        <v>206</v>
      </c>
      <c r="ABO15" s="21" t="s">
        <v>206</v>
      </c>
      <c r="ABP15" s="21" t="s">
        <v>206</v>
      </c>
      <c r="ABQ15" s="21" t="s">
        <v>206</v>
      </c>
      <c r="ABR15" s="21" t="s">
        <v>206</v>
      </c>
      <c r="ABS15" s="21" t="s">
        <v>206</v>
      </c>
      <c r="ABT15" s="21" t="s">
        <v>206</v>
      </c>
      <c r="ABU15" s="21" t="s">
        <v>206</v>
      </c>
      <c r="ABV15" s="21" t="s">
        <v>206</v>
      </c>
      <c r="ABW15" s="21" t="s">
        <v>206</v>
      </c>
      <c r="ABX15" s="21" t="s">
        <v>206</v>
      </c>
      <c r="ABY15" s="21" t="s">
        <v>206</v>
      </c>
      <c r="ABZ15" s="21" t="s">
        <v>206</v>
      </c>
      <c r="ACA15" s="21" t="s">
        <v>206</v>
      </c>
      <c r="ACB15" s="21" t="s">
        <v>206</v>
      </c>
      <c r="ACC15" s="21" t="s">
        <v>206</v>
      </c>
      <c r="ACD15" s="21" t="s">
        <v>206</v>
      </c>
      <c r="ACE15" s="21" t="s">
        <v>206</v>
      </c>
      <c r="ACF15" s="21" t="s">
        <v>206</v>
      </c>
      <c r="ACG15" s="21" t="s">
        <v>206</v>
      </c>
      <c r="ACH15" s="21" t="s">
        <v>206</v>
      </c>
      <c r="ACI15" s="21">
        <v>2477798</v>
      </c>
      <c r="ACJ15" s="21" t="s">
        <v>206</v>
      </c>
      <c r="ACK15" s="21" t="s">
        <v>206</v>
      </c>
      <c r="ACL15" s="21" t="s">
        <v>206</v>
      </c>
      <c r="ACM15" s="21" t="s">
        <v>206</v>
      </c>
      <c r="ACN15" s="21" t="s">
        <v>206</v>
      </c>
      <c r="ACO15" s="21" t="s">
        <v>206</v>
      </c>
      <c r="ACP15" s="21" t="s">
        <v>206</v>
      </c>
      <c r="ACQ15" s="21">
        <v>42500</v>
      </c>
      <c r="ACR15" s="21" t="s">
        <v>206</v>
      </c>
      <c r="ACS15" s="21" t="s">
        <v>206</v>
      </c>
      <c r="ACT15" s="21" t="s">
        <v>206</v>
      </c>
      <c r="ACU15" s="21" t="s">
        <v>206</v>
      </c>
      <c r="ACV15" s="21" t="s">
        <v>206</v>
      </c>
      <c r="ACW15" s="21" t="s">
        <v>206</v>
      </c>
      <c r="ACX15" s="21" t="s">
        <v>206</v>
      </c>
      <c r="ACY15" s="21" t="s">
        <v>206</v>
      </c>
      <c r="ACZ15" s="21" t="s">
        <v>206</v>
      </c>
      <c r="ADA15" s="21" t="s">
        <v>206</v>
      </c>
      <c r="ADB15" s="21" t="s">
        <v>206</v>
      </c>
      <c r="ADC15" s="21" t="s">
        <v>206</v>
      </c>
      <c r="ADD15" s="21">
        <v>2505</v>
      </c>
      <c r="ADE15" s="21" t="s">
        <v>206</v>
      </c>
      <c r="ADF15" s="21" t="s">
        <v>206</v>
      </c>
      <c r="ADG15" s="21" t="s">
        <v>206</v>
      </c>
      <c r="ADH15" s="21" t="s">
        <v>206</v>
      </c>
      <c r="ADI15" s="21" t="s">
        <v>206</v>
      </c>
      <c r="ADJ15" s="21" t="s">
        <v>206</v>
      </c>
      <c r="ADK15" s="21">
        <v>31613</v>
      </c>
      <c r="ADL15" s="21" t="s">
        <v>206</v>
      </c>
      <c r="ADM15" s="21" t="s">
        <v>206</v>
      </c>
      <c r="ADN15" s="21" t="s">
        <v>206</v>
      </c>
      <c r="ADO15" s="21" t="s">
        <v>206</v>
      </c>
      <c r="ADP15" s="21">
        <v>5810900</v>
      </c>
      <c r="ADQ15" s="21" t="s">
        <v>206</v>
      </c>
      <c r="ADR15" s="21" t="s">
        <v>206</v>
      </c>
      <c r="ADS15" s="21" t="s">
        <v>206</v>
      </c>
      <c r="ADT15" s="21" t="s">
        <v>206</v>
      </c>
      <c r="ADU15" s="21" t="s">
        <v>206</v>
      </c>
      <c r="ADV15" s="21">
        <v>49653</v>
      </c>
      <c r="ADW15" s="21">
        <v>15150</v>
      </c>
      <c r="ADX15" s="21" t="s">
        <v>206</v>
      </c>
      <c r="ADY15" s="21" t="s">
        <v>206</v>
      </c>
      <c r="ADZ15" s="21">
        <v>3147392</v>
      </c>
      <c r="AEA15" s="21">
        <v>5091890</v>
      </c>
      <c r="AEB15" s="21" t="s">
        <v>206</v>
      </c>
      <c r="AEC15" s="21" t="s">
        <v>206</v>
      </c>
      <c r="AED15" s="21">
        <v>15</v>
      </c>
      <c r="AEE15" s="21" t="s">
        <v>206</v>
      </c>
      <c r="AEF15" s="21" t="s">
        <v>206</v>
      </c>
      <c r="AEG15" s="21">
        <v>2209485</v>
      </c>
      <c r="AEH15" s="21" t="s">
        <v>206</v>
      </c>
      <c r="AEI15" s="21" t="s">
        <v>206</v>
      </c>
      <c r="AEJ15" s="21">
        <v>105900</v>
      </c>
      <c r="AEK15" s="21" t="s">
        <v>206</v>
      </c>
      <c r="AEL15" s="21">
        <v>3916580</v>
      </c>
      <c r="AEM15" s="21" t="s">
        <v>206</v>
      </c>
      <c r="AEN15" s="21">
        <v>822961</v>
      </c>
      <c r="AEO15" s="21">
        <v>260675</v>
      </c>
      <c r="AEP15" s="21">
        <v>174</v>
      </c>
      <c r="AEQ15" s="21">
        <v>2887749</v>
      </c>
      <c r="AER15" s="21" t="s">
        <v>206</v>
      </c>
      <c r="AES15" s="21">
        <v>126656</v>
      </c>
      <c r="AET15" s="21">
        <v>4418263</v>
      </c>
      <c r="AEU15" s="21">
        <v>1926978</v>
      </c>
      <c r="AEV15" s="21">
        <v>550084</v>
      </c>
      <c r="AEW15" s="21" t="s">
        <v>206</v>
      </c>
      <c r="AEX15" s="21" t="s">
        <v>206</v>
      </c>
      <c r="AEY15" s="21" t="s">
        <v>206</v>
      </c>
      <c r="AEZ15" s="21">
        <v>5181</v>
      </c>
      <c r="AFA15" s="21">
        <v>67619</v>
      </c>
      <c r="AFB15" s="21" t="s">
        <v>206</v>
      </c>
      <c r="AFC15" s="21">
        <v>7</v>
      </c>
      <c r="AFD15" s="21" t="s">
        <v>206</v>
      </c>
      <c r="AFE15" s="21">
        <v>3406</v>
      </c>
      <c r="AFF15" s="21" t="s">
        <v>206</v>
      </c>
      <c r="AFG15" s="21" t="s">
        <v>206</v>
      </c>
      <c r="AFH15" s="21" t="s">
        <v>206</v>
      </c>
      <c r="AFI15" s="21" t="s">
        <v>206</v>
      </c>
      <c r="AFJ15" s="21">
        <v>1022</v>
      </c>
      <c r="AFK15" s="21" t="s">
        <v>206</v>
      </c>
      <c r="AFL15" s="21" t="s">
        <v>206</v>
      </c>
      <c r="AFM15" s="21" t="s">
        <v>206</v>
      </c>
      <c r="AFN15" s="21">
        <v>37417</v>
      </c>
      <c r="AFO15" s="21" t="s">
        <v>206</v>
      </c>
      <c r="AFP15" s="21" t="s">
        <v>206</v>
      </c>
      <c r="AFQ15" s="21" t="s">
        <v>206</v>
      </c>
      <c r="AFR15" s="21">
        <v>43026696</v>
      </c>
      <c r="AFS15" s="21" t="s">
        <v>206</v>
      </c>
      <c r="AFT15" s="21" t="s">
        <v>206</v>
      </c>
      <c r="AFU15" s="21">
        <v>77</v>
      </c>
      <c r="AFV15" s="21">
        <v>1691</v>
      </c>
      <c r="AFW15" s="21">
        <v>59</v>
      </c>
      <c r="AFX15" s="21">
        <v>25578</v>
      </c>
      <c r="AFY15" s="21" t="s">
        <v>206</v>
      </c>
      <c r="AFZ15" s="21">
        <v>144908</v>
      </c>
      <c r="AGA15" s="21">
        <v>6029</v>
      </c>
      <c r="AGB15" s="21">
        <v>63819</v>
      </c>
      <c r="AGC15" s="21" t="s">
        <v>206</v>
      </c>
      <c r="AGD15" s="21">
        <v>22991</v>
      </c>
      <c r="AGE15" s="21">
        <v>642</v>
      </c>
      <c r="AGF15" s="21">
        <v>1425077</v>
      </c>
      <c r="AGG15" s="21">
        <v>22900</v>
      </c>
      <c r="AGH15" s="21" t="s">
        <v>206</v>
      </c>
      <c r="AGI15" s="21">
        <v>3857</v>
      </c>
      <c r="AGJ15" s="21" t="s">
        <v>206</v>
      </c>
      <c r="AGK15" s="21">
        <v>199814011</v>
      </c>
      <c r="AGL15" s="21">
        <v>75308341</v>
      </c>
      <c r="AGM15" s="21">
        <v>2343</v>
      </c>
      <c r="AGN15" s="21" t="s">
        <v>206</v>
      </c>
      <c r="AGO15" s="21" t="s">
        <v>206</v>
      </c>
      <c r="AGP15" s="21" t="s">
        <v>206</v>
      </c>
      <c r="AGQ15" s="21">
        <v>433733</v>
      </c>
      <c r="AGR15" s="21" t="s">
        <v>206</v>
      </c>
      <c r="AGS15" s="21" t="s">
        <v>206</v>
      </c>
      <c r="AGT15" s="21" t="s">
        <v>206</v>
      </c>
      <c r="AGU15" s="21">
        <v>81195</v>
      </c>
      <c r="AGV15" s="21">
        <v>2688</v>
      </c>
      <c r="AGW15" s="21" t="s">
        <v>206</v>
      </c>
      <c r="AGX15" s="21">
        <v>759855</v>
      </c>
      <c r="AGY15" s="21" t="s">
        <v>206</v>
      </c>
      <c r="AGZ15" s="21" t="s">
        <v>206</v>
      </c>
      <c r="AHA15" s="21" t="s">
        <v>206</v>
      </c>
      <c r="AHB15" s="21" t="s">
        <v>206</v>
      </c>
      <c r="AHC15" s="21" t="s">
        <v>206</v>
      </c>
      <c r="AHD15" s="21" t="s">
        <v>206</v>
      </c>
      <c r="AHE15" s="21" t="s">
        <v>206</v>
      </c>
      <c r="AHF15" s="21" t="s">
        <v>206</v>
      </c>
      <c r="AHG15" s="21" t="s">
        <v>206</v>
      </c>
      <c r="AHH15" s="21" t="s">
        <v>206</v>
      </c>
      <c r="AHI15" s="21">
        <v>245</v>
      </c>
      <c r="AHJ15" s="21" t="s">
        <v>206</v>
      </c>
      <c r="AHK15" s="21" t="s">
        <v>206</v>
      </c>
      <c r="AHL15" s="21" t="s">
        <v>206</v>
      </c>
      <c r="AHM15" s="21" t="s">
        <v>206</v>
      </c>
      <c r="AHN15" s="21">
        <v>29885</v>
      </c>
      <c r="AHO15" s="21" t="s">
        <v>206</v>
      </c>
      <c r="AHP15" s="21" t="s">
        <v>206</v>
      </c>
      <c r="AHQ15" s="21" t="s">
        <v>206</v>
      </c>
      <c r="AHR15" s="21" t="s">
        <v>206</v>
      </c>
      <c r="AHS15" s="21" t="s">
        <v>206</v>
      </c>
      <c r="AHT15" s="21" t="s">
        <v>206</v>
      </c>
      <c r="AHU15" s="21">
        <v>149320</v>
      </c>
      <c r="AHV15" s="21">
        <v>99</v>
      </c>
      <c r="AHW15" s="21" t="s">
        <v>206</v>
      </c>
      <c r="AHX15" s="21">
        <v>500</v>
      </c>
      <c r="AHY15" s="21" t="s">
        <v>206</v>
      </c>
      <c r="AHZ15" s="21" t="s">
        <v>206</v>
      </c>
      <c r="AIA15" s="21" t="s">
        <v>206</v>
      </c>
      <c r="AIB15" s="21">
        <v>145032</v>
      </c>
      <c r="AIC15" s="21" t="s">
        <v>206</v>
      </c>
      <c r="AID15" s="21">
        <v>43133</v>
      </c>
      <c r="AIE15" s="21">
        <v>265476</v>
      </c>
      <c r="AIF15" s="21">
        <v>2426168</v>
      </c>
      <c r="AIG15" s="21">
        <v>22899</v>
      </c>
      <c r="AIH15" s="21">
        <v>183549</v>
      </c>
      <c r="AII15" s="21">
        <v>294345</v>
      </c>
      <c r="AIJ15" s="21">
        <v>1501</v>
      </c>
      <c r="AIK15" s="21">
        <v>1258572</v>
      </c>
      <c r="AIL15" s="21" t="s">
        <v>206</v>
      </c>
      <c r="AIM15" s="21">
        <v>24042</v>
      </c>
      <c r="AIN15" s="21">
        <v>207714</v>
      </c>
      <c r="AIO15" s="21">
        <v>28622</v>
      </c>
      <c r="AIP15" s="21">
        <v>79410</v>
      </c>
      <c r="AIQ15" s="21">
        <v>38</v>
      </c>
      <c r="AIR15" s="21" t="s">
        <v>206</v>
      </c>
      <c r="AIS15" s="21" t="s">
        <v>206</v>
      </c>
      <c r="AIT15" s="21">
        <v>318271</v>
      </c>
      <c r="AIU15" s="21">
        <v>2438</v>
      </c>
      <c r="AIV15" s="21" t="s">
        <v>206</v>
      </c>
      <c r="AIW15" s="21" t="s">
        <v>206</v>
      </c>
      <c r="AIX15" s="21" t="s">
        <v>206</v>
      </c>
      <c r="AIY15" s="21">
        <v>808</v>
      </c>
      <c r="AIZ15" s="21" t="s">
        <v>206</v>
      </c>
      <c r="AJA15" s="21" t="s">
        <v>206</v>
      </c>
      <c r="AJB15" s="21">
        <v>27</v>
      </c>
      <c r="AJC15" s="21" t="s">
        <v>206</v>
      </c>
      <c r="AJD15" s="21">
        <v>294</v>
      </c>
      <c r="AJE15" s="21" t="s">
        <v>206</v>
      </c>
      <c r="AJF15" s="21" t="s">
        <v>206</v>
      </c>
      <c r="AJG15" s="21" t="s">
        <v>206</v>
      </c>
      <c r="AJH15" s="21" t="s">
        <v>206</v>
      </c>
      <c r="AJI15" s="21" t="s">
        <v>206</v>
      </c>
      <c r="AJJ15" s="21" t="s">
        <v>206</v>
      </c>
      <c r="AJK15" s="21">
        <v>334</v>
      </c>
      <c r="AJL15" s="21" t="s">
        <v>206</v>
      </c>
      <c r="AJM15" s="21" t="s">
        <v>206</v>
      </c>
      <c r="AJN15" s="21" t="s">
        <v>206</v>
      </c>
      <c r="AJO15" s="21">
        <v>400</v>
      </c>
      <c r="AJP15" s="21">
        <v>201049</v>
      </c>
      <c r="AJQ15" s="21">
        <v>15800</v>
      </c>
      <c r="AJR15" s="21" t="s">
        <v>206</v>
      </c>
      <c r="AJS15" s="21" t="s">
        <v>206</v>
      </c>
      <c r="AJT15" s="21" t="s">
        <v>206</v>
      </c>
      <c r="AJU15" s="21">
        <v>1055</v>
      </c>
      <c r="AJV15" s="21">
        <v>1090</v>
      </c>
      <c r="AJW15" s="21" t="s">
        <v>206</v>
      </c>
      <c r="AJX15" s="21">
        <v>55147</v>
      </c>
      <c r="AJY15" s="21">
        <v>118</v>
      </c>
      <c r="AJZ15" s="21" t="s">
        <v>206</v>
      </c>
      <c r="AKA15" s="21" t="s">
        <v>206</v>
      </c>
      <c r="AKB15" s="21" t="s">
        <v>206</v>
      </c>
      <c r="AKC15" s="21" t="s">
        <v>206</v>
      </c>
      <c r="AKD15" s="21" t="s">
        <v>206</v>
      </c>
      <c r="AKE15" s="21">
        <v>34131234</v>
      </c>
      <c r="AKF15" s="21">
        <v>33310686</v>
      </c>
      <c r="AKG15" s="21">
        <v>258599</v>
      </c>
      <c r="AKH15" s="21" t="s">
        <v>206</v>
      </c>
      <c r="AKI15" s="21" t="s">
        <v>206</v>
      </c>
      <c r="AKJ15" s="21" t="s">
        <v>206</v>
      </c>
      <c r="AKK15" s="21">
        <v>1860392</v>
      </c>
      <c r="AKL15" s="21" t="s">
        <v>206</v>
      </c>
      <c r="AKM15" s="21" t="s">
        <v>206</v>
      </c>
      <c r="AKN15" s="21">
        <v>6340</v>
      </c>
      <c r="AKO15" s="21">
        <v>30</v>
      </c>
      <c r="AKP15" s="21" t="s">
        <v>206</v>
      </c>
      <c r="AKQ15" s="21" t="s">
        <v>206</v>
      </c>
      <c r="AKR15" s="21">
        <v>446359</v>
      </c>
      <c r="AKS15" s="21" t="s">
        <v>206</v>
      </c>
      <c r="AKT15" s="21" t="s">
        <v>206</v>
      </c>
      <c r="AKU15" s="21" t="s">
        <v>206</v>
      </c>
      <c r="AKV15" s="21">
        <v>97097</v>
      </c>
      <c r="AKW15" s="21" t="s">
        <v>206</v>
      </c>
      <c r="AKX15" s="21" t="s">
        <v>206</v>
      </c>
      <c r="AKY15" s="21">
        <v>1273295</v>
      </c>
      <c r="AKZ15" s="21">
        <v>561976</v>
      </c>
      <c r="ALA15" s="21" t="s">
        <v>206</v>
      </c>
      <c r="ALB15" s="21" t="s">
        <v>206</v>
      </c>
      <c r="ALC15" s="21" t="s">
        <v>206</v>
      </c>
      <c r="ALD15" s="21">
        <v>741280</v>
      </c>
      <c r="ALE15" s="21" t="s">
        <v>206</v>
      </c>
      <c r="ALF15" s="21" t="s">
        <v>206</v>
      </c>
      <c r="ALG15" s="21">
        <v>28755</v>
      </c>
      <c r="ALH15" s="21">
        <v>4854</v>
      </c>
      <c r="ALI15" s="21" t="s">
        <v>206</v>
      </c>
      <c r="ALJ15" s="21" t="s">
        <v>206</v>
      </c>
      <c r="ALK15" s="21">
        <v>27888</v>
      </c>
      <c r="ALL15" s="21" t="s">
        <v>206</v>
      </c>
      <c r="ALM15" s="21" t="s">
        <v>206</v>
      </c>
      <c r="ALN15" s="21">
        <v>13056</v>
      </c>
      <c r="ALO15" s="21">
        <v>2081699</v>
      </c>
      <c r="ALP15" s="21">
        <v>7467596</v>
      </c>
      <c r="ALQ15" s="21" t="s">
        <v>206</v>
      </c>
      <c r="ALR15" s="21">
        <v>767082</v>
      </c>
      <c r="ALS15" s="21" t="s">
        <v>206</v>
      </c>
      <c r="ALT15" s="21" t="s">
        <v>206</v>
      </c>
      <c r="ALU15" s="21">
        <v>25290</v>
      </c>
      <c r="ALV15" s="21">
        <v>3673589</v>
      </c>
      <c r="ALW15" s="21" t="s">
        <v>206</v>
      </c>
      <c r="ALX15" s="21">
        <v>166007</v>
      </c>
      <c r="ALY15" s="21">
        <v>181440</v>
      </c>
      <c r="ALZ15" s="21">
        <v>8449948</v>
      </c>
      <c r="AMA15" s="21">
        <v>449</v>
      </c>
      <c r="AMB15" s="21">
        <v>487579</v>
      </c>
      <c r="AMC15" s="21" t="s">
        <v>206</v>
      </c>
      <c r="AMD15" s="21">
        <v>32549</v>
      </c>
      <c r="AME15" s="21">
        <v>4633879</v>
      </c>
      <c r="AMF15" s="21" t="s">
        <v>206</v>
      </c>
      <c r="AMG15" s="21">
        <v>41606</v>
      </c>
      <c r="AMH15" s="21">
        <v>607142</v>
      </c>
      <c r="AMI15" s="21">
        <v>7614123</v>
      </c>
      <c r="AMJ15" s="21">
        <v>307814</v>
      </c>
      <c r="AMK15" s="21">
        <v>17558</v>
      </c>
      <c r="AML15" s="21">
        <v>84662</v>
      </c>
      <c r="AMM15" s="21" t="s">
        <v>206</v>
      </c>
      <c r="AMN15" s="21">
        <v>296119</v>
      </c>
      <c r="AMO15" s="21">
        <v>666524</v>
      </c>
      <c r="AMP15" s="21">
        <v>515778</v>
      </c>
      <c r="AMQ15" s="21">
        <v>51698</v>
      </c>
      <c r="AMR15" s="21">
        <v>70414</v>
      </c>
      <c r="AMS15" s="21">
        <v>69450</v>
      </c>
      <c r="AMT15" s="21" t="s">
        <v>206</v>
      </c>
      <c r="AMU15" s="21">
        <v>458</v>
      </c>
      <c r="AMV15" s="21">
        <v>150</v>
      </c>
      <c r="AMW15" s="21" t="s">
        <v>206</v>
      </c>
      <c r="AMX15" s="21">
        <v>2815</v>
      </c>
      <c r="AMY15" s="21" t="s">
        <v>206</v>
      </c>
      <c r="AMZ15" s="21" t="s">
        <v>206</v>
      </c>
      <c r="ANA15" s="21" t="s">
        <v>206</v>
      </c>
      <c r="ANB15" s="21" t="s">
        <v>206</v>
      </c>
      <c r="ANC15" s="21" t="s">
        <v>206</v>
      </c>
      <c r="AND15" s="21" t="s">
        <v>206</v>
      </c>
      <c r="ANE15" s="21">
        <v>125</v>
      </c>
      <c r="ANF15" s="21" t="s">
        <v>206</v>
      </c>
      <c r="ANG15" s="21" t="s">
        <v>206</v>
      </c>
      <c r="ANH15" s="21" t="s">
        <v>206</v>
      </c>
      <c r="ANI15" s="21">
        <v>175851</v>
      </c>
      <c r="ANJ15" s="21">
        <v>686155</v>
      </c>
      <c r="ANK15" s="21">
        <v>441197</v>
      </c>
      <c r="ANL15" s="21">
        <v>640514</v>
      </c>
      <c r="ANM15" s="21" t="s">
        <v>206</v>
      </c>
      <c r="ANN15" s="21">
        <v>22458</v>
      </c>
      <c r="ANO15" s="21">
        <v>182261</v>
      </c>
      <c r="ANP15" s="21">
        <v>854683</v>
      </c>
      <c r="ANQ15" s="21">
        <v>257967</v>
      </c>
      <c r="ANR15" s="21">
        <v>846048</v>
      </c>
      <c r="ANS15" s="21">
        <v>84381</v>
      </c>
      <c r="ANT15" s="21">
        <v>27</v>
      </c>
      <c r="ANU15" s="21" t="s">
        <v>206</v>
      </c>
      <c r="ANV15" s="21" t="s">
        <v>206</v>
      </c>
      <c r="ANW15" s="21" t="s">
        <v>206</v>
      </c>
      <c r="ANX15" s="21" t="s">
        <v>206</v>
      </c>
      <c r="ANY15" s="21">
        <v>63866497</v>
      </c>
      <c r="ANZ15" s="21">
        <v>288688890</v>
      </c>
      <c r="AOA15" s="21">
        <v>23922628</v>
      </c>
      <c r="AOB15" s="21" t="s">
        <v>206</v>
      </c>
      <c r="AOC15" s="21">
        <v>29208</v>
      </c>
      <c r="AOD15" s="21" t="s">
        <v>206</v>
      </c>
      <c r="AOE15" s="21">
        <v>25301247</v>
      </c>
      <c r="AOF15" s="21">
        <v>2757</v>
      </c>
      <c r="AOG15" s="21">
        <v>19</v>
      </c>
      <c r="AOH15" s="21">
        <v>183122</v>
      </c>
      <c r="AOI15" s="21">
        <v>1365</v>
      </c>
      <c r="AOJ15" s="21">
        <v>124859</v>
      </c>
      <c r="AOK15" s="21" t="s">
        <v>206</v>
      </c>
      <c r="AOL15" s="21">
        <v>4384006</v>
      </c>
      <c r="AOM15" s="21">
        <v>55</v>
      </c>
      <c r="AON15" s="21">
        <v>796482</v>
      </c>
      <c r="AOO15" s="21">
        <v>150</v>
      </c>
      <c r="AOP15" s="21" t="s">
        <v>206</v>
      </c>
      <c r="AOQ15" s="21" t="s">
        <v>206</v>
      </c>
      <c r="AOR15" s="21" t="s">
        <v>206</v>
      </c>
      <c r="AOS15" s="21">
        <v>4802287</v>
      </c>
      <c r="AOT15" s="21">
        <v>108426</v>
      </c>
      <c r="AOU15" s="21" t="s">
        <v>206</v>
      </c>
      <c r="AOV15" s="21" t="s">
        <v>206</v>
      </c>
      <c r="AOW15" s="21">
        <v>29294</v>
      </c>
      <c r="AOX15" s="21">
        <v>485328</v>
      </c>
      <c r="AOY15" s="21">
        <v>1832</v>
      </c>
      <c r="AOZ15" s="21" t="s">
        <v>206</v>
      </c>
      <c r="APA15" s="21" t="s">
        <v>206</v>
      </c>
      <c r="APB15" s="21">
        <v>4470248</v>
      </c>
      <c r="APC15" s="21">
        <v>317</v>
      </c>
      <c r="APD15" s="21">
        <v>348161</v>
      </c>
      <c r="APE15" s="21">
        <v>295866</v>
      </c>
      <c r="APF15" s="21" t="s">
        <v>206</v>
      </c>
      <c r="APG15" s="21">
        <v>240</v>
      </c>
      <c r="APH15" s="21">
        <v>12422853</v>
      </c>
      <c r="API15" s="21">
        <v>13185019</v>
      </c>
      <c r="APJ15" s="21">
        <v>931036</v>
      </c>
      <c r="APK15" s="21" t="s">
        <v>206</v>
      </c>
      <c r="APL15" s="21">
        <v>202937</v>
      </c>
      <c r="APM15" s="21" t="s">
        <v>206</v>
      </c>
      <c r="APN15" s="21" t="s">
        <v>206</v>
      </c>
      <c r="APO15" s="21">
        <v>1365769</v>
      </c>
      <c r="APP15" s="21">
        <v>2686398</v>
      </c>
      <c r="APQ15" s="21" t="s">
        <v>206</v>
      </c>
      <c r="APR15" s="21">
        <v>226393</v>
      </c>
      <c r="APS15" s="21" t="s">
        <v>206</v>
      </c>
      <c r="APT15" s="21">
        <v>6558564</v>
      </c>
      <c r="APU15" s="21">
        <v>2077076</v>
      </c>
      <c r="APV15" s="21">
        <v>37632837</v>
      </c>
      <c r="APW15" s="21">
        <v>3839305</v>
      </c>
      <c r="APX15" s="21">
        <v>1771597</v>
      </c>
      <c r="APY15" s="21">
        <v>13662103</v>
      </c>
      <c r="APZ15" s="21" t="s">
        <v>206</v>
      </c>
      <c r="AQA15" s="21">
        <v>2939027</v>
      </c>
      <c r="AQB15" s="21">
        <v>10403381</v>
      </c>
      <c r="AQC15" s="21">
        <v>2121516</v>
      </c>
      <c r="AQD15" s="21">
        <v>170864</v>
      </c>
      <c r="AQE15" s="21">
        <v>26046</v>
      </c>
      <c r="AQF15" s="21" t="s">
        <v>206</v>
      </c>
      <c r="AQG15" s="21" t="s">
        <v>206</v>
      </c>
      <c r="AQH15" s="21">
        <v>1636726</v>
      </c>
      <c r="AQI15" s="21">
        <v>16329</v>
      </c>
      <c r="AQJ15" s="21" t="s">
        <v>206</v>
      </c>
      <c r="AQK15" s="21">
        <v>1378</v>
      </c>
      <c r="AQL15" s="21">
        <v>17391</v>
      </c>
      <c r="AQM15" s="21">
        <v>199</v>
      </c>
      <c r="AQN15" s="21">
        <v>2224</v>
      </c>
      <c r="AQO15" s="21">
        <v>256</v>
      </c>
      <c r="AQP15" s="21">
        <v>38112</v>
      </c>
      <c r="AQQ15" s="21" t="s">
        <v>206</v>
      </c>
      <c r="AQR15" s="21">
        <v>1037</v>
      </c>
      <c r="AQS15" s="21">
        <v>49</v>
      </c>
      <c r="AQT15" s="21">
        <v>86</v>
      </c>
      <c r="AQU15" s="21" t="s">
        <v>206</v>
      </c>
      <c r="AQV15" s="21" t="s">
        <v>206</v>
      </c>
      <c r="AQW15" s="21" t="s">
        <v>206</v>
      </c>
      <c r="AQX15" s="21" t="s">
        <v>206</v>
      </c>
      <c r="AQY15" s="21">
        <v>435</v>
      </c>
      <c r="AQZ15" s="21">
        <v>138355</v>
      </c>
      <c r="ARA15" s="21" t="s">
        <v>206</v>
      </c>
      <c r="ARB15" s="21" t="s">
        <v>206</v>
      </c>
      <c r="ARC15" s="21">
        <v>420089</v>
      </c>
      <c r="ARD15" s="21">
        <v>11726</v>
      </c>
      <c r="ARE15" s="21">
        <v>175954</v>
      </c>
      <c r="ARF15" s="21">
        <v>1734770</v>
      </c>
      <c r="ARG15" s="21" t="s">
        <v>206</v>
      </c>
      <c r="ARH15" s="21">
        <v>79093</v>
      </c>
      <c r="ARI15" s="21">
        <v>71624</v>
      </c>
      <c r="ARJ15" s="21">
        <v>225247</v>
      </c>
      <c r="ARK15" s="21">
        <v>9412191</v>
      </c>
      <c r="ARL15" s="21">
        <v>612166</v>
      </c>
      <c r="ARM15" s="21">
        <v>2252</v>
      </c>
      <c r="ARN15" s="21">
        <v>28376439</v>
      </c>
      <c r="ARO15" s="21">
        <v>5094</v>
      </c>
      <c r="ARP15" s="21" t="s">
        <v>206</v>
      </c>
      <c r="ARQ15" s="21" t="s">
        <v>206</v>
      </c>
      <c r="ARR15" s="21" t="s">
        <v>206</v>
      </c>
      <c r="ARS15" s="21">
        <v>278394951</v>
      </c>
      <c r="ART15" s="21">
        <v>274753909</v>
      </c>
      <c r="ARU15" s="21">
        <v>21253849</v>
      </c>
      <c r="ARV15" s="21" t="s">
        <v>206</v>
      </c>
      <c r="ARW15" s="21">
        <v>9000</v>
      </c>
      <c r="ARX15" s="21" t="s">
        <v>206</v>
      </c>
      <c r="ARY15" s="21">
        <v>29342459</v>
      </c>
      <c r="ARZ15" s="21" t="s">
        <v>206</v>
      </c>
      <c r="ASA15" s="21" t="s">
        <v>206</v>
      </c>
      <c r="ASB15" s="21">
        <v>35183</v>
      </c>
      <c r="ASC15" s="21">
        <v>2352</v>
      </c>
      <c r="ASD15" s="21">
        <v>722785</v>
      </c>
      <c r="ASE15" s="21">
        <v>24896</v>
      </c>
      <c r="ASF15" s="21">
        <v>59776244</v>
      </c>
      <c r="ASG15" s="21">
        <v>28175</v>
      </c>
      <c r="ASH15" s="21" t="s">
        <v>206</v>
      </c>
      <c r="ASI15" s="21" t="s">
        <v>206</v>
      </c>
      <c r="ASJ15" s="21" t="s">
        <v>206</v>
      </c>
      <c r="ASK15" s="21" t="s">
        <v>206</v>
      </c>
      <c r="ASL15" s="21" t="s">
        <v>206</v>
      </c>
      <c r="ASM15" s="21">
        <v>2704</v>
      </c>
      <c r="ASN15" s="21">
        <v>24463</v>
      </c>
      <c r="ASO15" s="21" t="s">
        <v>206</v>
      </c>
      <c r="ASP15" s="21" t="s">
        <v>206</v>
      </c>
      <c r="ASQ15" s="21">
        <v>6196</v>
      </c>
      <c r="ASR15" s="21">
        <v>3384</v>
      </c>
      <c r="ASS15" s="21">
        <v>69194</v>
      </c>
      <c r="AST15" s="21" t="s">
        <v>206</v>
      </c>
      <c r="ASU15" s="21" t="s">
        <v>206</v>
      </c>
      <c r="ASV15" s="21" t="s">
        <v>206</v>
      </c>
      <c r="ASW15" s="21">
        <v>990</v>
      </c>
      <c r="ASX15" s="21">
        <v>624</v>
      </c>
      <c r="ASY15" s="21">
        <v>33855</v>
      </c>
      <c r="ASZ15" s="21" t="s">
        <v>206</v>
      </c>
      <c r="ATA15" s="21" t="s">
        <v>206</v>
      </c>
      <c r="ATB15" s="21">
        <v>3401</v>
      </c>
      <c r="ATC15" s="21">
        <v>316363</v>
      </c>
      <c r="ATD15" s="21" t="s">
        <v>206</v>
      </c>
      <c r="ATE15" s="21" t="s">
        <v>206</v>
      </c>
      <c r="ATF15" s="21">
        <v>2672</v>
      </c>
      <c r="ATG15" s="21" t="s">
        <v>206</v>
      </c>
      <c r="ATH15" s="21" t="s">
        <v>206</v>
      </c>
      <c r="ATI15" s="21" t="s">
        <v>206</v>
      </c>
      <c r="ATJ15" s="21" t="s">
        <v>206</v>
      </c>
      <c r="ATK15" s="21" t="s">
        <v>206</v>
      </c>
      <c r="ATL15" s="21" t="s">
        <v>206</v>
      </c>
      <c r="ATM15" s="21" t="s">
        <v>206</v>
      </c>
      <c r="ATN15" s="21" t="s">
        <v>206</v>
      </c>
      <c r="ATO15" s="21" t="s">
        <v>206</v>
      </c>
      <c r="ATP15" s="21" t="s">
        <v>206</v>
      </c>
      <c r="ATQ15" s="21">
        <v>1498</v>
      </c>
      <c r="ATR15" s="21" t="s">
        <v>206</v>
      </c>
      <c r="ATS15" s="21">
        <v>21900</v>
      </c>
      <c r="ATT15" s="21" t="s">
        <v>206</v>
      </c>
      <c r="ATU15" s="21" t="s">
        <v>206</v>
      </c>
      <c r="ATV15" s="21" t="s">
        <v>206</v>
      </c>
      <c r="ATW15" s="21">
        <v>96631</v>
      </c>
      <c r="ATX15" s="21">
        <v>38789</v>
      </c>
      <c r="ATY15" s="21">
        <v>264</v>
      </c>
      <c r="ATZ15" s="21" t="s">
        <v>206</v>
      </c>
      <c r="AUA15" s="21" t="s">
        <v>206</v>
      </c>
      <c r="AUB15" s="21">
        <v>13699</v>
      </c>
      <c r="AUC15" s="21">
        <v>3136</v>
      </c>
      <c r="AUD15" s="21" t="s">
        <v>206</v>
      </c>
      <c r="AUE15" s="21">
        <v>21421</v>
      </c>
      <c r="AUF15" s="21" t="s">
        <v>206</v>
      </c>
      <c r="AUG15" s="21">
        <v>40</v>
      </c>
      <c r="AUH15" s="21" t="s">
        <v>206</v>
      </c>
      <c r="AUI15" s="21">
        <v>2054</v>
      </c>
      <c r="AUJ15" s="21">
        <v>645</v>
      </c>
      <c r="AUK15" s="21" t="s">
        <v>206</v>
      </c>
      <c r="AUL15" s="21" t="s">
        <v>206</v>
      </c>
      <c r="AUM15" s="21" t="s">
        <v>206</v>
      </c>
      <c r="AUN15" s="21" t="s">
        <v>206</v>
      </c>
      <c r="AUO15" s="21" t="s">
        <v>206</v>
      </c>
      <c r="AUP15" s="21" t="s">
        <v>206</v>
      </c>
      <c r="AUQ15" s="21" t="s">
        <v>206</v>
      </c>
      <c r="AUR15" s="21" t="s">
        <v>206</v>
      </c>
      <c r="AUS15" s="21">
        <v>1464</v>
      </c>
      <c r="AUT15" s="21" t="s">
        <v>206</v>
      </c>
      <c r="AUU15" s="21" t="s">
        <v>206</v>
      </c>
      <c r="AUV15" s="21" t="s">
        <v>206</v>
      </c>
      <c r="AUW15" s="21">
        <v>675</v>
      </c>
      <c r="AUX15" s="21">
        <v>445334</v>
      </c>
      <c r="AUY15" s="21">
        <v>5001</v>
      </c>
      <c r="AUZ15" s="21">
        <v>14246</v>
      </c>
      <c r="AVA15" s="21" t="s">
        <v>206</v>
      </c>
      <c r="AVB15" s="21">
        <v>10839</v>
      </c>
      <c r="AVC15" s="21" t="s">
        <v>206</v>
      </c>
      <c r="AVD15" s="21">
        <v>4308</v>
      </c>
      <c r="AVE15" s="21" t="s">
        <v>206</v>
      </c>
      <c r="AVF15" s="21">
        <v>5675</v>
      </c>
      <c r="AVG15" s="21">
        <v>3968</v>
      </c>
      <c r="AVH15" s="21" t="s">
        <v>206</v>
      </c>
      <c r="AVI15" s="21" t="s">
        <v>206</v>
      </c>
      <c r="AVJ15" s="21" t="s">
        <v>206</v>
      </c>
      <c r="AVK15" s="21" t="s">
        <v>206</v>
      </c>
      <c r="AVL15" s="21" t="s">
        <v>206</v>
      </c>
      <c r="AVM15" s="21">
        <v>21369539</v>
      </c>
      <c r="AVN15" s="21">
        <v>6014594</v>
      </c>
      <c r="AVO15" s="21">
        <v>22815</v>
      </c>
      <c r="AVP15" s="21" t="s">
        <v>206</v>
      </c>
      <c r="AVQ15" s="21" t="s">
        <v>206</v>
      </c>
      <c r="AVR15" s="21">
        <v>260900</v>
      </c>
      <c r="AVS15" s="21">
        <v>2596000</v>
      </c>
      <c r="AVT15" s="21" t="s">
        <v>206</v>
      </c>
      <c r="AVU15" s="21" t="s">
        <v>206</v>
      </c>
      <c r="AVV15" s="21">
        <v>418</v>
      </c>
      <c r="AVW15" s="21" t="s">
        <v>206</v>
      </c>
      <c r="AVX15" s="21">
        <v>64342</v>
      </c>
      <c r="AVY15" s="21" t="s">
        <v>206</v>
      </c>
      <c r="AVZ15" s="21">
        <v>217004</v>
      </c>
      <c r="AWA15" s="21" t="s">
        <v>206</v>
      </c>
      <c r="AWB15" s="21">
        <v>1</v>
      </c>
      <c r="AWC15" s="21">
        <v>200</v>
      </c>
      <c r="AWD15" s="21" t="s">
        <v>206</v>
      </c>
      <c r="AWE15" s="21" t="s">
        <v>206</v>
      </c>
      <c r="AWF15" s="21" t="s">
        <v>206</v>
      </c>
      <c r="AWG15" s="21">
        <v>333532</v>
      </c>
      <c r="AWH15" s="21">
        <v>32051</v>
      </c>
      <c r="AWI15" s="21" t="s">
        <v>206</v>
      </c>
      <c r="AWJ15" s="21">
        <v>248</v>
      </c>
      <c r="AWK15" s="21" t="s">
        <v>206</v>
      </c>
      <c r="AWL15" s="21">
        <v>21883015</v>
      </c>
      <c r="AWM15" s="21">
        <v>1797709</v>
      </c>
      <c r="AWN15" s="21">
        <v>9</v>
      </c>
      <c r="AWO15" s="21" t="s">
        <v>206</v>
      </c>
      <c r="AWP15" s="21" t="s">
        <v>206</v>
      </c>
      <c r="AWQ15" s="21" t="s">
        <v>206</v>
      </c>
      <c r="AWR15" s="21">
        <v>498824</v>
      </c>
      <c r="AWS15" s="21">
        <v>184085</v>
      </c>
      <c r="AWT15" s="21" t="s">
        <v>206</v>
      </c>
      <c r="AWU15" s="21">
        <v>185756</v>
      </c>
      <c r="AWV15" s="21">
        <v>2328590</v>
      </c>
      <c r="AWW15" s="21">
        <v>20049741</v>
      </c>
      <c r="AWX15" s="21" t="s">
        <v>206</v>
      </c>
      <c r="AWY15" s="21" t="s">
        <v>206</v>
      </c>
      <c r="AWZ15" s="21">
        <v>7233</v>
      </c>
      <c r="AXA15" s="21">
        <v>36</v>
      </c>
      <c r="AXB15" s="21">
        <v>130</v>
      </c>
      <c r="AXC15" s="21">
        <v>2195</v>
      </c>
      <c r="AXD15" s="21">
        <v>12561</v>
      </c>
      <c r="AXE15" s="21" t="s">
        <v>206</v>
      </c>
      <c r="AXF15" s="21">
        <v>2779980</v>
      </c>
      <c r="AXG15" s="21">
        <v>1027294</v>
      </c>
      <c r="AXH15" s="21">
        <v>290281</v>
      </c>
      <c r="AXI15" s="21">
        <v>184168</v>
      </c>
      <c r="AXJ15" s="21">
        <v>71193</v>
      </c>
      <c r="AXK15" s="21">
        <v>869533</v>
      </c>
      <c r="AXL15" s="21">
        <v>12809</v>
      </c>
      <c r="AXM15" s="21">
        <v>4101414</v>
      </c>
      <c r="AXN15" s="21" t="s">
        <v>206</v>
      </c>
      <c r="AXO15" s="21" t="s">
        <v>206</v>
      </c>
      <c r="AXP15" s="21">
        <v>529172</v>
      </c>
      <c r="AXQ15" s="21">
        <v>6809335</v>
      </c>
      <c r="AXR15" s="21">
        <v>176811</v>
      </c>
      <c r="AXS15" s="21">
        <v>44303</v>
      </c>
      <c r="AXT15" s="21">
        <v>544256</v>
      </c>
      <c r="AXU15" s="21">
        <v>4145</v>
      </c>
      <c r="AXV15" s="21">
        <v>222009</v>
      </c>
      <c r="AXW15" s="21">
        <v>563472</v>
      </c>
      <c r="AXX15" s="21" t="s">
        <v>206</v>
      </c>
      <c r="AXY15" s="21">
        <v>309948</v>
      </c>
      <c r="AXZ15" s="21">
        <v>1706</v>
      </c>
      <c r="AYA15" s="21">
        <v>22427</v>
      </c>
      <c r="AYB15" s="21" t="s">
        <v>206</v>
      </c>
      <c r="AYC15" s="21">
        <v>125532</v>
      </c>
      <c r="AYD15" s="21">
        <v>498807</v>
      </c>
      <c r="AYE15" s="21" t="s">
        <v>206</v>
      </c>
      <c r="AYF15" s="21">
        <v>92919</v>
      </c>
      <c r="AYG15" s="21">
        <v>139790</v>
      </c>
      <c r="AYH15" s="21" t="s">
        <v>206</v>
      </c>
      <c r="AYI15" s="21" t="s">
        <v>206</v>
      </c>
      <c r="AYJ15" s="21" t="s">
        <v>206</v>
      </c>
      <c r="AYK15" s="21" t="s">
        <v>206</v>
      </c>
      <c r="AYL15" s="21" t="s">
        <v>206</v>
      </c>
      <c r="AYM15" s="21">
        <v>1114</v>
      </c>
      <c r="AYN15" s="21">
        <v>52718</v>
      </c>
      <c r="AYO15" s="21">
        <v>1025</v>
      </c>
      <c r="AYP15" s="21" t="s">
        <v>206</v>
      </c>
      <c r="AYQ15" s="21">
        <v>6661</v>
      </c>
      <c r="AYR15" s="21">
        <v>510006</v>
      </c>
      <c r="AYS15" s="21">
        <v>11435</v>
      </c>
      <c r="AYT15" s="21">
        <v>269459</v>
      </c>
      <c r="AYU15" s="21" t="s">
        <v>206</v>
      </c>
      <c r="AYV15" s="21">
        <v>157381</v>
      </c>
      <c r="AYW15" s="21">
        <v>168474</v>
      </c>
      <c r="AYX15" s="21">
        <v>3946978</v>
      </c>
      <c r="AYY15" s="21">
        <v>100297</v>
      </c>
      <c r="AYZ15" s="21">
        <v>124614</v>
      </c>
      <c r="AZA15" s="21">
        <v>2882970</v>
      </c>
      <c r="AZB15" s="21">
        <v>9853</v>
      </c>
      <c r="AZC15" s="21" t="s">
        <v>206</v>
      </c>
      <c r="AZD15" s="21" t="s">
        <v>206</v>
      </c>
      <c r="AZE15" s="21" t="s">
        <v>206</v>
      </c>
      <c r="AZF15" s="21">
        <v>725</v>
      </c>
      <c r="AZG15" s="21">
        <v>43053924</v>
      </c>
      <c r="AZH15" s="21">
        <v>7646718</v>
      </c>
      <c r="AZI15" s="21">
        <v>2673510</v>
      </c>
      <c r="AZJ15" s="21" t="s">
        <v>206</v>
      </c>
      <c r="AZK15" s="21">
        <v>31179</v>
      </c>
      <c r="AZL15" s="21">
        <v>25163</v>
      </c>
      <c r="AZM15" s="21">
        <v>182969</v>
      </c>
      <c r="AZN15" s="21">
        <v>29148</v>
      </c>
      <c r="AZO15" s="21" t="s">
        <v>206</v>
      </c>
      <c r="AZP15" s="21">
        <v>33951</v>
      </c>
      <c r="AZQ15" s="21">
        <v>415472</v>
      </c>
      <c r="AZR15" s="21">
        <v>512397</v>
      </c>
      <c r="AZS15" s="21">
        <v>3975</v>
      </c>
      <c r="AZT15" s="21">
        <v>3727926</v>
      </c>
      <c r="AZU15" s="21">
        <v>119443</v>
      </c>
      <c r="AZV15" s="21">
        <v>15</v>
      </c>
      <c r="AZW15" s="21">
        <v>100</v>
      </c>
      <c r="AZX15" s="21" t="s">
        <v>206</v>
      </c>
      <c r="AZY15" s="21" t="s">
        <v>206</v>
      </c>
      <c r="AZZ15" s="21" t="s">
        <v>206</v>
      </c>
      <c r="BAA15" s="21" t="s">
        <v>206</v>
      </c>
      <c r="BAB15" s="21">
        <v>12434</v>
      </c>
      <c r="BAC15" s="21" t="s">
        <v>206</v>
      </c>
      <c r="BAD15" s="21">
        <v>336677</v>
      </c>
      <c r="BAE15" s="21">
        <v>68783</v>
      </c>
      <c r="BAF15" s="21">
        <v>20903938</v>
      </c>
      <c r="BAG15" s="21">
        <v>53</v>
      </c>
      <c r="BAH15" s="21" t="s">
        <v>206</v>
      </c>
      <c r="BAI15" s="21" t="s">
        <v>206</v>
      </c>
      <c r="BAJ15" s="21">
        <v>790051</v>
      </c>
      <c r="BAK15" s="21" t="s">
        <v>206</v>
      </c>
      <c r="BAL15" s="21">
        <v>8</v>
      </c>
      <c r="BAM15" s="21" t="s">
        <v>206</v>
      </c>
      <c r="BAN15" s="21" t="s">
        <v>206</v>
      </c>
      <c r="BAO15" s="21" t="s">
        <v>206</v>
      </c>
      <c r="BAP15" s="21">
        <v>4654981</v>
      </c>
      <c r="BAQ15" s="21">
        <v>6419143</v>
      </c>
      <c r="BAR15" s="21">
        <v>21</v>
      </c>
      <c r="BAS15" s="21" t="s">
        <v>206</v>
      </c>
      <c r="BAT15" s="21">
        <v>142887</v>
      </c>
      <c r="BAU15" s="21">
        <v>3</v>
      </c>
      <c r="BAV15" s="21" t="s">
        <v>206</v>
      </c>
      <c r="BAW15" s="21">
        <v>27081</v>
      </c>
      <c r="BAX15" s="21" t="s">
        <v>206</v>
      </c>
      <c r="BAY15" s="21" t="s">
        <v>206</v>
      </c>
      <c r="BAZ15" s="21">
        <v>3822</v>
      </c>
      <c r="BBA15" s="21" t="s">
        <v>206</v>
      </c>
      <c r="BBB15" s="21">
        <v>234588</v>
      </c>
      <c r="BBC15" s="21">
        <v>1654015</v>
      </c>
      <c r="BBD15" s="21">
        <v>18879</v>
      </c>
      <c r="BBE15" s="21">
        <v>890589</v>
      </c>
      <c r="BBF15" s="21">
        <v>88</v>
      </c>
      <c r="BBG15" s="21">
        <v>1059437</v>
      </c>
      <c r="BBH15" s="21" t="s">
        <v>206</v>
      </c>
      <c r="BBI15" s="21">
        <v>100</v>
      </c>
      <c r="BBJ15" s="21">
        <v>30178</v>
      </c>
      <c r="BBK15" s="21">
        <v>2709784</v>
      </c>
      <c r="BBL15" s="21">
        <v>77159</v>
      </c>
      <c r="BBM15" s="21">
        <v>84817</v>
      </c>
      <c r="BBN15" s="21" t="s">
        <v>206</v>
      </c>
      <c r="BBO15" s="21" t="s">
        <v>206</v>
      </c>
      <c r="BBP15" s="21">
        <v>164654</v>
      </c>
      <c r="BBQ15" s="21">
        <v>28125</v>
      </c>
      <c r="BBR15" s="21" t="s">
        <v>206</v>
      </c>
      <c r="BBS15" s="21">
        <v>10</v>
      </c>
      <c r="BBT15" s="21">
        <v>1116</v>
      </c>
      <c r="BBU15" s="21">
        <v>29485</v>
      </c>
      <c r="BBV15" s="21" t="s">
        <v>206</v>
      </c>
      <c r="BBW15" s="21">
        <v>13332</v>
      </c>
      <c r="BBX15" s="21">
        <v>8572</v>
      </c>
      <c r="BBY15" s="21" t="s">
        <v>206</v>
      </c>
      <c r="BBZ15" s="21">
        <v>2961</v>
      </c>
      <c r="BCA15" s="21" t="s">
        <v>206</v>
      </c>
      <c r="BCB15" s="21">
        <v>200</v>
      </c>
      <c r="BCC15" s="21" t="s">
        <v>206</v>
      </c>
      <c r="BCD15" s="21" t="s">
        <v>206</v>
      </c>
      <c r="BCE15" s="21" t="s">
        <v>206</v>
      </c>
      <c r="BCF15" s="21">
        <v>16</v>
      </c>
      <c r="BCG15" s="21">
        <v>427</v>
      </c>
      <c r="BCH15" s="21" t="s">
        <v>206</v>
      </c>
      <c r="BCI15" s="21" t="s">
        <v>206</v>
      </c>
      <c r="BCJ15" s="21" t="s">
        <v>206</v>
      </c>
      <c r="BCK15" s="21">
        <v>33805</v>
      </c>
      <c r="BCL15" s="21">
        <v>298462</v>
      </c>
      <c r="BCM15" s="21">
        <v>215619</v>
      </c>
      <c r="BCN15" s="21">
        <v>291028</v>
      </c>
      <c r="BCO15" s="21" t="s">
        <v>206</v>
      </c>
      <c r="BCP15" s="21">
        <v>24895</v>
      </c>
      <c r="BCQ15" s="21">
        <v>8022</v>
      </c>
      <c r="BCR15" s="21">
        <v>32800</v>
      </c>
      <c r="BCS15" s="21">
        <v>3992</v>
      </c>
      <c r="BCT15" s="21">
        <v>32278</v>
      </c>
      <c r="BCU15" s="21">
        <v>15508</v>
      </c>
      <c r="BCV15" s="21">
        <v>53</v>
      </c>
      <c r="BCW15" s="21" t="s">
        <v>206</v>
      </c>
      <c r="BCX15" s="21" t="s">
        <v>206</v>
      </c>
      <c r="BCY15" s="21" t="s">
        <v>206</v>
      </c>
      <c r="BCZ15" s="21">
        <v>11</v>
      </c>
      <c r="BDA15" s="21">
        <v>116171086</v>
      </c>
      <c r="BDB15" s="21">
        <v>423872571</v>
      </c>
      <c r="BDC15" s="21">
        <v>208515</v>
      </c>
      <c r="BDD15" s="21" t="s">
        <v>206</v>
      </c>
      <c r="BDE15" s="21">
        <v>244953</v>
      </c>
      <c r="BDF15" s="21" t="s">
        <v>206</v>
      </c>
      <c r="BDG15" s="21">
        <v>3084888</v>
      </c>
      <c r="BDH15" s="21" t="s">
        <v>206</v>
      </c>
      <c r="BDI15" s="21">
        <v>24</v>
      </c>
      <c r="BDJ15" s="21">
        <v>393210</v>
      </c>
      <c r="BDK15" s="21">
        <v>6181903</v>
      </c>
      <c r="BDL15" s="21">
        <v>529356</v>
      </c>
      <c r="BDM15" s="21">
        <v>56388</v>
      </c>
      <c r="BDN15" s="21">
        <v>15767327</v>
      </c>
      <c r="BDO15" s="21">
        <v>383</v>
      </c>
      <c r="BDP15" s="21">
        <v>645</v>
      </c>
      <c r="BDQ15" s="21" t="s">
        <v>206</v>
      </c>
      <c r="BDR15" s="21" t="s">
        <v>206</v>
      </c>
      <c r="BDS15" s="21" t="s">
        <v>206</v>
      </c>
      <c r="BDT15" s="21" t="s">
        <v>206</v>
      </c>
      <c r="BDU15" s="21">
        <v>47946</v>
      </c>
      <c r="BDV15" s="21">
        <v>463700</v>
      </c>
      <c r="BDW15" s="21" t="s">
        <v>206</v>
      </c>
      <c r="BDX15" s="21">
        <v>305394</v>
      </c>
      <c r="BDY15" s="21" t="s">
        <v>206</v>
      </c>
      <c r="BDZ15" s="21">
        <v>33061943</v>
      </c>
      <c r="BEA15" s="21" t="s">
        <v>206</v>
      </c>
      <c r="BEB15" s="21" t="s">
        <v>206</v>
      </c>
      <c r="BEC15" s="21">
        <v>662479</v>
      </c>
      <c r="BED15" s="21">
        <v>790035</v>
      </c>
      <c r="BEE15" s="21" t="s">
        <v>206</v>
      </c>
      <c r="BEF15" s="21">
        <v>5465837</v>
      </c>
      <c r="BEG15" s="21">
        <v>991530</v>
      </c>
      <c r="BEH15" s="21" t="s">
        <v>206</v>
      </c>
      <c r="BEI15" s="21">
        <v>1337</v>
      </c>
      <c r="BEJ15" s="21">
        <v>11800053</v>
      </c>
      <c r="BEK15" s="21">
        <v>1071629</v>
      </c>
      <c r="BEL15" s="21" t="s">
        <v>206</v>
      </c>
      <c r="BEM15" s="21" t="s">
        <v>206</v>
      </c>
      <c r="BEN15" s="21">
        <v>24513</v>
      </c>
      <c r="BEO15" s="21" t="s">
        <v>206</v>
      </c>
      <c r="BEP15" s="21" t="s">
        <v>206</v>
      </c>
      <c r="BEQ15" s="21">
        <v>64508</v>
      </c>
      <c r="BER15" s="21">
        <v>102869</v>
      </c>
      <c r="BES15" s="21" t="s">
        <v>206</v>
      </c>
      <c r="BET15" s="21">
        <v>116928</v>
      </c>
      <c r="BEU15" s="21" t="s">
        <v>206</v>
      </c>
      <c r="BEV15" s="21">
        <v>775898</v>
      </c>
      <c r="BEW15" s="21">
        <v>214</v>
      </c>
      <c r="BEX15" s="21">
        <v>757895</v>
      </c>
      <c r="BEY15" s="21">
        <v>39114</v>
      </c>
      <c r="BEZ15" s="21">
        <v>886165</v>
      </c>
      <c r="BFA15" s="21">
        <v>12607744</v>
      </c>
      <c r="BFB15" s="21" t="s">
        <v>206</v>
      </c>
      <c r="BFC15" s="21" t="s">
        <v>206</v>
      </c>
      <c r="BFD15" s="21">
        <v>134444597</v>
      </c>
      <c r="BFE15" s="21">
        <v>48638767</v>
      </c>
      <c r="BFF15" s="21">
        <v>235940</v>
      </c>
      <c r="BFG15" s="21">
        <v>3345</v>
      </c>
      <c r="BFH15" s="21" t="s">
        <v>206</v>
      </c>
      <c r="BFI15" s="21" t="s">
        <v>206</v>
      </c>
      <c r="BFJ15" s="21">
        <v>179330</v>
      </c>
      <c r="BFK15" s="21">
        <v>6788584</v>
      </c>
      <c r="BFL15" s="21" t="s">
        <v>206</v>
      </c>
      <c r="BFM15" s="21">
        <v>56</v>
      </c>
      <c r="BFN15" s="21">
        <v>112</v>
      </c>
      <c r="BFO15" s="21">
        <v>2062</v>
      </c>
      <c r="BFP15" s="21">
        <v>50661552</v>
      </c>
      <c r="BFQ15" s="21" t="s">
        <v>206</v>
      </c>
      <c r="BFR15" s="21">
        <v>9</v>
      </c>
      <c r="BFS15" s="21" t="s">
        <v>206</v>
      </c>
      <c r="BFT15" s="21">
        <v>6</v>
      </c>
      <c r="BFU15" s="21" t="s">
        <v>206</v>
      </c>
      <c r="BFV15" s="21" t="s">
        <v>206</v>
      </c>
      <c r="BFW15" s="21" t="s">
        <v>206</v>
      </c>
      <c r="BFX15" s="21" t="s">
        <v>206</v>
      </c>
      <c r="BFY15" s="21" t="s">
        <v>206</v>
      </c>
      <c r="BFZ15" s="21" t="s">
        <v>206</v>
      </c>
      <c r="BGA15" s="21" t="s">
        <v>206</v>
      </c>
      <c r="BGB15" s="21">
        <v>20923</v>
      </c>
      <c r="BGC15" s="21" t="s">
        <v>206</v>
      </c>
      <c r="BGD15" s="21">
        <v>1407</v>
      </c>
      <c r="BGE15" s="21">
        <v>23165</v>
      </c>
      <c r="BGF15" s="21">
        <v>229</v>
      </c>
      <c r="BGG15" s="21">
        <v>110066</v>
      </c>
      <c r="BGH15" s="21">
        <v>708803</v>
      </c>
      <c r="BGI15" s="21" t="s">
        <v>206</v>
      </c>
      <c r="BGJ15" s="21">
        <v>13179</v>
      </c>
      <c r="BGK15" s="21">
        <v>76565</v>
      </c>
      <c r="BGL15" s="21">
        <v>3152413</v>
      </c>
      <c r="BGM15" s="21">
        <v>1008259</v>
      </c>
      <c r="BGN15" s="21">
        <v>269767</v>
      </c>
      <c r="BGO15" s="21">
        <v>21</v>
      </c>
      <c r="BGP15" s="21">
        <v>2137</v>
      </c>
      <c r="BGQ15" s="21">
        <v>70528</v>
      </c>
      <c r="BGR15" s="21" t="s">
        <v>206</v>
      </c>
      <c r="BGS15" s="21">
        <v>77</v>
      </c>
      <c r="BGT15" s="21" t="s">
        <v>206</v>
      </c>
      <c r="BGU15" s="21">
        <v>116346916</v>
      </c>
      <c r="BGV15" s="21">
        <v>4715692815</v>
      </c>
      <c r="BGW15" s="21">
        <v>64691</v>
      </c>
      <c r="BGX15" s="21">
        <v>3935</v>
      </c>
      <c r="BGY15" s="21" t="s">
        <v>206</v>
      </c>
      <c r="BGZ15" s="21" t="s">
        <v>206</v>
      </c>
      <c r="BHA15" s="21">
        <v>1941326</v>
      </c>
      <c r="BHB15" s="21" t="s">
        <v>206</v>
      </c>
      <c r="BHC15" s="21" t="s">
        <v>206</v>
      </c>
      <c r="BHD15" s="21">
        <v>71614</v>
      </c>
      <c r="BHE15" s="21">
        <v>6365</v>
      </c>
      <c r="BHF15" s="21">
        <v>4874254</v>
      </c>
      <c r="BHG15" s="21" t="s">
        <v>206</v>
      </c>
      <c r="BHH15" s="21">
        <v>1050822</v>
      </c>
      <c r="BHI15" s="21" t="s">
        <v>206</v>
      </c>
      <c r="BHJ15" s="21" t="s">
        <v>206</v>
      </c>
      <c r="BHK15" s="21" t="s">
        <v>206</v>
      </c>
      <c r="BHL15" s="21" t="s">
        <v>206</v>
      </c>
      <c r="BHM15" s="21" t="s">
        <v>206</v>
      </c>
      <c r="BHN15" s="21" t="s">
        <v>206</v>
      </c>
      <c r="BHO15" s="21" t="s">
        <v>206</v>
      </c>
      <c r="BHP15" s="21" t="s">
        <v>206</v>
      </c>
      <c r="BHQ15" s="21" t="s">
        <v>206</v>
      </c>
      <c r="BHR15" s="21" t="s">
        <v>206</v>
      </c>
      <c r="BHS15" s="21" t="s">
        <v>206</v>
      </c>
      <c r="BHT15" s="21">
        <v>418730</v>
      </c>
      <c r="BHU15" s="21" t="s">
        <v>206</v>
      </c>
      <c r="BHV15" s="21">
        <v>13750</v>
      </c>
      <c r="BHW15" s="21" t="s">
        <v>206</v>
      </c>
      <c r="BHX15" s="21" t="s">
        <v>206</v>
      </c>
      <c r="BHY15" s="21" t="s">
        <v>206</v>
      </c>
      <c r="BHZ15" s="21" t="s">
        <v>206</v>
      </c>
      <c r="BIA15" s="21">
        <v>476696</v>
      </c>
      <c r="BIB15" s="21" t="s">
        <v>206</v>
      </c>
      <c r="BIC15" s="21" t="s">
        <v>206</v>
      </c>
      <c r="BID15" s="21">
        <v>33579</v>
      </c>
      <c r="BIE15" s="21">
        <v>2744377</v>
      </c>
      <c r="BIF15" s="21">
        <v>312000</v>
      </c>
      <c r="BIG15" s="21" t="s">
        <v>206</v>
      </c>
      <c r="BIH15" s="21">
        <v>426</v>
      </c>
      <c r="BII15" s="21" t="s">
        <v>206</v>
      </c>
      <c r="BIJ15" s="21" t="s">
        <v>206</v>
      </c>
      <c r="BIK15" s="21" t="s">
        <v>206</v>
      </c>
      <c r="BIL15" s="21" t="s">
        <v>206</v>
      </c>
      <c r="BIM15" s="21" t="s">
        <v>206</v>
      </c>
      <c r="BIN15" s="21" t="s">
        <v>206</v>
      </c>
      <c r="BIO15" s="21" t="s">
        <v>206</v>
      </c>
      <c r="BIP15" s="21" t="s">
        <v>206</v>
      </c>
      <c r="BIQ15" s="21" t="s">
        <v>206</v>
      </c>
      <c r="BIR15" s="21">
        <v>108</v>
      </c>
      <c r="BIS15" s="21">
        <v>703330</v>
      </c>
      <c r="BIT15" s="21" t="s">
        <v>206</v>
      </c>
      <c r="BIU15" s="21" t="s">
        <v>206</v>
      </c>
      <c r="BIV15" s="21" t="s">
        <v>206</v>
      </c>
      <c r="BIW15" s="21" t="s">
        <v>206</v>
      </c>
      <c r="BIX15" s="21">
        <v>379887</v>
      </c>
      <c r="BIY15" s="21">
        <v>3098194</v>
      </c>
      <c r="BIZ15" s="21">
        <v>1995</v>
      </c>
      <c r="BJA15" s="21" t="s">
        <v>206</v>
      </c>
      <c r="BJB15" s="21" t="s">
        <v>206</v>
      </c>
      <c r="BJC15" s="21" t="s">
        <v>206</v>
      </c>
      <c r="BJD15" s="21">
        <v>2979</v>
      </c>
      <c r="BJE15" s="21">
        <v>34</v>
      </c>
      <c r="BJF15" s="21" t="s">
        <v>206</v>
      </c>
      <c r="BJG15" s="21" t="s">
        <v>206</v>
      </c>
      <c r="BJH15" s="21">
        <v>11544</v>
      </c>
      <c r="BJI15" s="21">
        <v>8984</v>
      </c>
      <c r="BJJ15" s="21" t="s">
        <v>206</v>
      </c>
      <c r="BJK15" s="21">
        <v>11920</v>
      </c>
      <c r="BJL15" s="21" t="s">
        <v>206</v>
      </c>
      <c r="BJM15" s="21" t="s">
        <v>206</v>
      </c>
      <c r="BJN15" s="21" t="s">
        <v>206</v>
      </c>
      <c r="BJO15" s="21" t="s">
        <v>206</v>
      </c>
      <c r="BJP15" s="21" t="s">
        <v>206</v>
      </c>
      <c r="BJQ15" s="21" t="s">
        <v>206</v>
      </c>
      <c r="BJR15" s="21" t="s">
        <v>206</v>
      </c>
      <c r="BJS15" s="21" t="s">
        <v>206</v>
      </c>
      <c r="BJT15" s="21" t="s">
        <v>206</v>
      </c>
      <c r="BJU15" s="21" t="s">
        <v>206</v>
      </c>
      <c r="BJV15" s="21" t="s">
        <v>206</v>
      </c>
      <c r="BJW15" s="21" t="s">
        <v>206</v>
      </c>
      <c r="BJX15" s="21" t="s">
        <v>206</v>
      </c>
      <c r="BJY15" s="21">
        <v>662</v>
      </c>
      <c r="BJZ15" s="21">
        <v>98</v>
      </c>
      <c r="BKA15" s="21" t="s">
        <v>206</v>
      </c>
      <c r="BKB15" s="21">
        <v>9411</v>
      </c>
      <c r="BKC15" s="21" t="s">
        <v>206</v>
      </c>
      <c r="BKD15" s="21">
        <v>156271</v>
      </c>
      <c r="BKE15" s="21">
        <v>358329</v>
      </c>
      <c r="BKF15" s="21">
        <v>1069</v>
      </c>
      <c r="BKG15" s="21" t="s">
        <v>206</v>
      </c>
      <c r="BKH15" s="21">
        <v>14962</v>
      </c>
      <c r="BKI15" s="21">
        <v>30</v>
      </c>
      <c r="BKJ15" s="21" t="s">
        <v>206</v>
      </c>
      <c r="BKK15" s="21" t="s">
        <v>206</v>
      </c>
      <c r="BKL15" s="21" t="s">
        <v>206</v>
      </c>
      <c r="BKM15" s="21" t="s">
        <v>206</v>
      </c>
      <c r="BKN15" s="21" t="s">
        <v>206</v>
      </c>
      <c r="BKO15" s="21">
        <v>49806256</v>
      </c>
      <c r="BKP15" s="21">
        <v>17858893</v>
      </c>
      <c r="BKQ15" s="21">
        <v>14616</v>
      </c>
      <c r="BKR15" s="21" t="s">
        <v>206</v>
      </c>
      <c r="BKS15" s="21">
        <v>44000000</v>
      </c>
      <c r="BKT15" s="21" t="s">
        <v>206</v>
      </c>
      <c r="BKU15" s="21">
        <v>2689435</v>
      </c>
      <c r="BKV15" s="21" t="s">
        <v>206</v>
      </c>
      <c r="BKW15" s="21" t="s">
        <v>206</v>
      </c>
      <c r="BKX15" s="21" t="s">
        <v>206</v>
      </c>
      <c r="BKY15" s="21">
        <v>1870</v>
      </c>
      <c r="BKZ15" s="21" t="s">
        <v>206</v>
      </c>
      <c r="BLA15" s="21" t="s">
        <v>206</v>
      </c>
      <c r="BLB15" s="21">
        <v>51004</v>
      </c>
      <c r="BLC15" s="21" t="s">
        <v>206</v>
      </c>
      <c r="BLD15" s="21" t="s">
        <v>206</v>
      </c>
      <c r="BLE15" s="21" t="s">
        <v>206</v>
      </c>
      <c r="BLF15" s="21" t="s">
        <v>206</v>
      </c>
      <c r="BLG15" s="21">
        <v>994805</v>
      </c>
      <c r="BLH15" s="21" t="s">
        <v>206</v>
      </c>
      <c r="BLI15" s="21">
        <v>9</v>
      </c>
      <c r="BLJ15" s="21">
        <v>22712</v>
      </c>
      <c r="BLK15" s="21">
        <v>299</v>
      </c>
      <c r="BLL15" s="21" t="s">
        <v>206</v>
      </c>
      <c r="BLM15" s="21">
        <v>2975</v>
      </c>
      <c r="BLN15" s="21">
        <v>4357643</v>
      </c>
      <c r="BLO15" s="21">
        <v>11</v>
      </c>
      <c r="BLP15" s="21">
        <v>375220</v>
      </c>
      <c r="BLQ15" s="21" t="s">
        <v>206</v>
      </c>
      <c r="BLR15" s="21" t="s">
        <v>206</v>
      </c>
      <c r="BLS15" s="21">
        <v>81</v>
      </c>
      <c r="BLT15" s="21">
        <v>39139</v>
      </c>
      <c r="BLU15" s="21">
        <v>182</v>
      </c>
      <c r="BLV15" s="21">
        <v>149</v>
      </c>
      <c r="BLW15" s="21">
        <v>12024</v>
      </c>
      <c r="BLX15" s="21">
        <v>1355506</v>
      </c>
      <c r="BLY15" s="21">
        <v>4194842</v>
      </c>
      <c r="BLZ15" s="21" t="s">
        <v>206</v>
      </c>
      <c r="BMA15" s="21" t="s">
        <v>206</v>
      </c>
      <c r="BMB15" s="21">
        <v>120991</v>
      </c>
      <c r="BMC15" s="21" t="s">
        <v>206</v>
      </c>
      <c r="BMD15" s="21" t="s">
        <v>206</v>
      </c>
      <c r="BME15" s="21">
        <v>258006</v>
      </c>
      <c r="BMF15" s="21">
        <v>189525</v>
      </c>
      <c r="BMG15" s="21" t="s">
        <v>206</v>
      </c>
      <c r="BMH15" s="21">
        <v>229465</v>
      </c>
      <c r="BMI15" s="21">
        <v>263837</v>
      </c>
      <c r="BMJ15" s="21">
        <v>80629</v>
      </c>
      <c r="BMK15" s="21">
        <v>2916767</v>
      </c>
      <c r="BML15" s="21">
        <v>235753</v>
      </c>
      <c r="BMM15" s="21">
        <v>229819</v>
      </c>
      <c r="BMN15" s="21">
        <v>4</v>
      </c>
      <c r="BMO15" s="21">
        <v>7337222</v>
      </c>
      <c r="BMP15" s="21" t="s">
        <v>206</v>
      </c>
      <c r="BMQ15" s="21" t="s">
        <v>206</v>
      </c>
      <c r="BMR15" s="21">
        <v>9439</v>
      </c>
      <c r="BMS15" s="21">
        <v>855268</v>
      </c>
      <c r="BMT15" s="21">
        <v>111959</v>
      </c>
      <c r="BMU15" s="21">
        <v>14831</v>
      </c>
      <c r="BMV15" s="21">
        <v>247620</v>
      </c>
      <c r="BMW15" s="21">
        <v>814</v>
      </c>
      <c r="BMX15" s="21">
        <v>99460</v>
      </c>
      <c r="BMY15" s="21">
        <v>18884</v>
      </c>
      <c r="BMZ15" s="21" t="s">
        <v>206</v>
      </c>
      <c r="BNA15" s="21">
        <v>866</v>
      </c>
      <c r="BNB15" s="21">
        <v>26</v>
      </c>
      <c r="BNC15" s="21">
        <v>437069</v>
      </c>
      <c r="BND15" s="21" t="s">
        <v>206</v>
      </c>
      <c r="BNE15" s="21">
        <v>2227</v>
      </c>
      <c r="BNF15" s="21">
        <v>3089046</v>
      </c>
      <c r="BNG15" s="21" t="s">
        <v>206</v>
      </c>
      <c r="BNH15" s="21">
        <v>93189</v>
      </c>
      <c r="BNI15" s="21">
        <v>1124</v>
      </c>
      <c r="BNJ15" s="21" t="s">
        <v>206</v>
      </c>
      <c r="BNK15" s="21" t="s">
        <v>206</v>
      </c>
      <c r="BNL15" s="21" t="s">
        <v>206</v>
      </c>
      <c r="BNM15" s="21" t="s">
        <v>206</v>
      </c>
      <c r="BNN15" s="21" t="s">
        <v>206</v>
      </c>
      <c r="BNO15" s="21">
        <v>32775</v>
      </c>
      <c r="BNP15" s="21">
        <v>39985</v>
      </c>
      <c r="BNQ15" s="21">
        <v>504</v>
      </c>
      <c r="BNR15" s="21">
        <v>1152</v>
      </c>
      <c r="BNS15" s="21">
        <v>44248</v>
      </c>
      <c r="BNT15" s="21">
        <v>2387</v>
      </c>
      <c r="BNU15" s="21">
        <v>12722</v>
      </c>
      <c r="BNV15" s="21">
        <v>58987</v>
      </c>
      <c r="BNW15" s="21" t="s">
        <v>206</v>
      </c>
      <c r="BNX15" s="21">
        <v>6672</v>
      </c>
      <c r="BNY15" s="21">
        <v>258329</v>
      </c>
      <c r="BNZ15" s="21">
        <v>6017</v>
      </c>
      <c r="BOA15" s="21">
        <v>22753</v>
      </c>
      <c r="BOB15" s="21">
        <v>195004</v>
      </c>
      <c r="BOC15" s="21">
        <v>23</v>
      </c>
      <c r="BOD15" s="21">
        <v>17458398</v>
      </c>
      <c r="BOE15" s="21" t="s">
        <v>206</v>
      </c>
      <c r="BOF15" s="21" t="s">
        <v>206</v>
      </c>
      <c r="BOG15" s="21" t="s">
        <v>206</v>
      </c>
      <c r="BOH15" s="21" t="s">
        <v>206</v>
      </c>
      <c r="BOI15" s="21">
        <v>76211751</v>
      </c>
      <c r="BOJ15" s="21">
        <v>22382041</v>
      </c>
      <c r="BOK15" s="21">
        <v>238252</v>
      </c>
      <c r="BOL15" s="21">
        <v>8871</v>
      </c>
      <c r="BOM15" s="21" t="s">
        <v>206</v>
      </c>
      <c r="BON15" s="21" t="s">
        <v>206</v>
      </c>
      <c r="BOO15" s="21">
        <v>80042</v>
      </c>
      <c r="BOP15" s="21" t="s">
        <v>206</v>
      </c>
      <c r="BOQ15" s="21" t="s">
        <v>206</v>
      </c>
      <c r="BOR15" s="21">
        <v>30118</v>
      </c>
      <c r="BOS15" s="21">
        <v>6160</v>
      </c>
      <c r="BOT15" s="21">
        <v>95789</v>
      </c>
      <c r="BOU15" s="21" t="s">
        <v>206</v>
      </c>
      <c r="BOV15" s="21">
        <v>608600</v>
      </c>
      <c r="BOW15" s="21">
        <v>1931</v>
      </c>
      <c r="BOX15" s="21" t="s">
        <v>206</v>
      </c>
      <c r="BOY15" s="21">
        <v>290</v>
      </c>
      <c r="BOZ15" s="21" t="s">
        <v>206</v>
      </c>
      <c r="BPA15" s="21" t="s">
        <v>206</v>
      </c>
      <c r="BPB15" s="21" t="s">
        <v>206</v>
      </c>
      <c r="BPC15" s="21">
        <v>20352</v>
      </c>
      <c r="BPD15" s="21">
        <v>122859</v>
      </c>
      <c r="BPE15" s="21" t="s">
        <v>206</v>
      </c>
      <c r="BPF15" s="21">
        <v>33908</v>
      </c>
      <c r="BPG15" s="21">
        <v>16</v>
      </c>
      <c r="BPH15" s="21">
        <v>10070866</v>
      </c>
      <c r="BPI15" s="21">
        <v>5330872</v>
      </c>
      <c r="BPJ15" s="21" t="s">
        <v>206</v>
      </c>
      <c r="BPK15" s="21">
        <v>825</v>
      </c>
      <c r="BPL15" s="21">
        <v>5740170</v>
      </c>
      <c r="BPM15" s="21">
        <v>81</v>
      </c>
      <c r="BPN15" s="21">
        <v>2466199</v>
      </c>
      <c r="BPO15" s="21">
        <v>3435751</v>
      </c>
      <c r="BPP15" s="21" t="s">
        <v>206</v>
      </c>
      <c r="BPQ15" s="21">
        <v>483</v>
      </c>
      <c r="BPR15" s="21">
        <v>1464142</v>
      </c>
      <c r="BPS15" s="21">
        <v>13478797</v>
      </c>
      <c r="BPT15" s="21">
        <v>5599</v>
      </c>
      <c r="BPU15" s="21" t="s">
        <v>206</v>
      </c>
      <c r="BPV15" s="21">
        <v>108952</v>
      </c>
      <c r="BPW15" s="21" t="s">
        <v>206</v>
      </c>
      <c r="BPX15" s="21">
        <v>1540</v>
      </c>
      <c r="BPY15" s="21">
        <v>30</v>
      </c>
      <c r="BPZ15" s="21">
        <v>3864</v>
      </c>
      <c r="BQA15" s="21" t="s">
        <v>206</v>
      </c>
      <c r="BQB15" s="21">
        <v>160580</v>
      </c>
      <c r="BQC15" s="21" t="s">
        <v>206</v>
      </c>
      <c r="BQD15" s="21">
        <v>5923</v>
      </c>
      <c r="BQE15" s="21">
        <v>211168</v>
      </c>
      <c r="BQF15" s="21">
        <v>128044</v>
      </c>
      <c r="BQG15" s="21">
        <v>319188</v>
      </c>
      <c r="BQH15" s="21">
        <v>50418</v>
      </c>
      <c r="BQI15" s="21">
        <v>501725</v>
      </c>
      <c r="BQJ15" s="21" t="s">
        <v>206</v>
      </c>
      <c r="BQK15" s="21" t="s">
        <v>206</v>
      </c>
      <c r="BQL15" s="21">
        <v>233200</v>
      </c>
      <c r="BQM15" s="21">
        <v>2812744</v>
      </c>
      <c r="BQN15" s="21">
        <v>25891</v>
      </c>
      <c r="BQO15" s="21">
        <v>6899</v>
      </c>
      <c r="BQP15" s="21" t="s">
        <v>206</v>
      </c>
      <c r="BQQ15" s="21" t="s">
        <v>206</v>
      </c>
      <c r="BQR15" s="21">
        <v>96310</v>
      </c>
      <c r="BQS15" s="21">
        <v>2874534</v>
      </c>
      <c r="BQT15" s="21" t="s">
        <v>206</v>
      </c>
      <c r="BQU15" s="21">
        <v>8647</v>
      </c>
      <c r="BQV15" s="21">
        <v>4988</v>
      </c>
      <c r="BQW15" s="21">
        <v>101127</v>
      </c>
      <c r="BQX15" s="21" t="s">
        <v>206</v>
      </c>
      <c r="BQY15" s="21">
        <v>4054</v>
      </c>
      <c r="BQZ15" s="21">
        <v>31821</v>
      </c>
      <c r="BRA15" s="21" t="s">
        <v>206</v>
      </c>
      <c r="BRB15" s="21">
        <v>3657</v>
      </c>
      <c r="BRC15" s="21" t="s">
        <v>206</v>
      </c>
      <c r="BRD15" s="21" t="s">
        <v>206</v>
      </c>
      <c r="BRE15" s="21" t="s">
        <v>206</v>
      </c>
      <c r="BRF15" s="21">
        <v>212762</v>
      </c>
      <c r="BRG15" s="21" t="s">
        <v>206</v>
      </c>
      <c r="BRH15" s="21" t="s">
        <v>206</v>
      </c>
      <c r="BRI15" s="21">
        <v>734</v>
      </c>
      <c r="BRJ15" s="21" t="s">
        <v>206</v>
      </c>
      <c r="BRK15" s="21" t="s">
        <v>206</v>
      </c>
      <c r="BRL15" s="21" t="s">
        <v>206</v>
      </c>
      <c r="BRM15" s="21">
        <v>65610</v>
      </c>
      <c r="BRN15" s="21">
        <v>43282</v>
      </c>
      <c r="BRO15" s="21">
        <v>183411</v>
      </c>
      <c r="BRP15" s="21">
        <v>57133</v>
      </c>
      <c r="BRQ15" s="21" t="s">
        <v>206</v>
      </c>
      <c r="BRR15" s="21">
        <v>106762</v>
      </c>
      <c r="BRS15" s="21">
        <v>8562</v>
      </c>
      <c r="BRT15" s="21">
        <v>390842</v>
      </c>
      <c r="BRU15" s="21">
        <v>4630670</v>
      </c>
      <c r="BRV15" s="21">
        <v>275242</v>
      </c>
      <c r="BRW15" s="21">
        <v>987</v>
      </c>
      <c r="BRX15" s="21">
        <v>527</v>
      </c>
      <c r="BRY15" s="21" t="s">
        <v>206</v>
      </c>
      <c r="BRZ15" s="21" t="s">
        <v>206</v>
      </c>
      <c r="BSA15" s="21" t="s">
        <v>206</v>
      </c>
      <c r="BSB15" s="21" t="s">
        <v>206</v>
      </c>
      <c r="BSC15" s="21">
        <v>172967119</v>
      </c>
      <c r="BSD15" s="21">
        <v>409104216</v>
      </c>
      <c r="BSE15" s="21">
        <v>266560</v>
      </c>
      <c r="BSF15" s="21">
        <v>778285</v>
      </c>
      <c r="BSG15" s="21" t="s">
        <v>206</v>
      </c>
      <c r="BSH15" s="21" t="s">
        <v>206</v>
      </c>
      <c r="BSI15" s="21">
        <v>1336785</v>
      </c>
      <c r="BSJ15" s="21" t="s">
        <v>206</v>
      </c>
      <c r="BSK15" s="21">
        <v>34272</v>
      </c>
      <c r="BSL15" s="21">
        <v>81639</v>
      </c>
      <c r="BSM15" s="21">
        <v>3349</v>
      </c>
      <c r="BSN15" s="21">
        <v>1616850</v>
      </c>
      <c r="BSO15" s="21">
        <v>170304</v>
      </c>
      <c r="BSP15" s="21">
        <v>1478606</v>
      </c>
      <c r="BSQ15" s="21">
        <v>1132</v>
      </c>
      <c r="BSR15" s="21" t="s">
        <v>206</v>
      </c>
      <c r="BSS15" s="21" t="s">
        <v>206</v>
      </c>
      <c r="BST15" s="21" t="s">
        <v>206</v>
      </c>
      <c r="BSU15" s="21" t="s">
        <v>206</v>
      </c>
      <c r="BSV15" s="21" t="s">
        <v>206</v>
      </c>
      <c r="BSW15" s="21" t="s">
        <v>206</v>
      </c>
      <c r="BSX15" s="21" t="s">
        <v>206</v>
      </c>
      <c r="BSY15" s="21" t="s">
        <v>206</v>
      </c>
      <c r="BSZ15" s="21" t="s">
        <v>206</v>
      </c>
      <c r="BTA15" s="21" t="s">
        <v>206</v>
      </c>
      <c r="BTB15" s="21" t="s">
        <v>206</v>
      </c>
      <c r="BTC15" s="21" t="s">
        <v>206</v>
      </c>
      <c r="BTD15" s="21" t="s">
        <v>206</v>
      </c>
      <c r="BTE15" s="21" t="s">
        <v>206</v>
      </c>
      <c r="BTF15" s="21" t="s">
        <v>206</v>
      </c>
      <c r="BTG15" s="21" t="s">
        <v>206</v>
      </c>
      <c r="BTH15" s="21" t="s">
        <v>206</v>
      </c>
      <c r="BTI15" s="21" t="s">
        <v>206</v>
      </c>
      <c r="BTJ15" s="21" t="s">
        <v>206</v>
      </c>
      <c r="BTK15" s="21" t="s">
        <v>206</v>
      </c>
      <c r="BTL15" s="21" t="s">
        <v>206</v>
      </c>
      <c r="BTM15" s="21" t="s">
        <v>206</v>
      </c>
      <c r="BTN15" s="21" t="s">
        <v>206</v>
      </c>
      <c r="BTO15" s="21" t="s">
        <v>206</v>
      </c>
      <c r="BTP15" s="21" t="s">
        <v>206</v>
      </c>
      <c r="BTQ15" s="21" t="s">
        <v>206</v>
      </c>
      <c r="BTR15" s="21" t="s">
        <v>206</v>
      </c>
      <c r="BTS15" s="21" t="s">
        <v>206</v>
      </c>
      <c r="BTT15" s="21" t="s">
        <v>206</v>
      </c>
      <c r="BTU15" s="21" t="s">
        <v>206</v>
      </c>
      <c r="BTV15" s="21" t="s">
        <v>206</v>
      </c>
      <c r="BTW15" s="21" t="s">
        <v>206</v>
      </c>
      <c r="BTX15" s="21" t="s">
        <v>206</v>
      </c>
      <c r="BTY15" s="21" t="s">
        <v>206</v>
      </c>
      <c r="BTZ15" s="21" t="s">
        <v>206</v>
      </c>
      <c r="BUA15" s="21" t="s">
        <v>206</v>
      </c>
      <c r="BUB15" s="21" t="s">
        <v>206</v>
      </c>
      <c r="BUC15" s="21" t="s">
        <v>206</v>
      </c>
      <c r="BUD15" s="21" t="s">
        <v>206</v>
      </c>
      <c r="BUE15" s="21" t="s">
        <v>206</v>
      </c>
      <c r="BUF15" s="21" t="s">
        <v>206</v>
      </c>
      <c r="BUG15" s="21" t="s">
        <v>206</v>
      </c>
      <c r="BUH15" s="21" t="s">
        <v>206</v>
      </c>
      <c r="BUI15" s="21" t="s">
        <v>206</v>
      </c>
      <c r="BUJ15" s="21" t="s">
        <v>206</v>
      </c>
      <c r="BUK15" s="21" t="s">
        <v>206</v>
      </c>
      <c r="BUL15" s="21" t="s">
        <v>206</v>
      </c>
      <c r="BUM15" s="21" t="s">
        <v>206</v>
      </c>
      <c r="BUN15" s="21" t="s">
        <v>206</v>
      </c>
      <c r="BUO15" s="21" t="s">
        <v>206</v>
      </c>
      <c r="BUP15" s="21" t="s">
        <v>206</v>
      </c>
      <c r="BUQ15" s="21" t="s">
        <v>206</v>
      </c>
      <c r="BUR15" s="21" t="s">
        <v>206</v>
      </c>
      <c r="BUS15" s="21" t="s">
        <v>206</v>
      </c>
      <c r="BUT15" s="21" t="s">
        <v>206</v>
      </c>
      <c r="BUU15" s="21" t="s">
        <v>206</v>
      </c>
      <c r="BUV15" s="21" t="s">
        <v>206</v>
      </c>
      <c r="BUW15" s="21" t="s">
        <v>206</v>
      </c>
      <c r="BUX15" s="21" t="s">
        <v>206</v>
      </c>
      <c r="BUY15" s="21" t="s">
        <v>206</v>
      </c>
      <c r="BUZ15" s="21" t="s">
        <v>206</v>
      </c>
      <c r="BVA15" s="21" t="s">
        <v>206</v>
      </c>
      <c r="BVB15" s="21" t="s">
        <v>206</v>
      </c>
      <c r="BVC15" s="21" t="s">
        <v>206</v>
      </c>
      <c r="BVD15" s="21" t="s">
        <v>206</v>
      </c>
      <c r="BVE15" s="21" t="s">
        <v>206</v>
      </c>
      <c r="BVF15" s="21" t="s">
        <v>206</v>
      </c>
      <c r="BVG15" s="21" t="s">
        <v>206</v>
      </c>
      <c r="BVH15" s="21" t="s">
        <v>206</v>
      </c>
      <c r="BVI15" s="21" t="s">
        <v>206</v>
      </c>
      <c r="BVJ15" s="21" t="s">
        <v>206</v>
      </c>
      <c r="BVK15" s="21" t="s">
        <v>206</v>
      </c>
      <c r="BVL15" s="21" t="s">
        <v>206</v>
      </c>
      <c r="BVM15" s="21" t="s">
        <v>206</v>
      </c>
      <c r="BVN15" s="21" t="s">
        <v>206</v>
      </c>
      <c r="BVO15" s="21" t="s">
        <v>206</v>
      </c>
      <c r="BVP15" s="21" t="s">
        <v>206</v>
      </c>
      <c r="BVQ15" s="21" t="s">
        <v>206</v>
      </c>
      <c r="BVR15" s="21" t="s">
        <v>206</v>
      </c>
      <c r="BVS15" s="21" t="s">
        <v>206</v>
      </c>
      <c r="BVT15" s="21" t="s">
        <v>206</v>
      </c>
      <c r="BVU15" s="21" t="s">
        <v>206</v>
      </c>
      <c r="BVV15" s="21" t="s">
        <v>206</v>
      </c>
      <c r="BVW15" s="21" t="s">
        <v>206</v>
      </c>
      <c r="BVX15" s="21" t="s">
        <v>206</v>
      </c>
      <c r="BVY15" s="21">
        <v>13516</v>
      </c>
      <c r="BVZ15" s="21" t="s">
        <v>206</v>
      </c>
      <c r="BWA15" s="21" t="s">
        <v>206</v>
      </c>
      <c r="BWB15" s="21" t="s">
        <v>206</v>
      </c>
      <c r="BWC15" s="21" t="s">
        <v>206</v>
      </c>
      <c r="BWD15" s="21" t="s">
        <v>206</v>
      </c>
      <c r="BWE15" s="21" t="s">
        <v>206</v>
      </c>
      <c r="BWF15" s="21" t="s">
        <v>206</v>
      </c>
      <c r="BWG15" s="21" t="s">
        <v>206</v>
      </c>
      <c r="BWH15" s="21" t="s">
        <v>206</v>
      </c>
      <c r="BWI15" s="21" t="s">
        <v>206</v>
      </c>
      <c r="BWJ15" s="21">
        <v>170794</v>
      </c>
      <c r="BWK15" s="21" t="s">
        <v>206</v>
      </c>
      <c r="BWL15" s="21" t="s">
        <v>206</v>
      </c>
      <c r="BWM15" s="21">
        <v>140</v>
      </c>
      <c r="BWN15" s="21" t="s">
        <v>206</v>
      </c>
      <c r="BWO15" s="21" t="s">
        <v>206</v>
      </c>
      <c r="BWP15" s="21" t="s">
        <v>206</v>
      </c>
      <c r="BWQ15" s="21" t="s">
        <v>206</v>
      </c>
      <c r="BWR15" s="21" t="s">
        <v>206</v>
      </c>
      <c r="BWS15" s="21" t="s">
        <v>206</v>
      </c>
      <c r="BWT15" s="21" t="s">
        <v>206</v>
      </c>
      <c r="BWU15" s="21" t="s">
        <v>206</v>
      </c>
      <c r="BWV15" s="21">
        <v>272297</v>
      </c>
      <c r="BWW15" s="21" t="s">
        <v>206</v>
      </c>
      <c r="BWX15" s="21" t="s">
        <v>206</v>
      </c>
      <c r="BWY15" s="21" t="s">
        <v>206</v>
      </c>
      <c r="BWZ15" s="21">
        <v>258020</v>
      </c>
      <c r="BXA15" s="21" t="s">
        <v>206</v>
      </c>
      <c r="BXB15" s="21">
        <v>124543</v>
      </c>
      <c r="BXC15" s="21">
        <v>16238</v>
      </c>
      <c r="BXD15" s="21" t="s">
        <v>206</v>
      </c>
      <c r="BXE15" s="21">
        <v>34776</v>
      </c>
      <c r="BXF15" s="21">
        <v>100620</v>
      </c>
      <c r="BXG15" s="21">
        <v>1516570</v>
      </c>
      <c r="BXH15" s="21" t="s">
        <v>206</v>
      </c>
      <c r="BXI15" s="21" t="s">
        <v>206</v>
      </c>
      <c r="BXJ15" s="21">
        <v>15854</v>
      </c>
      <c r="BXK15" s="21" t="s">
        <v>206</v>
      </c>
      <c r="BXL15" s="21">
        <v>102</v>
      </c>
      <c r="BXM15" s="21" t="s">
        <v>206</v>
      </c>
      <c r="BXN15" s="21" t="s">
        <v>206</v>
      </c>
      <c r="BXO15" s="21" t="s">
        <v>206</v>
      </c>
      <c r="BXP15" s="21">
        <v>124</v>
      </c>
      <c r="BXQ15" s="21" t="s">
        <v>206</v>
      </c>
      <c r="BXR15" s="21">
        <v>3</v>
      </c>
      <c r="BXS15" s="21" t="s">
        <v>206</v>
      </c>
      <c r="BXT15" s="21">
        <v>146865</v>
      </c>
      <c r="BXU15" s="21" t="s">
        <v>206</v>
      </c>
      <c r="BXV15" s="21" t="s">
        <v>206</v>
      </c>
      <c r="BXW15" s="21">
        <v>6952</v>
      </c>
      <c r="BXX15" s="21" t="s">
        <v>206</v>
      </c>
      <c r="BXY15" s="21" t="s">
        <v>206</v>
      </c>
      <c r="BXZ15" s="21" t="s">
        <v>206</v>
      </c>
      <c r="BYA15" s="21">
        <v>56702</v>
      </c>
      <c r="BYB15" s="21">
        <v>1631</v>
      </c>
      <c r="BYC15" s="21" t="s">
        <v>206</v>
      </c>
      <c r="BYD15" s="21" t="s">
        <v>206</v>
      </c>
      <c r="BYE15" s="21" t="s">
        <v>206</v>
      </c>
      <c r="BYF15" s="21">
        <v>8</v>
      </c>
      <c r="BYG15" s="21">
        <v>723966</v>
      </c>
      <c r="BYH15" s="21" t="s">
        <v>206</v>
      </c>
      <c r="BYI15" s="21" t="s">
        <v>206</v>
      </c>
      <c r="BYJ15" s="21" t="s">
        <v>206</v>
      </c>
      <c r="BYK15" s="21">
        <v>1870</v>
      </c>
      <c r="BYL15" s="21" t="s">
        <v>206</v>
      </c>
      <c r="BYM15" s="21" t="s">
        <v>206</v>
      </c>
      <c r="BYN15" s="21">
        <v>19</v>
      </c>
      <c r="BYO15" s="21" t="s">
        <v>206</v>
      </c>
      <c r="BYP15" s="21" t="s">
        <v>206</v>
      </c>
      <c r="BYQ15" s="21" t="s">
        <v>206</v>
      </c>
      <c r="BYR15" s="21" t="s">
        <v>206</v>
      </c>
      <c r="BYS15" s="21" t="s">
        <v>206</v>
      </c>
      <c r="BYT15" s="21" t="s">
        <v>206</v>
      </c>
      <c r="BYU15" s="21" t="s">
        <v>206</v>
      </c>
      <c r="BYV15" s="21" t="s">
        <v>206</v>
      </c>
      <c r="BYW15" s="21">
        <v>71</v>
      </c>
      <c r="BYX15" s="21" t="s">
        <v>206</v>
      </c>
      <c r="BYY15" s="21" t="s">
        <v>206</v>
      </c>
      <c r="BYZ15" s="21" t="s">
        <v>206</v>
      </c>
      <c r="BZA15" s="21">
        <v>8916</v>
      </c>
      <c r="BZB15" s="21">
        <v>42253</v>
      </c>
      <c r="BZC15" s="21">
        <v>31841</v>
      </c>
      <c r="BZD15" s="21">
        <v>19</v>
      </c>
      <c r="BZE15" s="21" t="s">
        <v>206</v>
      </c>
      <c r="BZF15" s="21" t="s">
        <v>206</v>
      </c>
      <c r="BZG15" s="21" t="s">
        <v>206</v>
      </c>
      <c r="BZH15" s="21">
        <v>3377</v>
      </c>
      <c r="BZI15" s="21" t="s">
        <v>206</v>
      </c>
      <c r="BZJ15" s="21">
        <v>3827</v>
      </c>
      <c r="BZK15" s="21" t="s">
        <v>206</v>
      </c>
      <c r="BZL15" s="21" t="s">
        <v>206</v>
      </c>
      <c r="BZM15" s="21" t="s">
        <v>206</v>
      </c>
      <c r="BZN15" s="21" t="s">
        <v>206</v>
      </c>
      <c r="BZO15" s="21" t="s">
        <v>206</v>
      </c>
      <c r="BZP15" s="21" t="s">
        <v>206</v>
      </c>
      <c r="BZQ15" s="21">
        <v>12810343</v>
      </c>
      <c r="BZR15" s="21">
        <v>8601200</v>
      </c>
      <c r="BZS15" s="21" t="s">
        <v>206</v>
      </c>
      <c r="BZT15" s="21" t="s">
        <v>206</v>
      </c>
      <c r="BZU15" s="21" t="s">
        <v>206</v>
      </c>
      <c r="BZV15" s="21" t="s">
        <v>206</v>
      </c>
      <c r="BZW15" s="21">
        <v>21899</v>
      </c>
      <c r="BZX15" s="21" t="s">
        <v>206</v>
      </c>
      <c r="BZY15" s="21" t="s">
        <v>206</v>
      </c>
      <c r="BZZ15" s="21">
        <v>12312</v>
      </c>
      <c r="CAA15" s="21">
        <v>1171</v>
      </c>
      <c r="CAB15" s="21">
        <v>172</v>
      </c>
      <c r="CAC15" s="21" t="s">
        <v>206</v>
      </c>
      <c r="CAD15" s="21">
        <v>43326</v>
      </c>
      <c r="CAE15" s="21" t="s">
        <v>206</v>
      </c>
      <c r="CAF15" s="21">
        <v>232334</v>
      </c>
      <c r="CAG15" s="21">
        <v>660</v>
      </c>
      <c r="CAH15" s="21" t="s">
        <v>206</v>
      </c>
      <c r="CAI15" s="21" t="s">
        <v>206</v>
      </c>
      <c r="CAJ15" s="21" t="s">
        <v>206</v>
      </c>
      <c r="CAK15" s="21">
        <v>2748124</v>
      </c>
      <c r="CAL15" s="21">
        <v>262361</v>
      </c>
      <c r="CAM15" s="21">
        <v>636</v>
      </c>
      <c r="CAN15" s="21">
        <v>2962913</v>
      </c>
      <c r="CAO15" s="21">
        <v>17887</v>
      </c>
      <c r="CAP15" s="21">
        <v>22892966</v>
      </c>
      <c r="CAQ15" s="21">
        <v>119314</v>
      </c>
      <c r="CAR15" s="21" t="s">
        <v>206</v>
      </c>
      <c r="CAS15" s="21" t="s">
        <v>206</v>
      </c>
      <c r="CAT15" s="21">
        <v>250870</v>
      </c>
      <c r="CAU15" s="21">
        <v>22225246</v>
      </c>
      <c r="CAV15" s="21">
        <v>2393665</v>
      </c>
      <c r="CAW15" s="21">
        <v>3270971</v>
      </c>
      <c r="CAX15" s="21">
        <v>55555</v>
      </c>
      <c r="CAY15" s="21">
        <v>2598277</v>
      </c>
      <c r="CAZ15" s="21">
        <v>5823466</v>
      </c>
      <c r="CBA15" s="21">
        <v>6230331</v>
      </c>
      <c r="CBB15" s="21">
        <v>214</v>
      </c>
      <c r="CBC15" s="21">
        <v>6783944</v>
      </c>
      <c r="CBD15" s="21">
        <v>9512</v>
      </c>
      <c r="CBE15" s="21" t="s">
        <v>206</v>
      </c>
      <c r="CBF15" s="21">
        <v>34438</v>
      </c>
      <c r="CBG15" s="21" t="s">
        <v>206</v>
      </c>
      <c r="CBH15" s="21">
        <v>7490</v>
      </c>
      <c r="CBI15" s="21" t="s">
        <v>206</v>
      </c>
      <c r="CBJ15" s="21">
        <v>25324</v>
      </c>
      <c r="CBK15" s="21" t="s">
        <v>206</v>
      </c>
      <c r="CBL15" s="21">
        <v>389</v>
      </c>
      <c r="CBM15" s="21">
        <v>3364339</v>
      </c>
      <c r="CBN15" s="21">
        <v>3561</v>
      </c>
      <c r="CBO15" s="21">
        <v>682315</v>
      </c>
      <c r="CBP15" s="21">
        <v>306377</v>
      </c>
      <c r="CBQ15" s="21">
        <v>9217573</v>
      </c>
      <c r="CBR15" s="21" t="s">
        <v>206</v>
      </c>
      <c r="CBS15" s="21" t="s">
        <v>206</v>
      </c>
      <c r="CBT15" s="21">
        <v>791145</v>
      </c>
      <c r="CBU15" s="21">
        <v>8321741</v>
      </c>
      <c r="CBV15" s="21">
        <v>3910225</v>
      </c>
      <c r="CBW15" s="21">
        <v>28558</v>
      </c>
      <c r="CBX15" s="21">
        <v>8687</v>
      </c>
      <c r="CBY15" s="21">
        <v>125</v>
      </c>
      <c r="CBZ15" s="21">
        <v>8621675</v>
      </c>
      <c r="CCA15" s="21">
        <v>156270</v>
      </c>
      <c r="CCB15" s="21">
        <v>537496</v>
      </c>
      <c r="CCC15" s="21">
        <v>19131</v>
      </c>
      <c r="CCD15" s="21">
        <v>1174069</v>
      </c>
      <c r="CCE15" s="21">
        <v>30258</v>
      </c>
      <c r="CCF15" s="21" t="s">
        <v>206</v>
      </c>
      <c r="CCG15" s="21">
        <v>89758</v>
      </c>
      <c r="CCH15" s="21">
        <v>159069</v>
      </c>
      <c r="CCI15" s="21" t="s">
        <v>206</v>
      </c>
      <c r="CCJ15" s="21">
        <v>2996</v>
      </c>
      <c r="CCK15" s="21">
        <v>8923</v>
      </c>
      <c r="CCL15" s="21">
        <v>3551</v>
      </c>
      <c r="CCM15" s="21" t="s">
        <v>206</v>
      </c>
      <c r="CCN15" s="21">
        <v>8060147</v>
      </c>
      <c r="CCO15" s="21" t="s">
        <v>206</v>
      </c>
      <c r="CCP15" s="21" t="s">
        <v>206</v>
      </c>
      <c r="CCQ15" s="21">
        <v>639</v>
      </c>
      <c r="CCR15" s="21">
        <v>26502</v>
      </c>
      <c r="CCS15" s="21" t="s">
        <v>206</v>
      </c>
      <c r="CCT15" s="21">
        <v>72</v>
      </c>
      <c r="CCU15" s="21">
        <v>177766</v>
      </c>
      <c r="CCV15" s="21">
        <v>705019</v>
      </c>
      <c r="CCW15" s="21">
        <v>2205139</v>
      </c>
      <c r="CCX15" s="21">
        <v>190913</v>
      </c>
      <c r="CCY15" s="21" t="s">
        <v>206</v>
      </c>
      <c r="CCZ15" s="21">
        <v>141216</v>
      </c>
      <c r="CDA15" s="21">
        <v>729965</v>
      </c>
      <c r="CDB15" s="21">
        <v>860136</v>
      </c>
      <c r="CDC15" s="21">
        <v>4127</v>
      </c>
      <c r="CDD15" s="21">
        <v>2136635</v>
      </c>
      <c r="CDE15" s="21">
        <v>52413</v>
      </c>
      <c r="CDF15" s="21">
        <v>36</v>
      </c>
      <c r="CDG15" s="21">
        <v>82</v>
      </c>
      <c r="CDH15" s="21">
        <v>155</v>
      </c>
      <c r="CDI15" s="21" t="s">
        <v>206</v>
      </c>
      <c r="CDJ15" s="21">
        <v>6972</v>
      </c>
      <c r="CDK15" s="21">
        <v>119803060</v>
      </c>
      <c r="CDL15" s="21">
        <v>304403207</v>
      </c>
      <c r="CDM15" s="21">
        <v>467647278</v>
      </c>
      <c r="CDN15" s="21" t="s">
        <v>206</v>
      </c>
      <c r="CDO15" s="21">
        <v>12884</v>
      </c>
      <c r="CDP15" s="21">
        <v>2796350</v>
      </c>
      <c r="CDQ15" s="21">
        <v>15954568</v>
      </c>
      <c r="CDR15" s="21">
        <v>120</v>
      </c>
      <c r="CDS15" s="21" t="s">
        <v>206</v>
      </c>
      <c r="CDT15" s="21">
        <v>1661233</v>
      </c>
      <c r="CDU15" s="21">
        <v>972351</v>
      </c>
      <c r="CDV15" s="21">
        <v>1110105</v>
      </c>
      <c r="CDW15" s="21">
        <v>2014</v>
      </c>
      <c r="CDX15" s="21">
        <v>2012374</v>
      </c>
      <c r="CDY15" s="21">
        <v>71060</v>
      </c>
      <c r="CDZ15">
        <v>44863838</v>
      </c>
      <c r="CEA15">
        <v>511477</v>
      </c>
      <c r="CEB15">
        <v>66001662</v>
      </c>
      <c r="CEC15">
        <v>1296061</v>
      </c>
      <c r="CED15">
        <v>5988661</v>
      </c>
      <c r="CEE15">
        <v>20160567</v>
      </c>
      <c r="CEF15">
        <v>17065718</v>
      </c>
      <c r="CEG15">
        <v>4151988</v>
      </c>
      <c r="CEH15">
        <v>622059687</v>
      </c>
      <c r="CEI15">
        <v>3049550</v>
      </c>
      <c r="CEJ15">
        <v>1521491573</v>
      </c>
      <c r="CEK15">
        <v>2646281</v>
      </c>
      <c r="CEL15">
        <v>250913</v>
      </c>
      <c r="CEM15">
        <v>2290880</v>
      </c>
      <c r="CEN15">
        <v>112608237</v>
      </c>
      <c r="CEO15">
        <v>74387153</v>
      </c>
      <c r="CEP15">
        <v>120524395</v>
      </c>
      <c r="CEQ15">
        <v>194614237</v>
      </c>
      <c r="CER15">
        <v>3429949</v>
      </c>
      <c r="CES15">
        <v>364760692</v>
      </c>
      <c r="CET15">
        <v>239434524</v>
      </c>
      <c r="CEU15">
        <v>866291362</v>
      </c>
      <c r="CEV15">
        <v>26090852</v>
      </c>
      <c r="CEW15" t="s">
        <v>206</v>
      </c>
      <c r="CEX15">
        <v>7086923</v>
      </c>
      <c r="CEY15">
        <v>100673</v>
      </c>
      <c r="CEZ15">
        <v>181511</v>
      </c>
      <c r="CFA15">
        <v>6407503</v>
      </c>
      <c r="CFB15">
        <v>4524131</v>
      </c>
      <c r="CFC15">
        <v>3167215</v>
      </c>
      <c r="CFD15">
        <v>117242487</v>
      </c>
      <c r="CFE15">
        <v>9695884</v>
      </c>
      <c r="CFF15">
        <v>109204100</v>
      </c>
      <c r="CFG15">
        <v>72539918</v>
      </c>
      <c r="CFH15">
        <v>89863939</v>
      </c>
      <c r="CFI15">
        <v>52571892</v>
      </c>
      <c r="CFJ15">
        <v>40698735</v>
      </c>
      <c r="CFK15">
        <v>156403398</v>
      </c>
      <c r="CFL15" t="s">
        <v>206</v>
      </c>
      <c r="CFM15">
        <v>17765234</v>
      </c>
      <c r="CFN15">
        <v>125632848</v>
      </c>
      <c r="CFO15">
        <v>540439928</v>
      </c>
      <c r="CFP15">
        <v>406937121</v>
      </c>
      <c r="CFQ15">
        <v>32131251</v>
      </c>
      <c r="CFR15">
        <v>1932827</v>
      </c>
      <c r="CFS15">
        <v>18290</v>
      </c>
      <c r="CFT15">
        <v>244783762</v>
      </c>
      <c r="CFU15">
        <v>11125568</v>
      </c>
      <c r="CFV15">
        <v>8167455</v>
      </c>
      <c r="CFW15">
        <v>2182045</v>
      </c>
      <c r="CFX15">
        <v>16950017</v>
      </c>
      <c r="CFY15">
        <v>13584177</v>
      </c>
      <c r="CFZ15">
        <v>373499</v>
      </c>
      <c r="CGA15">
        <v>10677973</v>
      </c>
      <c r="CGB15">
        <v>5744815</v>
      </c>
      <c r="CGC15">
        <v>173628</v>
      </c>
      <c r="CGD15">
        <v>560849</v>
      </c>
      <c r="CGE15">
        <v>1071403</v>
      </c>
      <c r="CGF15">
        <v>330356</v>
      </c>
      <c r="CGG15">
        <v>62065</v>
      </c>
      <c r="CGH15">
        <v>723517</v>
      </c>
      <c r="CGI15">
        <v>871</v>
      </c>
      <c r="CGJ15">
        <v>30</v>
      </c>
      <c r="CGK15">
        <v>2037098</v>
      </c>
      <c r="CGL15">
        <v>31428134</v>
      </c>
      <c r="CGM15">
        <v>5706</v>
      </c>
      <c r="CGN15">
        <v>61200</v>
      </c>
      <c r="CGO15">
        <v>35581725</v>
      </c>
      <c r="CGP15">
        <v>107521866</v>
      </c>
      <c r="CGQ15">
        <v>26291301</v>
      </c>
      <c r="CGR15">
        <v>294263985</v>
      </c>
      <c r="CGS15">
        <v>2938042</v>
      </c>
      <c r="CGT15">
        <v>7961870</v>
      </c>
      <c r="CGU15">
        <v>57229145</v>
      </c>
      <c r="CGV15">
        <v>98659028</v>
      </c>
      <c r="CGW15">
        <v>442274551</v>
      </c>
      <c r="CGX15">
        <v>285656591</v>
      </c>
      <c r="CGY15">
        <v>125344751</v>
      </c>
      <c r="CGZ15">
        <v>6485268</v>
      </c>
      <c r="CHA15">
        <v>3039339</v>
      </c>
      <c r="CHB15">
        <v>245286</v>
      </c>
      <c r="CHC15">
        <v>2755188</v>
      </c>
      <c r="CHD15">
        <v>120536</v>
      </c>
      <c r="CHE15">
        <v>5829822306</v>
      </c>
      <c r="CHF15">
        <v>9309668013</v>
      </c>
      <c r="CHG15">
        <v>7296030924</v>
      </c>
      <c r="CHH15">
        <v>63739545</v>
      </c>
      <c r="CHI15">
        <v>7566931</v>
      </c>
      <c r="CHJ15">
        <v>78601233</v>
      </c>
      <c r="CHK15">
        <v>1526389036</v>
      </c>
      <c r="CHL15">
        <v>495611</v>
      </c>
      <c r="CHM15">
        <v>105362</v>
      </c>
      <c r="CHN15">
        <v>426312653</v>
      </c>
      <c r="CHO15">
        <v>51763505</v>
      </c>
      <c r="CHP15">
        <v>159315581</v>
      </c>
      <c r="CHQ15">
        <v>980727</v>
      </c>
      <c r="CHR15">
        <v>155663639</v>
      </c>
      <c r="CHS15">
        <v>185680309</v>
      </c>
    </row>
    <row r="16" spans="1:2255" x14ac:dyDescent="0.25">
      <c r="A16" s="21">
        <v>2018</v>
      </c>
      <c r="B16" s="21" t="s">
        <v>206</v>
      </c>
      <c r="C16" s="21">
        <v>60</v>
      </c>
      <c r="D16" s="21" t="s">
        <v>206</v>
      </c>
      <c r="E16" s="21" t="s">
        <v>206</v>
      </c>
      <c r="F16" s="21" t="s">
        <v>206</v>
      </c>
      <c r="G16" s="21">
        <v>365152</v>
      </c>
      <c r="H16" s="21">
        <v>6634</v>
      </c>
      <c r="I16" s="21" t="s">
        <v>206</v>
      </c>
      <c r="J16" s="21" t="s">
        <v>206</v>
      </c>
      <c r="K16" s="21" t="s">
        <v>206</v>
      </c>
      <c r="L16" s="21">
        <v>36608</v>
      </c>
      <c r="M16" s="21" t="s">
        <v>206</v>
      </c>
      <c r="N16" s="21" t="s">
        <v>206</v>
      </c>
      <c r="O16" s="21" t="s">
        <v>206</v>
      </c>
      <c r="P16" s="21" t="s">
        <v>206</v>
      </c>
      <c r="Q16" s="21">
        <v>530568</v>
      </c>
      <c r="R16" s="21" t="s">
        <v>206</v>
      </c>
      <c r="S16" s="21">
        <v>841909</v>
      </c>
      <c r="T16" s="21" t="s">
        <v>206</v>
      </c>
      <c r="U16" s="21">
        <v>979539</v>
      </c>
      <c r="V16" s="21">
        <v>122804</v>
      </c>
      <c r="W16" s="21">
        <v>437279</v>
      </c>
      <c r="X16" s="21" t="s">
        <v>206</v>
      </c>
      <c r="Y16" s="21" t="s">
        <v>206</v>
      </c>
      <c r="Z16" s="21" t="s">
        <v>206</v>
      </c>
      <c r="AA16" s="21" t="s">
        <v>206</v>
      </c>
      <c r="AB16" s="21" t="s">
        <v>206</v>
      </c>
      <c r="AC16" s="21">
        <v>4969</v>
      </c>
      <c r="AD16" s="21">
        <v>854341</v>
      </c>
      <c r="AE16" s="21" t="s">
        <v>206</v>
      </c>
      <c r="AF16" s="21">
        <v>2119411</v>
      </c>
      <c r="AG16" s="21">
        <v>278420</v>
      </c>
      <c r="AH16" s="21">
        <v>1603563</v>
      </c>
      <c r="AI16" s="21">
        <v>163696</v>
      </c>
      <c r="AJ16" s="21">
        <v>34078</v>
      </c>
      <c r="AK16" s="21">
        <v>207139</v>
      </c>
      <c r="AL16" s="21">
        <v>820423</v>
      </c>
      <c r="AM16" s="21">
        <v>2467376</v>
      </c>
      <c r="AN16" s="21" t="s">
        <v>206</v>
      </c>
      <c r="AO16" s="21">
        <v>736</v>
      </c>
      <c r="AP16" s="21">
        <v>190152</v>
      </c>
      <c r="AQ16" s="21">
        <v>4281371</v>
      </c>
      <c r="AR16" s="21">
        <v>337974</v>
      </c>
      <c r="AS16" s="21">
        <v>13</v>
      </c>
      <c r="AT16" s="21" t="s">
        <v>206</v>
      </c>
      <c r="AU16" s="21" t="s">
        <v>206</v>
      </c>
      <c r="AV16" s="21">
        <v>203438</v>
      </c>
      <c r="AW16" s="21">
        <v>251180</v>
      </c>
      <c r="AX16" s="21" t="s">
        <v>206</v>
      </c>
      <c r="AY16" s="21" t="s">
        <v>206</v>
      </c>
      <c r="AZ16" s="21">
        <v>1727322</v>
      </c>
      <c r="BA16" s="21">
        <v>12483</v>
      </c>
      <c r="BB16" s="21" t="s">
        <v>206</v>
      </c>
      <c r="BC16" s="21">
        <v>189</v>
      </c>
      <c r="BD16" s="21">
        <v>3888</v>
      </c>
      <c r="BE16" s="21" t="s">
        <v>206</v>
      </c>
      <c r="BF16" s="21" t="s">
        <v>206</v>
      </c>
      <c r="BG16" s="21" t="s">
        <v>206</v>
      </c>
      <c r="BH16" s="21" t="s">
        <v>206</v>
      </c>
      <c r="BI16" s="21" t="s">
        <v>206</v>
      </c>
      <c r="BJ16" s="21" t="s">
        <v>206</v>
      </c>
      <c r="BK16" s="21" t="s">
        <v>206</v>
      </c>
      <c r="BL16" s="21" t="s">
        <v>206</v>
      </c>
      <c r="BM16" s="21" t="s">
        <v>206</v>
      </c>
      <c r="BN16" s="21">
        <v>550</v>
      </c>
      <c r="BO16" s="21" t="s">
        <v>206</v>
      </c>
      <c r="BP16" s="21" t="s">
        <v>206</v>
      </c>
      <c r="BQ16" s="21">
        <v>28036</v>
      </c>
      <c r="BR16" s="21" t="s">
        <v>206</v>
      </c>
      <c r="BS16" s="21">
        <v>453521</v>
      </c>
      <c r="BT16" s="21" t="s">
        <v>206</v>
      </c>
      <c r="BU16" s="21" t="s">
        <v>206</v>
      </c>
      <c r="BV16" s="21">
        <v>23217</v>
      </c>
      <c r="BW16" s="21">
        <v>60871</v>
      </c>
      <c r="BX16" s="21">
        <v>392055</v>
      </c>
      <c r="BY16" s="21">
        <v>5282236</v>
      </c>
      <c r="BZ16" s="21">
        <v>56683</v>
      </c>
      <c r="CA16" s="21" t="s">
        <v>206</v>
      </c>
      <c r="CB16" s="21" t="s">
        <v>206</v>
      </c>
      <c r="CC16" s="21" t="s">
        <v>206</v>
      </c>
      <c r="CD16" s="21" t="s">
        <v>206</v>
      </c>
      <c r="CE16" s="21" t="s">
        <v>206</v>
      </c>
      <c r="CF16" s="21" t="s">
        <v>206</v>
      </c>
      <c r="CG16" s="21">
        <v>5357504</v>
      </c>
      <c r="CH16" s="21">
        <v>8190060</v>
      </c>
      <c r="CI16" s="21">
        <v>643648</v>
      </c>
      <c r="CJ16" s="21" t="s">
        <v>206</v>
      </c>
      <c r="CK16" s="21" t="s">
        <v>206</v>
      </c>
      <c r="CL16" s="21">
        <v>170962</v>
      </c>
      <c r="CM16" s="21">
        <v>1963209</v>
      </c>
      <c r="CN16" s="21" t="s">
        <v>206</v>
      </c>
      <c r="CO16" s="21" t="s">
        <v>206</v>
      </c>
      <c r="CP16" s="21">
        <v>256242</v>
      </c>
      <c r="CQ16" s="21">
        <v>792378</v>
      </c>
      <c r="CR16" s="21">
        <v>190575</v>
      </c>
      <c r="CS16" s="21" t="s">
        <v>206</v>
      </c>
      <c r="CT16" s="21">
        <v>1081043</v>
      </c>
      <c r="CU16" s="21">
        <v>50</v>
      </c>
      <c r="CV16" s="21" t="s">
        <v>206</v>
      </c>
      <c r="CW16" s="21">
        <v>100</v>
      </c>
      <c r="CX16" s="21" t="s">
        <v>206</v>
      </c>
      <c r="CY16" s="21" t="s">
        <v>206</v>
      </c>
      <c r="CZ16" s="21" t="s">
        <v>206</v>
      </c>
      <c r="DA16" s="21">
        <v>184352</v>
      </c>
      <c r="DB16" s="21" t="s">
        <v>206</v>
      </c>
      <c r="DC16" s="21" t="s">
        <v>206</v>
      </c>
      <c r="DD16" s="21">
        <v>1114004</v>
      </c>
      <c r="DE16" s="21">
        <v>1</v>
      </c>
      <c r="DF16" s="21">
        <v>401043</v>
      </c>
      <c r="DG16" s="21" t="s">
        <v>206</v>
      </c>
      <c r="DH16" s="21" t="s">
        <v>206</v>
      </c>
      <c r="DI16" s="21" t="s">
        <v>206</v>
      </c>
      <c r="DJ16" s="21">
        <v>324509</v>
      </c>
      <c r="DK16" s="21">
        <v>938600</v>
      </c>
      <c r="DL16" s="21" t="s">
        <v>206</v>
      </c>
      <c r="DM16" s="21">
        <v>1905213</v>
      </c>
      <c r="DN16" s="21" t="s">
        <v>206</v>
      </c>
      <c r="DO16" s="21" t="s">
        <v>206</v>
      </c>
      <c r="DP16" s="21">
        <v>105181</v>
      </c>
      <c r="DQ16" s="21">
        <v>2452959</v>
      </c>
      <c r="DR16" s="21">
        <v>54528</v>
      </c>
      <c r="DS16" s="21" t="s">
        <v>206</v>
      </c>
      <c r="DT16" s="21">
        <v>0</v>
      </c>
      <c r="DU16" s="21" t="s">
        <v>206</v>
      </c>
      <c r="DV16" s="21" t="s">
        <v>206</v>
      </c>
      <c r="DW16" s="21">
        <v>410032</v>
      </c>
      <c r="DX16" s="21">
        <v>3501027</v>
      </c>
      <c r="DY16" s="21" t="s">
        <v>206</v>
      </c>
      <c r="DZ16" s="21">
        <v>2807392</v>
      </c>
      <c r="EA16" s="21">
        <v>743917</v>
      </c>
      <c r="EB16" s="21">
        <v>2873005</v>
      </c>
      <c r="EC16" s="21">
        <v>30823</v>
      </c>
      <c r="ED16" s="21">
        <v>965396</v>
      </c>
      <c r="EE16" s="21">
        <v>131875</v>
      </c>
      <c r="EF16" s="21">
        <v>168760</v>
      </c>
      <c r="EG16" s="21">
        <v>6733279</v>
      </c>
      <c r="EH16" s="21" t="s">
        <v>206</v>
      </c>
      <c r="EI16" s="21">
        <v>74131</v>
      </c>
      <c r="EJ16" s="21">
        <v>579972</v>
      </c>
      <c r="EK16" s="21">
        <v>10062662</v>
      </c>
      <c r="EL16" s="21">
        <v>12382554</v>
      </c>
      <c r="EM16" s="21">
        <v>252</v>
      </c>
      <c r="EN16" s="21" t="s">
        <v>206</v>
      </c>
      <c r="EO16" s="21" t="s">
        <v>206</v>
      </c>
      <c r="EP16" s="21">
        <v>94786</v>
      </c>
      <c r="EQ16" s="21">
        <v>22866</v>
      </c>
      <c r="ER16" s="21" t="s">
        <v>206</v>
      </c>
      <c r="ES16" s="21">
        <v>10552</v>
      </c>
      <c r="ET16" s="21">
        <v>3437653</v>
      </c>
      <c r="EU16" s="21">
        <v>10684</v>
      </c>
      <c r="EV16" s="21" t="s">
        <v>206</v>
      </c>
      <c r="EW16" s="21">
        <v>384</v>
      </c>
      <c r="EX16" s="21">
        <v>3015</v>
      </c>
      <c r="EY16" s="21" t="s">
        <v>206</v>
      </c>
      <c r="EZ16" s="21">
        <v>16</v>
      </c>
      <c r="FA16" s="21" t="s">
        <v>206</v>
      </c>
      <c r="FB16" s="21" t="s">
        <v>206</v>
      </c>
      <c r="FC16" s="21" t="s">
        <v>206</v>
      </c>
      <c r="FD16" s="21" t="s">
        <v>206</v>
      </c>
      <c r="FE16" s="21" t="s">
        <v>206</v>
      </c>
      <c r="FF16" s="21" t="s">
        <v>206</v>
      </c>
      <c r="FG16" s="21">
        <v>300</v>
      </c>
      <c r="FH16" s="21" t="s">
        <v>206</v>
      </c>
      <c r="FI16" s="21">
        <v>1750</v>
      </c>
      <c r="FJ16" s="21" t="s">
        <v>206</v>
      </c>
      <c r="FK16" s="21">
        <v>1793</v>
      </c>
      <c r="FL16" s="21">
        <v>1858</v>
      </c>
      <c r="FM16" s="21">
        <v>884</v>
      </c>
      <c r="FN16" s="21">
        <v>80</v>
      </c>
      <c r="FO16" s="21" t="s">
        <v>206</v>
      </c>
      <c r="FP16" s="21">
        <v>2505</v>
      </c>
      <c r="FQ16" s="21">
        <v>35573</v>
      </c>
      <c r="FR16" s="21">
        <v>1345530</v>
      </c>
      <c r="FS16" s="21">
        <v>1980357</v>
      </c>
      <c r="FT16" s="21">
        <v>990475</v>
      </c>
      <c r="FU16" s="21">
        <v>534</v>
      </c>
      <c r="FV16" s="21">
        <v>25278968</v>
      </c>
      <c r="FW16" s="21" t="s">
        <v>206</v>
      </c>
      <c r="FX16" s="21" t="s">
        <v>206</v>
      </c>
      <c r="FY16" s="21">
        <v>2734</v>
      </c>
      <c r="FZ16" s="21" t="s">
        <v>206</v>
      </c>
      <c r="GA16" s="21">
        <v>71714668</v>
      </c>
      <c r="GB16" s="21">
        <v>41038562</v>
      </c>
      <c r="GC16" s="21">
        <v>11500836</v>
      </c>
      <c r="GD16" s="21">
        <v>16985</v>
      </c>
      <c r="GE16" s="21" t="s">
        <v>206</v>
      </c>
      <c r="GF16" s="21" t="s">
        <v>206</v>
      </c>
      <c r="GG16" s="21">
        <v>9003866</v>
      </c>
      <c r="GH16" s="21">
        <v>300</v>
      </c>
      <c r="GI16" s="21" t="s">
        <v>206</v>
      </c>
      <c r="GJ16" s="21">
        <v>7469161</v>
      </c>
      <c r="GK16" s="21">
        <v>2261810</v>
      </c>
      <c r="GL16" s="21">
        <v>42621</v>
      </c>
      <c r="GM16" s="21" t="s">
        <v>206</v>
      </c>
      <c r="GN16" s="21">
        <v>4633458</v>
      </c>
      <c r="GO16" s="21" t="s">
        <v>206</v>
      </c>
      <c r="GP16" s="21">
        <v>1304</v>
      </c>
      <c r="GQ16" s="21">
        <v>410</v>
      </c>
      <c r="GR16" s="21" t="s">
        <v>206</v>
      </c>
      <c r="GS16" s="21" t="s">
        <v>206</v>
      </c>
      <c r="GT16" s="21" t="s">
        <v>206</v>
      </c>
      <c r="GU16" s="21">
        <v>160201</v>
      </c>
      <c r="GV16" s="21">
        <v>493141</v>
      </c>
      <c r="GW16" s="21" t="s">
        <v>206</v>
      </c>
      <c r="GX16" s="21">
        <v>121380</v>
      </c>
      <c r="GY16" s="21">
        <v>69491</v>
      </c>
      <c r="GZ16" s="21">
        <v>13385495</v>
      </c>
      <c r="HA16" s="21">
        <v>4473</v>
      </c>
      <c r="HB16" s="21">
        <v>3691</v>
      </c>
      <c r="HC16" s="21" t="s">
        <v>206</v>
      </c>
      <c r="HD16" s="21">
        <v>258569</v>
      </c>
      <c r="HE16" s="21">
        <v>113454</v>
      </c>
      <c r="HF16" s="21">
        <v>570014</v>
      </c>
      <c r="HG16" s="21">
        <v>1820039</v>
      </c>
      <c r="HH16" s="21" t="s">
        <v>206</v>
      </c>
      <c r="HI16" s="21">
        <v>3558051</v>
      </c>
      <c r="HJ16" s="21">
        <v>303672</v>
      </c>
      <c r="HK16" s="21">
        <v>755263</v>
      </c>
      <c r="HL16" s="21">
        <v>1118338</v>
      </c>
      <c r="HM16" s="21" t="s">
        <v>206</v>
      </c>
      <c r="HN16" s="21">
        <v>1650</v>
      </c>
      <c r="HO16" s="21" t="s">
        <v>206</v>
      </c>
      <c r="HP16" s="21" t="s">
        <v>206</v>
      </c>
      <c r="HQ16" s="21">
        <v>110021</v>
      </c>
      <c r="HR16" s="21">
        <v>240759</v>
      </c>
      <c r="HS16" s="21" t="s">
        <v>206</v>
      </c>
      <c r="HT16" s="21">
        <v>2072606</v>
      </c>
      <c r="HU16" s="21">
        <v>21240</v>
      </c>
      <c r="HV16" s="21">
        <v>341360</v>
      </c>
      <c r="HW16" s="21">
        <v>145836</v>
      </c>
      <c r="HX16" s="21">
        <v>425704</v>
      </c>
      <c r="HY16" s="21">
        <v>800210</v>
      </c>
      <c r="HZ16" s="21">
        <v>3368</v>
      </c>
      <c r="IA16" s="21">
        <v>4274225</v>
      </c>
      <c r="IB16" s="21" t="s">
        <v>206</v>
      </c>
      <c r="IC16" s="21">
        <v>813</v>
      </c>
      <c r="ID16" s="21">
        <v>2167784</v>
      </c>
      <c r="IE16" s="21">
        <v>4621111</v>
      </c>
      <c r="IF16" s="21">
        <v>1175937</v>
      </c>
      <c r="IG16" s="21">
        <v>35832</v>
      </c>
      <c r="IH16" s="21" t="s">
        <v>206</v>
      </c>
      <c r="II16" s="21" t="s">
        <v>206</v>
      </c>
      <c r="IJ16" s="21">
        <v>790796</v>
      </c>
      <c r="IK16" s="21">
        <v>496429</v>
      </c>
      <c r="IL16" s="21" t="s">
        <v>206</v>
      </c>
      <c r="IM16" s="21">
        <v>13591</v>
      </c>
      <c r="IN16" s="21">
        <v>105031</v>
      </c>
      <c r="IO16" s="21">
        <v>20263</v>
      </c>
      <c r="IP16" s="21" t="s">
        <v>206</v>
      </c>
      <c r="IQ16" s="21">
        <v>548</v>
      </c>
      <c r="IR16" s="21">
        <v>3975</v>
      </c>
      <c r="IS16" s="21">
        <v>22256</v>
      </c>
      <c r="IT16" s="21" t="s">
        <v>206</v>
      </c>
      <c r="IU16" s="21">
        <v>18574</v>
      </c>
      <c r="IV16" s="21" t="s">
        <v>206</v>
      </c>
      <c r="IW16" s="21" t="s">
        <v>206</v>
      </c>
      <c r="IX16" s="21" t="s">
        <v>206</v>
      </c>
      <c r="IY16" s="21" t="s">
        <v>206</v>
      </c>
      <c r="IZ16" s="21" t="s">
        <v>206</v>
      </c>
      <c r="JA16" s="21">
        <v>998</v>
      </c>
      <c r="JB16" s="21">
        <v>4436</v>
      </c>
      <c r="JC16" s="21">
        <v>353</v>
      </c>
      <c r="JD16" s="21">
        <v>641</v>
      </c>
      <c r="JE16" s="21">
        <v>49128</v>
      </c>
      <c r="JF16" s="21">
        <v>33791</v>
      </c>
      <c r="JG16" s="21">
        <v>210684</v>
      </c>
      <c r="JH16" s="21">
        <v>128963</v>
      </c>
      <c r="JI16" s="21" t="s">
        <v>206</v>
      </c>
      <c r="JJ16" s="21">
        <v>193006</v>
      </c>
      <c r="JK16" s="21">
        <v>16692</v>
      </c>
      <c r="JL16" s="21">
        <v>1880219</v>
      </c>
      <c r="JM16" s="21">
        <v>2001</v>
      </c>
      <c r="JN16" s="21">
        <v>688455</v>
      </c>
      <c r="JO16" s="21">
        <v>1071445</v>
      </c>
      <c r="JP16" s="21">
        <v>962</v>
      </c>
      <c r="JQ16" s="21" t="s">
        <v>206</v>
      </c>
      <c r="JR16" s="21" t="s">
        <v>206</v>
      </c>
      <c r="JS16" s="21" t="s">
        <v>206</v>
      </c>
      <c r="JT16" s="21" t="s">
        <v>206</v>
      </c>
      <c r="JU16" s="21">
        <v>6065717</v>
      </c>
      <c r="JV16" s="21">
        <v>81071115</v>
      </c>
      <c r="JW16" s="21">
        <v>3086012</v>
      </c>
      <c r="JX16" s="21" t="s">
        <v>206</v>
      </c>
      <c r="JY16" s="21" t="s">
        <v>206</v>
      </c>
      <c r="JZ16" s="21">
        <v>267894</v>
      </c>
      <c r="KA16" s="21">
        <v>160684</v>
      </c>
      <c r="KB16" s="21">
        <v>5442</v>
      </c>
      <c r="KC16" s="21" t="s">
        <v>206</v>
      </c>
      <c r="KD16" s="21">
        <v>40802</v>
      </c>
      <c r="KE16" s="21">
        <v>1870590</v>
      </c>
      <c r="KF16" s="21">
        <v>215367</v>
      </c>
      <c r="KG16" s="21" t="s">
        <v>206</v>
      </c>
      <c r="KH16" s="21">
        <v>445727</v>
      </c>
      <c r="KI16" s="21" t="s">
        <v>206</v>
      </c>
      <c r="KJ16" s="21" t="s">
        <v>206</v>
      </c>
      <c r="KK16" s="21" t="s">
        <v>206</v>
      </c>
      <c r="KL16" s="21">
        <v>3</v>
      </c>
      <c r="KM16" s="21" t="s">
        <v>206</v>
      </c>
      <c r="KN16" s="21" t="s">
        <v>206</v>
      </c>
      <c r="KO16" s="21" t="s">
        <v>206</v>
      </c>
      <c r="KP16" s="21" t="s">
        <v>206</v>
      </c>
      <c r="KQ16" s="21" t="s">
        <v>206</v>
      </c>
      <c r="KR16" s="21">
        <v>12288</v>
      </c>
      <c r="KS16" s="21" t="s">
        <v>206</v>
      </c>
      <c r="KT16" s="21" t="s">
        <v>206</v>
      </c>
      <c r="KU16" s="21" t="s">
        <v>206</v>
      </c>
      <c r="KV16" s="21" t="s">
        <v>206</v>
      </c>
      <c r="KW16" s="21" t="s">
        <v>206</v>
      </c>
      <c r="KX16" s="21">
        <v>280</v>
      </c>
      <c r="KY16" s="21">
        <v>228543</v>
      </c>
      <c r="KZ16" s="21" t="s">
        <v>206</v>
      </c>
      <c r="LA16" s="21">
        <v>49900</v>
      </c>
      <c r="LB16" s="21" t="s">
        <v>206</v>
      </c>
      <c r="LC16" s="21">
        <v>33487</v>
      </c>
      <c r="LD16" s="21" t="s">
        <v>206</v>
      </c>
      <c r="LE16" s="21">
        <v>7861781</v>
      </c>
      <c r="LF16" s="21" t="s">
        <v>206</v>
      </c>
      <c r="LG16" s="21" t="s">
        <v>206</v>
      </c>
      <c r="LH16" s="21">
        <v>6524</v>
      </c>
      <c r="LI16" s="21">
        <v>12445</v>
      </c>
      <c r="LJ16" s="21" t="s">
        <v>206</v>
      </c>
      <c r="LK16" s="21">
        <v>2292</v>
      </c>
      <c r="LL16" s="21" t="s">
        <v>206</v>
      </c>
      <c r="LM16" s="21" t="s">
        <v>206</v>
      </c>
      <c r="LN16" s="21">
        <v>770</v>
      </c>
      <c r="LO16" s="21" t="s">
        <v>206</v>
      </c>
      <c r="LP16" s="21">
        <v>35</v>
      </c>
      <c r="LQ16" s="21">
        <v>3240</v>
      </c>
      <c r="LR16" s="21" t="s">
        <v>206</v>
      </c>
      <c r="LS16" s="21">
        <v>8710</v>
      </c>
      <c r="LT16" s="21">
        <v>610</v>
      </c>
      <c r="LU16" s="21">
        <v>1321</v>
      </c>
      <c r="LV16" s="21" t="s">
        <v>206</v>
      </c>
      <c r="LW16" s="21" t="s">
        <v>206</v>
      </c>
      <c r="LX16" s="21">
        <v>13560</v>
      </c>
      <c r="LY16" s="21">
        <v>88414</v>
      </c>
      <c r="LZ16" s="21">
        <v>85</v>
      </c>
      <c r="MA16" s="21">
        <v>81330</v>
      </c>
      <c r="MB16" s="21" t="s">
        <v>206</v>
      </c>
      <c r="MC16" s="21" t="s">
        <v>206</v>
      </c>
      <c r="MD16" s="21">
        <v>44460</v>
      </c>
      <c r="ME16" s="21">
        <v>7191</v>
      </c>
      <c r="MF16" s="21">
        <v>309</v>
      </c>
      <c r="MG16" s="21">
        <v>5263</v>
      </c>
      <c r="MH16" s="21">
        <v>954</v>
      </c>
      <c r="MI16" s="21">
        <v>265</v>
      </c>
      <c r="MJ16" s="21" t="s">
        <v>206</v>
      </c>
      <c r="MK16" s="21" t="s">
        <v>206</v>
      </c>
      <c r="ML16" s="21" t="s">
        <v>206</v>
      </c>
      <c r="MM16" s="21" t="s">
        <v>206</v>
      </c>
      <c r="MN16" s="21" t="s">
        <v>206</v>
      </c>
      <c r="MO16" s="21" t="s">
        <v>206</v>
      </c>
      <c r="MP16" s="21" t="s">
        <v>206</v>
      </c>
      <c r="MQ16" s="21" t="s">
        <v>206</v>
      </c>
      <c r="MR16" s="21" t="s">
        <v>206</v>
      </c>
      <c r="MS16" s="21" t="s">
        <v>206</v>
      </c>
      <c r="MT16" s="21" t="s">
        <v>206</v>
      </c>
      <c r="MU16" s="21" t="s">
        <v>206</v>
      </c>
      <c r="MV16" s="21" t="s">
        <v>206</v>
      </c>
      <c r="MW16" s="21" t="s">
        <v>206</v>
      </c>
      <c r="MX16" s="21" t="s">
        <v>206</v>
      </c>
      <c r="MY16" s="21">
        <v>367</v>
      </c>
      <c r="MZ16" s="21">
        <v>1191</v>
      </c>
      <c r="NA16" s="21">
        <v>35202</v>
      </c>
      <c r="NB16" s="21">
        <v>1177485</v>
      </c>
      <c r="NC16" s="21" t="s">
        <v>206</v>
      </c>
      <c r="ND16" s="21">
        <v>3306</v>
      </c>
      <c r="NE16" s="21">
        <v>9773</v>
      </c>
      <c r="NF16" s="21">
        <v>6616</v>
      </c>
      <c r="NG16" s="21">
        <v>9780</v>
      </c>
      <c r="NH16" s="21">
        <v>43730</v>
      </c>
      <c r="NI16" s="21">
        <v>2571</v>
      </c>
      <c r="NJ16" s="21" t="s">
        <v>206</v>
      </c>
      <c r="NK16" s="21" t="s">
        <v>206</v>
      </c>
      <c r="NL16" s="21" t="s">
        <v>206</v>
      </c>
      <c r="NM16" s="21">
        <v>271975</v>
      </c>
      <c r="NN16" s="21" t="s">
        <v>206</v>
      </c>
      <c r="NO16" s="21">
        <v>462628</v>
      </c>
      <c r="NP16" s="21">
        <v>4096188</v>
      </c>
      <c r="NQ16" s="21">
        <v>1042547</v>
      </c>
      <c r="NR16" s="21" t="s">
        <v>206</v>
      </c>
      <c r="NS16" s="21" t="s">
        <v>206</v>
      </c>
      <c r="NT16" s="21" t="s">
        <v>206</v>
      </c>
      <c r="NU16" s="21">
        <v>4941504</v>
      </c>
      <c r="NV16" s="21">
        <v>4857</v>
      </c>
      <c r="NW16" s="21" t="s">
        <v>206</v>
      </c>
      <c r="NX16" s="21">
        <v>36765</v>
      </c>
      <c r="NY16" s="21">
        <v>56</v>
      </c>
      <c r="NZ16" s="21">
        <v>287331</v>
      </c>
      <c r="OA16" s="21" t="s">
        <v>206</v>
      </c>
      <c r="OB16" s="21">
        <v>1823801</v>
      </c>
      <c r="OC16" s="21" t="s">
        <v>206</v>
      </c>
      <c r="OD16" s="21" t="s">
        <v>206</v>
      </c>
      <c r="OE16" s="21">
        <v>50</v>
      </c>
      <c r="OF16" s="21">
        <v>248738</v>
      </c>
      <c r="OG16" s="21" t="s">
        <v>206</v>
      </c>
      <c r="OH16" s="21" t="s">
        <v>206</v>
      </c>
      <c r="OI16" s="21">
        <v>30420</v>
      </c>
      <c r="OJ16" s="21">
        <v>40209</v>
      </c>
      <c r="OK16" s="21" t="s">
        <v>206</v>
      </c>
      <c r="OL16" s="21" t="s">
        <v>206</v>
      </c>
      <c r="OM16" s="21" t="s">
        <v>206</v>
      </c>
      <c r="ON16" s="21">
        <v>1499289</v>
      </c>
      <c r="OO16" s="21" t="s">
        <v>206</v>
      </c>
      <c r="OP16" s="21" t="s">
        <v>206</v>
      </c>
      <c r="OQ16" s="21" t="s">
        <v>206</v>
      </c>
      <c r="OR16" s="21">
        <v>184173</v>
      </c>
      <c r="OS16" s="21" t="s">
        <v>206</v>
      </c>
      <c r="OT16" s="21" t="s">
        <v>206</v>
      </c>
      <c r="OU16" s="21">
        <v>12120</v>
      </c>
      <c r="OV16" s="21" t="s">
        <v>206</v>
      </c>
      <c r="OW16" s="21" t="s">
        <v>206</v>
      </c>
      <c r="OX16" s="21">
        <v>1586955</v>
      </c>
      <c r="OY16" s="21">
        <v>2092036</v>
      </c>
      <c r="OZ16" s="21" t="s">
        <v>206</v>
      </c>
      <c r="PA16" s="21" t="s">
        <v>206</v>
      </c>
      <c r="PB16" s="21">
        <v>378624</v>
      </c>
      <c r="PC16" s="21" t="s">
        <v>206</v>
      </c>
      <c r="PD16" s="21" t="s">
        <v>206</v>
      </c>
      <c r="PE16" s="21">
        <v>14440</v>
      </c>
      <c r="PF16" s="21">
        <v>265567</v>
      </c>
      <c r="PG16" s="21" t="s">
        <v>206</v>
      </c>
      <c r="PH16" s="21">
        <v>125600</v>
      </c>
      <c r="PI16" s="21" t="s">
        <v>206</v>
      </c>
      <c r="PJ16" s="21" t="s">
        <v>206</v>
      </c>
      <c r="PK16" s="21" t="s">
        <v>206</v>
      </c>
      <c r="PL16" s="21">
        <v>189133</v>
      </c>
      <c r="PM16" s="21">
        <v>1302906</v>
      </c>
      <c r="PN16" s="21">
        <v>2793</v>
      </c>
      <c r="PO16" s="21">
        <v>324787</v>
      </c>
      <c r="PP16" s="21" t="s">
        <v>206</v>
      </c>
      <c r="PQ16" s="21" t="s">
        <v>206</v>
      </c>
      <c r="PR16" s="21" t="s">
        <v>206</v>
      </c>
      <c r="PS16" s="21">
        <v>32006</v>
      </c>
      <c r="PT16" s="21">
        <v>182707</v>
      </c>
      <c r="PU16" s="21" t="s">
        <v>206</v>
      </c>
      <c r="PV16" s="21" t="s">
        <v>206</v>
      </c>
      <c r="PW16" s="21" t="s">
        <v>206</v>
      </c>
      <c r="PX16" s="21">
        <v>5962</v>
      </c>
      <c r="PY16" s="21">
        <v>1410</v>
      </c>
      <c r="PZ16" s="21" t="s">
        <v>206</v>
      </c>
      <c r="QA16" s="21" t="s">
        <v>206</v>
      </c>
      <c r="QB16" s="21">
        <v>34908</v>
      </c>
      <c r="QC16" s="21">
        <v>309</v>
      </c>
      <c r="QD16" s="21" t="s">
        <v>206</v>
      </c>
      <c r="QE16" s="21" t="s">
        <v>206</v>
      </c>
      <c r="QF16" s="21">
        <v>7</v>
      </c>
      <c r="QG16" s="21" t="s">
        <v>206</v>
      </c>
      <c r="QH16" s="21">
        <v>39</v>
      </c>
      <c r="QI16" s="21" t="s">
        <v>206</v>
      </c>
      <c r="QJ16" s="21" t="s">
        <v>206</v>
      </c>
      <c r="QK16" s="21" t="s">
        <v>206</v>
      </c>
      <c r="QL16" s="21" t="s">
        <v>206</v>
      </c>
      <c r="QM16" s="21" t="s">
        <v>206</v>
      </c>
      <c r="QN16" s="21" t="s">
        <v>206</v>
      </c>
      <c r="QO16" s="21" t="s">
        <v>206</v>
      </c>
      <c r="QP16" s="21">
        <v>66</v>
      </c>
      <c r="QQ16" s="21" t="s">
        <v>206</v>
      </c>
      <c r="QR16" s="21" t="s">
        <v>206</v>
      </c>
      <c r="QS16" s="21">
        <v>1909</v>
      </c>
      <c r="QT16" s="21">
        <v>55227</v>
      </c>
      <c r="QU16" s="21">
        <v>577</v>
      </c>
      <c r="QV16" s="21" t="s">
        <v>206</v>
      </c>
      <c r="QW16" s="21" t="s">
        <v>206</v>
      </c>
      <c r="QX16" s="21">
        <v>509</v>
      </c>
      <c r="QY16" s="21">
        <v>6584</v>
      </c>
      <c r="QZ16" s="21">
        <v>10141</v>
      </c>
      <c r="RA16" s="21" t="s">
        <v>206</v>
      </c>
      <c r="RB16" s="21">
        <v>2628</v>
      </c>
      <c r="RC16" s="21">
        <v>477</v>
      </c>
      <c r="RD16" s="21" t="s">
        <v>206</v>
      </c>
      <c r="RE16" s="21" t="s">
        <v>206</v>
      </c>
      <c r="RF16" s="21" t="s">
        <v>206</v>
      </c>
      <c r="RG16" s="21" t="s">
        <v>206</v>
      </c>
      <c r="RH16" s="21" t="s">
        <v>206</v>
      </c>
      <c r="RI16" s="21">
        <v>16854011</v>
      </c>
      <c r="RJ16" s="21">
        <v>19632015</v>
      </c>
      <c r="RK16" s="21">
        <v>3379519</v>
      </c>
      <c r="RL16" s="21" t="s">
        <v>206</v>
      </c>
      <c r="RM16" s="21" t="s">
        <v>206</v>
      </c>
      <c r="RN16" s="21" t="s">
        <v>206</v>
      </c>
      <c r="RO16" s="21">
        <v>2818163</v>
      </c>
      <c r="RP16" s="21">
        <v>6</v>
      </c>
      <c r="RQ16" s="21" t="s">
        <v>206</v>
      </c>
      <c r="RR16" s="21">
        <v>8449</v>
      </c>
      <c r="RS16" s="21">
        <v>11193</v>
      </c>
      <c r="RT16" s="21">
        <v>3713</v>
      </c>
      <c r="RU16" s="21" t="s">
        <v>206</v>
      </c>
      <c r="RV16" s="21">
        <v>473284</v>
      </c>
      <c r="RW16" s="21" t="s">
        <v>206</v>
      </c>
      <c r="RX16" s="21" t="s">
        <v>206</v>
      </c>
      <c r="RY16" s="21" t="s">
        <v>206</v>
      </c>
      <c r="RZ16" s="21" t="s">
        <v>206</v>
      </c>
      <c r="SA16" s="21" t="s">
        <v>206</v>
      </c>
      <c r="SB16" s="21" t="s">
        <v>206</v>
      </c>
      <c r="SC16" s="21" t="s">
        <v>206</v>
      </c>
      <c r="SD16" s="21" t="s">
        <v>206</v>
      </c>
      <c r="SE16" s="21" t="s">
        <v>206</v>
      </c>
      <c r="SF16" s="21" t="s">
        <v>206</v>
      </c>
      <c r="SG16" s="21" t="s">
        <v>206</v>
      </c>
      <c r="SH16" s="21" t="s">
        <v>206</v>
      </c>
      <c r="SI16" s="21" t="s">
        <v>206</v>
      </c>
      <c r="SJ16" s="21" t="s">
        <v>206</v>
      </c>
      <c r="SK16" s="21" t="s">
        <v>206</v>
      </c>
      <c r="SL16" s="21" t="s">
        <v>206</v>
      </c>
      <c r="SM16" s="21" t="s">
        <v>206</v>
      </c>
      <c r="SN16" s="21" t="s">
        <v>206</v>
      </c>
      <c r="SO16" s="21" t="s">
        <v>206</v>
      </c>
      <c r="SP16" s="21" t="s">
        <v>206</v>
      </c>
      <c r="SQ16" s="21" t="s">
        <v>206</v>
      </c>
      <c r="SR16" s="21">
        <v>2312</v>
      </c>
      <c r="SS16" s="21">
        <v>29100</v>
      </c>
      <c r="ST16" s="21">
        <v>8008</v>
      </c>
      <c r="SU16" s="21" t="s">
        <v>206</v>
      </c>
      <c r="SV16" s="21">
        <v>152551</v>
      </c>
      <c r="SW16" s="21" t="s">
        <v>206</v>
      </c>
      <c r="SX16" s="21" t="s">
        <v>206</v>
      </c>
      <c r="SY16" s="21">
        <v>36869</v>
      </c>
      <c r="SZ16" s="21">
        <v>405504</v>
      </c>
      <c r="TA16" s="21" t="s">
        <v>206</v>
      </c>
      <c r="TB16" s="21">
        <v>64200</v>
      </c>
      <c r="TC16" s="21" t="s">
        <v>206</v>
      </c>
      <c r="TD16" s="21">
        <v>574312</v>
      </c>
      <c r="TE16" s="21">
        <v>10583</v>
      </c>
      <c r="TF16" s="21">
        <v>8776</v>
      </c>
      <c r="TG16" s="21">
        <v>23300</v>
      </c>
      <c r="TH16" s="21">
        <v>177</v>
      </c>
      <c r="TI16" s="21">
        <v>465369</v>
      </c>
      <c r="TJ16" s="21" t="s">
        <v>206</v>
      </c>
      <c r="TK16" s="21">
        <v>40557</v>
      </c>
      <c r="TL16" s="21">
        <v>333398</v>
      </c>
      <c r="TM16" s="21">
        <v>75069</v>
      </c>
      <c r="TN16" s="21">
        <v>109423</v>
      </c>
      <c r="TO16" s="21" t="s">
        <v>206</v>
      </c>
      <c r="TP16" s="21">
        <v>9342</v>
      </c>
      <c r="TQ16" s="21" t="s">
        <v>206</v>
      </c>
      <c r="TR16" s="21">
        <v>1165</v>
      </c>
      <c r="TS16" s="21">
        <v>34672</v>
      </c>
      <c r="TT16" s="21" t="s">
        <v>206</v>
      </c>
      <c r="TU16" s="21" t="s">
        <v>206</v>
      </c>
      <c r="TV16" s="21" t="s">
        <v>206</v>
      </c>
      <c r="TW16" s="21" t="s">
        <v>206</v>
      </c>
      <c r="TX16" s="21" t="s">
        <v>206</v>
      </c>
      <c r="TY16" s="21" t="s">
        <v>206</v>
      </c>
      <c r="TZ16" s="21" t="s">
        <v>206</v>
      </c>
      <c r="UA16" s="21">
        <v>32232</v>
      </c>
      <c r="UB16" s="21">
        <v>11104</v>
      </c>
      <c r="UC16" s="21" t="s">
        <v>206</v>
      </c>
      <c r="UD16" s="21" t="s">
        <v>206</v>
      </c>
      <c r="UE16" s="21" t="s">
        <v>206</v>
      </c>
      <c r="UF16" s="21" t="s">
        <v>206</v>
      </c>
      <c r="UG16" s="21" t="s">
        <v>206</v>
      </c>
      <c r="UH16" s="21" t="s">
        <v>206</v>
      </c>
      <c r="UI16" s="21" t="s">
        <v>206</v>
      </c>
      <c r="UJ16" s="21" t="s">
        <v>206</v>
      </c>
      <c r="UK16" s="21" t="s">
        <v>206</v>
      </c>
      <c r="UL16" s="21" t="s">
        <v>206</v>
      </c>
      <c r="UM16" s="21" t="s">
        <v>206</v>
      </c>
      <c r="UN16" s="21">
        <v>7795</v>
      </c>
      <c r="UO16" s="21" t="s">
        <v>206</v>
      </c>
      <c r="UP16" s="21">
        <v>3776</v>
      </c>
      <c r="UQ16" s="21" t="s">
        <v>206</v>
      </c>
      <c r="UR16" s="21">
        <v>130</v>
      </c>
      <c r="US16" s="21">
        <v>3412</v>
      </c>
      <c r="UT16" s="21">
        <v>30715</v>
      </c>
      <c r="UU16" s="21">
        <v>105714</v>
      </c>
      <c r="UV16" s="21">
        <v>5257</v>
      </c>
      <c r="UW16" s="21" t="s">
        <v>206</v>
      </c>
      <c r="UX16" s="21" t="s">
        <v>206</v>
      </c>
      <c r="UY16" s="21" t="s">
        <v>206</v>
      </c>
      <c r="UZ16" s="21" t="s">
        <v>206</v>
      </c>
      <c r="VA16" s="21" t="s">
        <v>206</v>
      </c>
      <c r="VB16" s="21" t="s">
        <v>206</v>
      </c>
      <c r="VC16" s="21">
        <v>27745263</v>
      </c>
      <c r="VD16" s="21">
        <v>33519518</v>
      </c>
      <c r="VE16" s="21">
        <v>111</v>
      </c>
      <c r="VF16" s="21" t="s">
        <v>206</v>
      </c>
      <c r="VG16" s="21" t="s">
        <v>206</v>
      </c>
      <c r="VH16" s="21" t="s">
        <v>206</v>
      </c>
      <c r="VI16" s="21">
        <v>524903</v>
      </c>
      <c r="VJ16" s="21" t="s">
        <v>206</v>
      </c>
      <c r="VK16" s="21" t="s">
        <v>206</v>
      </c>
      <c r="VL16" s="21">
        <v>2777</v>
      </c>
      <c r="VM16" s="21" t="s">
        <v>206</v>
      </c>
      <c r="VN16" s="21">
        <v>2124</v>
      </c>
      <c r="VO16" s="21" t="s">
        <v>206</v>
      </c>
      <c r="VP16" s="21">
        <v>232190</v>
      </c>
      <c r="VQ16" s="21" t="s">
        <v>206</v>
      </c>
      <c r="VR16" s="21" t="s">
        <v>206</v>
      </c>
      <c r="VS16" s="21" t="s">
        <v>206</v>
      </c>
      <c r="VT16" s="21">
        <v>7246499</v>
      </c>
      <c r="VU16" s="21" t="s">
        <v>206</v>
      </c>
      <c r="VV16" s="21" t="s">
        <v>206</v>
      </c>
      <c r="VW16" s="21">
        <v>41240</v>
      </c>
      <c r="VX16" s="21">
        <v>7084</v>
      </c>
      <c r="VY16" s="21" t="s">
        <v>206</v>
      </c>
      <c r="VZ16" s="21">
        <v>414942</v>
      </c>
      <c r="WA16" s="21">
        <v>7386</v>
      </c>
      <c r="WB16" s="21">
        <v>12235574</v>
      </c>
      <c r="WC16" s="21">
        <v>1913</v>
      </c>
      <c r="WD16" s="21">
        <v>1075</v>
      </c>
      <c r="WE16" s="21">
        <v>173161</v>
      </c>
      <c r="WF16" s="21">
        <v>27899</v>
      </c>
      <c r="WG16" s="21">
        <v>1327</v>
      </c>
      <c r="WH16" s="21">
        <v>1</v>
      </c>
      <c r="WI16" s="21">
        <v>285291</v>
      </c>
      <c r="WJ16" s="21">
        <v>0</v>
      </c>
      <c r="WK16" s="21" t="s">
        <v>206</v>
      </c>
      <c r="WL16" s="21">
        <v>712178</v>
      </c>
      <c r="WM16" s="21">
        <v>7054991</v>
      </c>
      <c r="WN16" s="21" t="s">
        <v>206</v>
      </c>
      <c r="WO16" s="21" t="s">
        <v>206</v>
      </c>
      <c r="WP16" s="21" t="s">
        <v>206</v>
      </c>
      <c r="WQ16" s="21" t="s">
        <v>206</v>
      </c>
      <c r="WR16" s="21" t="s">
        <v>206</v>
      </c>
      <c r="WS16" s="21" t="s">
        <v>206</v>
      </c>
      <c r="WT16" s="21">
        <v>79232</v>
      </c>
      <c r="WU16" s="21" t="s">
        <v>206</v>
      </c>
      <c r="WV16" s="21">
        <v>85053</v>
      </c>
      <c r="WW16" s="21">
        <v>38</v>
      </c>
      <c r="WX16" s="21">
        <v>53</v>
      </c>
      <c r="WY16" s="21">
        <v>255</v>
      </c>
      <c r="WZ16" s="21">
        <v>291000</v>
      </c>
      <c r="XA16" s="21">
        <v>104300</v>
      </c>
      <c r="XB16" s="21">
        <v>20</v>
      </c>
      <c r="XC16" s="21">
        <v>1620400</v>
      </c>
      <c r="XD16" s="21" t="s">
        <v>206</v>
      </c>
      <c r="XE16" s="21" t="s">
        <v>206</v>
      </c>
      <c r="XF16" s="21">
        <v>32763</v>
      </c>
      <c r="XG16" s="21">
        <v>332106</v>
      </c>
      <c r="XH16" s="21">
        <v>38981</v>
      </c>
      <c r="XI16" s="21">
        <v>13154</v>
      </c>
      <c r="XJ16" s="21">
        <v>10387</v>
      </c>
      <c r="XK16" s="21" t="s">
        <v>206</v>
      </c>
      <c r="XL16" s="21">
        <v>8072</v>
      </c>
      <c r="XM16" s="21">
        <v>2586</v>
      </c>
      <c r="XN16" s="21" t="s">
        <v>206</v>
      </c>
      <c r="XO16" s="21" t="s">
        <v>206</v>
      </c>
      <c r="XP16" s="21">
        <v>896</v>
      </c>
      <c r="XQ16" s="21">
        <v>13063</v>
      </c>
      <c r="XR16" s="21" t="s">
        <v>206</v>
      </c>
      <c r="XS16" s="21">
        <v>272</v>
      </c>
      <c r="XT16" s="21">
        <v>829</v>
      </c>
      <c r="XU16" s="21">
        <v>2223</v>
      </c>
      <c r="XV16" s="21">
        <v>524</v>
      </c>
      <c r="XW16" s="21">
        <v>914322</v>
      </c>
      <c r="XX16" s="21" t="s">
        <v>206</v>
      </c>
      <c r="XY16" s="21" t="s">
        <v>206</v>
      </c>
      <c r="XZ16" s="21" t="s">
        <v>206</v>
      </c>
      <c r="YA16" s="21" t="s">
        <v>206</v>
      </c>
      <c r="YB16" s="21" t="s">
        <v>206</v>
      </c>
      <c r="YC16" s="21">
        <v>40</v>
      </c>
      <c r="YD16" s="21">
        <v>151550</v>
      </c>
      <c r="YE16" s="21" t="s">
        <v>206</v>
      </c>
      <c r="YF16" s="21" t="s">
        <v>206</v>
      </c>
      <c r="YG16" s="21">
        <v>37295</v>
      </c>
      <c r="YH16" s="21">
        <v>18999</v>
      </c>
      <c r="YI16" s="21">
        <v>116995</v>
      </c>
      <c r="YJ16" s="21">
        <v>22469</v>
      </c>
      <c r="YK16" s="21" t="s">
        <v>206</v>
      </c>
      <c r="YL16" s="21">
        <v>63338</v>
      </c>
      <c r="YM16" s="21">
        <v>10354</v>
      </c>
      <c r="YN16" s="21">
        <v>8465</v>
      </c>
      <c r="YO16" s="21">
        <v>18986</v>
      </c>
      <c r="YP16" s="21">
        <v>90146</v>
      </c>
      <c r="YQ16" s="21">
        <v>19227</v>
      </c>
      <c r="YR16" s="21" t="s">
        <v>206</v>
      </c>
      <c r="YS16" s="21" t="s">
        <v>206</v>
      </c>
      <c r="YT16" s="21" t="s">
        <v>206</v>
      </c>
      <c r="YU16" s="21">
        <v>204400</v>
      </c>
      <c r="YV16" s="21">
        <v>293</v>
      </c>
      <c r="YW16" s="21">
        <v>54466928</v>
      </c>
      <c r="YX16" s="21">
        <v>42071399</v>
      </c>
      <c r="YY16" s="21">
        <v>3831854</v>
      </c>
      <c r="YZ16" s="21" t="s">
        <v>206</v>
      </c>
      <c r="ZA16" s="21" t="s">
        <v>206</v>
      </c>
      <c r="ZB16" s="21" t="s">
        <v>206</v>
      </c>
      <c r="ZC16" s="21">
        <v>8365554</v>
      </c>
      <c r="ZD16" s="21" t="s">
        <v>206</v>
      </c>
      <c r="ZE16" s="21" t="s">
        <v>206</v>
      </c>
      <c r="ZF16" s="21">
        <v>258663</v>
      </c>
      <c r="ZG16" s="21">
        <v>8332</v>
      </c>
      <c r="ZH16" s="21">
        <v>66725</v>
      </c>
      <c r="ZI16" s="21" t="s">
        <v>206</v>
      </c>
      <c r="ZJ16" s="21">
        <v>9858155</v>
      </c>
      <c r="ZK16" s="21">
        <v>1017</v>
      </c>
      <c r="ZL16" s="21" t="s">
        <v>206</v>
      </c>
      <c r="ZM16" s="21" t="s">
        <v>206</v>
      </c>
      <c r="ZN16" s="21" t="s">
        <v>206</v>
      </c>
      <c r="ZO16" s="21" t="s">
        <v>206</v>
      </c>
      <c r="ZP16" s="21" t="s">
        <v>206</v>
      </c>
      <c r="ZQ16" s="21" t="s">
        <v>206</v>
      </c>
      <c r="ZR16" s="21" t="s">
        <v>206</v>
      </c>
      <c r="ZS16" s="21" t="s">
        <v>206</v>
      </c>
      <c r="ZT16" s="21" t="s">
        <v>206</v>
      </c>
      <c r="ZU16" s="21" t="s">
        <v>206</v>
      </c>
      <c r="ZV16" s="21" t="s">
        <v>206</v>
      </c>
      <c r="ZW16" s="21" t="s">
        <v>206</v>
      </c>
      <c r="ZX16" s="21" t="s">
        <v>206</v>
      </c>
      <c r="ZY16" s="21" t="s">
        <v>206</v>
      </c>
      <c r="ZZ16" s="21" t="s">
        <v>206</v>
      </c>
      <c r="AAA16" s="21" t="s">
        <v>206</v>
      </c>
      <c r="AAB16" s="21" t="s">
        <v>206</v>
      </c>
      <c r="AAC16" s="21" t="s">
        <v>206</v>
      </c>
      <c r="AAD16" s="21" t="s">
        <v>206</v>
      </c>
      <c r="AAE16" s="21" t="s">
        <v>206</v>
      </c>
      <c r="AAF16" s="21" t="s">
        <v>206</v>
      </c>
      <c r="AAG16" s="21" t="s">
        <v>206</v>
      </c>
      <c r="AAH16" s="21" t="s">
        <v>206</v>
      </c>
      <c r="AAI16" s="21" t="s">
        <v>206</v>
      </c>
      <c r="AAJ16" s="21" t="s">
        <v>206</v>
      </c>
      <c r="AAK16" s="21" t="s">
        <v>206</v>
      </c>
      <c r="AAL16" s="21" t="s">
        <v>206</v>
      </c>
      <c r="AAM16" s="21" t="s">
        <v>206</v>
      </c>
      <c r="AAN16" s="21" t="s">
        <v>206</v>
      </c>
      <c r="AAO16" s="21" t="s">
        <v>206</v>
      </c>
      <c r="AAP16" s="21" t="s">
        <v>206</v>
      </c>
      <c r="AAQ16" s="21" t="s">
        <v>206</v>
      </c>
      <c r="AAR16" s="21" t="s">
        <v>206</v>
      </c>
      <c r="AAS16" s="21" t="s">
        <v>206</v>
      </c>
      <c r="AAT16" s="21" t="s">
        <v>206</v>
      </c>
      <c r="AAU16" s="21" t="s">
        <v>206</v>
      </c>
      <c r="AAV16" s="21" t="s">
        <v>206</v>
      </c>
      <c r="AAW16" s="21" t="s">
        <v>206</v>
      </c>
      <c r="AAX16" s="21" t="s">
        <v>206</v>
      </c>
      <c r="AAY16" s="21" t="s">
        <v>206</v>
      </c>
      <c r="AAZ16" s="21" t="s">
        <v>206</v>
      </c>
      <c r="ABA16" s="21" t="s">
        <v>206</v>
      </c>
      <c r="ABB16" s="21" t="s">
        <v>206</v>
      </c>
      <c r="ABC16" s="21" t="s">
        <v>206</v>
      </c>
      <c r="ABD16" s="21" t="s">
        <v>206</v>
      </c>
      <c r="ABE16" s="21" t="s">
        <v>206</v>
      </c>
      <c r="ABF16" s="21" t="s">
        <v>206</v>
      </c>
      <c r="ABG16" s="21" t="s">
        <v>206</v>
      </c>
      <c r="ABH16" s="21" t="s">
        <v>206</v>
      </c>
      <c r="ABI16" s="21" t="s">
        <v>206</v>
      </c>
      <c r="ABJ16" s="21" t="s">
        <v>206</v>
      </c>
      <c r="ABK16" s="21" t="s">
        <v>206</v>
      </c>
      <c r="ABL16" s="21" t="s">
        <v>206</v>
      </c>
      <c r="ABM16" s="21" t="s">
        <v>206</v>
      </c>
      <c r="ABN16" s="21" t="s">
        <v>206</v>
      </c>
      <c r="ABO16" s="21" t="s">
        <v>206</v>
      </c>
      <c r="ABP16" s="21" t="s">
        <v>206</v>
      </c>
      <c r="ABQ16" s="21" t="s">
        <v>206</v>
      </c>
      <c r="ABR16" s="21" t="s">
        <v>206</v>
      </c>
      <c r="ABS16" s="21" t="s">
        <v>206</v>
      </c>
      <c r="ABT16" s="21" t="s">
        <v>206</v>
      </c>
      <c r="ABU16" s="21" t="s">
        <v>206</v>
      </c>
      <c r="ABV16" s="21" t="s">
        <v>206</v>
      </c>
      <c r="ABW16" s="21" t="s">
        <v>206</v>
      </c>
      <c r="ABX16" s="21" t="s">
        <v>206</v>
      </c>
      <c r="ABY16" s="21" t="s">
        <v>206</v>
      </c>
      <c r="ABZ16" s="21" t="s">
        <v>206</v>
      </c>
      <c r="ACA16" s="21" t="s">
        <v>206</v>
      </c>
      <c r="ACB16" s="21" t="s">
        <v>206</v>
      </c>
      <c r="ACC16" s="21" t="s">
        <v>206</v>
      </c>
      <c r="ACD16" s="21" t="s">
        <v>206</v>
      </c>
      <c r="ACE16" s="21" t="s">
        <v>206</v>
      </c>
      <c r="ACF16" s="21" t="s">
        <v>206</v>
      </c>
      <c r="ACG16" s="21" t="s">
        <v>206</v>
      </c>
      <c r="ACH16" s="21" t="s">
        <v>206</v>
      </c>
      <c r="ACI16" s="21" t="s">
        <v>206</v>
      </c>
      <c r="ACJ16" s="21" t="s">
        <v>206</v>
      </c>
      <c r="ACK16" s="21" t="s">
        <v>206</v>
      </c>
      <c r="ACL16" s="21" t="s">
        <v>206</v>
      </c>
      <c r="ACM16" s="21" t="s">
        <v>206</v>
      </c>
      <c r="ACN16" s="21" t="s">
        <v>206</v>
      </c>
      <c r="ACO16" s="21" t="s">
        <v>206</v>
      </c>
      <c r="ACP16" s="21" t="s">
        <v>206</v>
      </c>
      <c r="ACQ16" s="21" t="s">
        <v>206</v>
      </c>
      <c r="ACR16" s="21" t="s">
        <v>206</v>
      </c>
      <c r="ACS16" s="21" t="s">
        <v>206</v>
      </c>
      <c r="ACT16" s="21" t="s">
        <v>206</v>
      </c>
      <c r="ACU16" s="21" t="s">
        <v>206</v>
      </c>
      <c r="ACV16" s="21" t="s">
        <v>206</v>
      </c>
      <c r="ACW16" s="21" t="s">
        <v>206</v>
      </c>
      <c r="ACX16" s="21" t="s">
        <v>206</v>
      </c>
      <c r="ACY16" s="21" t="s">
        <v>206</v>
      </c>
      <c r="ACZ16" s="21" t="s">
        <v>206</v>
      </c>
      <c r="ADA16" s="21" t="s">
        <v>206</v>
      </c>
      <c r="ADB16" s="21" t="s">
        <v>206</v>
      </c>
      <c r="ADC16" s="21" t="s">
        <v>206</v>
      </c>
      <c r="ADD16" s="21" t="s">
        <v>206</v>
      </c>
      <c r="ADE16" s="21" t="s">
        <v>206</v>
      </c>
      <c r="ADF16" s="21" t="s">
        <v>206</v>
      </c>
      <c r="ADG16" s="21" t="s">
        <v>206</v>
      </c>
      <c r="ADH16" s="21" t="s">
        <v>206</v>
      </c>
      <c r="ADI16" s="21" t="s">
        <v>206</v>
      </c>
      <c r="ADJ16" s="21" t="s">
        <v>206</v>
      </c>
      <c r="ADK16" s="21" t="s">
        <v>206</v>
      </c>
      <c r="ADL16" s="21" t="s">
        <v>206</v>
      </c>
      <c r="ADM16" s="21" t="s">
        <v>206</v>
      </c>
      <c r="ADN16" s="21" t="s">
        <v>206</v>
      </c>
      <c r="ADO16" s="21" t="s">
        <v>206</v>
      </c>
      <c r="ADP16" s="21">
        <v>1574226</v>
      </c>
      <c r="ADQ16" s="21" t="s">
        <v>206</v>
      </c>
      <c r="ADR16" s="21" t="s">
        <v>206</v>
      </c>
      <c r="ADS16" s="21" t="s">
        <v>206</v>
      </c>
      <c r="ADT16" s="21" t="s">
        <v>206</v>
      </c>
      <c r="ADU16" s="21" t="s">
        <v>206</v>
      </c>
      <c r="ADV16" s="21" t="s">
        <v>206</v>
      </c>
      <c r="ADW16" s="21" t="s">
        <v>206</v>
      </c>
      <c r="ADX16" s="21" t="s">
        <v>206</v>
      </c>
      <c r="ADY16" s="21" t="s">
        <v>206</v>
      </c>
      <c r="ADZ16" s="21" t="s">
        <v>206</v>
      </c>
      <c r="AEA16" s="21">
        <v>1083548</v>
      </c>
      <c r="AEB16" s="21" t="s">
        <v>206</v>
      </c>
      <c r="AEC16" s="21" t="s">
        <v>206</v>
      </c>
      <c r="AED16" s="21">
        <v>53</v>
      </c>
      <c r="AEE16" s="21" t="s">
        <v>206</v>
      </c>
      <c r="AEF16" s="21" t="s">
        <v>206</v>
      </c>
      <c r="AEG16" s="21" t="s">
        <v>206</v>
      </c>
      <c r="AEH16" s="21" t="s">
        <v>206</v>
      </c>
      <c r="AEI16" s="21" t="s">
        <v>206</v>
      </c>
      <c r="AEJ16" s="21">
        <v>55877</v>
      </c>
      <c r="AEK16" s="21" t="s">
        <v>206</v>
      </c>
      <c r="AEL16" s="21">
        <v>1116054</v>
      </c>
      <c r="AEM16" s="21">
        <v>85400</v>
      </c>
      <c r="AEN16" s="21">
        <v>305631</v>
      </c>
      <c r="AEO16" s="21" t="s">
        <v>206</v>
      </c>
      <c r="AEP16" s="21" t="s">
        <v>206</v>
      </c>
      <c r="AEQ16" s="21">
        <v>111208</v>
      </c>
      <c r="AER16" s="21" t="s">
        <v>206</v>
      </c>
      <c r="AES16" s="21" t="s">
        <v>206</v>
      </c>
      <c r="AET16" s="21">
        <v>499133</v>
      </c>
      <c r="AEU16" s="21">
        <v>1044169</v>
      </c>
      <c r="AEV16" s="21">
        <v>12133</v>
      </c>
      <c r="AEW16" s="21" t="s">
        <v>206</v>
      </c>
      <c r="AEX16" s="21" t="s">
        <v>206</v>
      </c>
      <c r="AEY16" s="21" t="s">
        <v>206</v>
      </c>
      <c r="AEZ16" s="21">
        <v>2275</v>
      </c>
      <c r="AFA16" s="21">
        <v>3750</v>
      </c>
      <c r="AFB16" s="21" t="s">
        <v>206</v>
      </c>
      <c r="AFC16" s="21" t="s">
        <v>206</v>
      </c>
      <c r="AFD16" s="21" t="s">
        <v>206</v>
      </c>
      <c r="AFE16" s="21">
        <v>1069</v>
      </c>
      <c r="AFF16" s="21" t="s">
        <v>206</v>
      </c>
      <c r="AFG16" s="21" t="s">
        <v>206</v>
      </c>
      <c r="AFH16" s="21" t="s">
        <v>206</v>
      </c>
      <c r="AFI16" s="21" t="s">
        <v>206</v>
      </c>
      <c r="AFJ16" s="21">
        <v>3929</v>
      </c>
      <c r="AFK16" s="21" t="s">
        <v>206</v>
      </c>
      <c r="AFL16" s="21" t="s">
        <v>206</v>
      </c>
      <c r="AFM16" s="21" t="s">
        <v>206</v>
      </c>
      <c r="AFN16" s="21">
        <v>77602</v>
      </c>
      <c r="AFO16" s="21" t="s">
        <v>206</v>
      </c>
      <c r="AFP16" s="21" t="s">
        <v>206</v>
      </c>
      <c r="AFQ16" s="21" t="s">
        <v>206</v>
      </c>
      <c r="AFR16" s="21">
        <v>29711043</v>
      </c>
      <c r="AFS16" s="21" t="s">
        <v>206</v>
      </c>
      <c r="AFT16" s="21" t="s">
        <v>206</v>
      </c>
      <c r="AFU16" s="21" t="s">
        <v>206</v>
      </c>
      <c r="AFV16" s="21">
        <v>20</v>
      </c>
      <c r="AFW16" s="21" t="s">
        <v>206</v>
      </c>
      <c r="AFX16" s="21">
        <v>1</v>
      </c>
      <c r="AFY16" s="21" t="s">
        <v>206</v>
      </c>
      <c r="AFZ16" s="21">
        <v>379345</v>
      </c>
      <c r="AGA16" s="21">
        <v>681</v>
      </c>
      <c r="AGB16" s="21">
        <v>26451</v>
      </c>
      <c r="AGC16" s="21" t="s">
        <v>206</v>
      </c>
      <c r="AGD16" s="21">
        <v>13889</v>
      </c>
      <c r="AGE16" s="21">
        <v>21</v>
      </c>
      <c r="AGF16" s="21" t="s">
        <v>206</v>
      </c>
      <c r="AGG16" s="21" t="s">
        <v>206</v>
      </c>
      <c r="AGH16" s="21" t="s">
        <v>206</v>
      </c>
      <c r="AGI16" s="21">
        <v>425</v>
      </c>
      <c r="AGJ16" s="21" t="s">
        <v>206</v>
      </c>
      <c r="AGK16" s="21">
        <v>103771978</v>
      </c>
      <c r="AGL16" s="21">
        <v>45754599</v>
      </c>
      <c r="AGM16" s="21">
        <v>80517</v>
      </c>
      <c r="AGN16" s="21" t="s">
        <v>206</v>
      </c>
      <c r="AGO16" s="21" t="s">
        <v>206</v>
      </c>
      <c r="AGP16" s="21" t="s">
        <v>206</v>
      </c>
      <c r="AGQ16" s="21">
        <v>643376</v>
      </c>
      <c r="AGR16" s="21" t="s">
        <v>206</v>
      </c>
      <c r="AGS16" s="21" t="s">
        <v>206</v>
      </c>
      <c r="AGT16" s="21">
        <v>2374</v>
      </c>
      <c r="AGU16" s="21" t="s">
        <v>206</v>
      </c>
      <c r="AGV16" s="21" t="s">
        <v>206</v>
      </c>
      <c r="AGW16" s="21" t="s">
        <v>206</v>
      </c>
      <c r="AGX16" s="21">
        <v>38966</v>
      </c>
      <c r="AGY16" s="21" t="s">
        <v>206</v>
      </c>
      <c r="AGZ16" s="21" t="s">
        <v>206</v>
      </c>
      <c r="AHA16" s="21" t="s">
        <v>206</v>
      </c>
      <c r="AHB16" s="21" t="s">
        <v>206</v>
      </c>
      <c r="AHC16" s="21" t="s">
        <v>206</v>
      </c>
      <c r="AHD16" s="21" t="s">
        <v>206</v>
      </c>
      <c r="AHE16" s="21" t="s">
        <v>206</v>
      </c>
      <c r="AHF16" s="21" t="s">
        <v>206</v>
      </c>
      <c r="AHG16" s="21" t="s">
        <v>206</v>
      </c>
      <c r="AHH16" s="21" t="s">
        <v>206</v>
      </c>
      <c r="AHI16" s="21" t="s">
        <v>206</v>
      </c>
      <c r="AHJ16" s="21" t="s">
        <v>206</v>
      </c>
      <c r="AHK16" s="21" t="s">
        <v>206</v>
      </c>
      <c r="AHL16" s="21" t="s">
        <v>206</v>
      </c>
      <c r="AHM16" s="21" t="s">
        <v>206</v>
      </c>
      <c r="AHN16" s="21">
        <v>66026</v>
      </c>
      <c r="AHO16" s="21" t="s">
        <v>206</v>
      </c>
      <c r="AHP16" s="21" t="s">
        <v>206</v>
      </c>
      <c r="AHQ16" s="21" t="s">
        <v>206</v>
      </c>
      <c r="AHR16" s="21" t="s">
        <v>206</v>
      </c>
      <c r="AHS16" s="21" t="s">
        <v>206</v>
      </c>
      <c r="AHT16" s="21" t="s">
        <v>206</v>
      </c>
      <c r="AHU16" s="21">
        <v>169831</v>
      </c>
      <c r="AHV16" s="21" t="s">
        <v>206</v>
      </c>
      <c r="AHW16" s="21" t="s">
        <v>206</v>
      </c>
      <c r="AHX16" s="21">
        <v>108</v>
      </c>
      <c r="AHY16" s="21" t="s">
        <v>206</v>
      </c>
      <c r="AHZ16" s="21" t="s">
        <v>206</v>
      </c>
      <c r="AIA16" s="21" t="s">
        <v>206</v>
      </c>
      <c r="AIB16" s="21">
        <v>47215</v>
      </c>
      <c r="AIC16" s="21" t="s">
        <v>206</v>
      </c>
      <c r="AID16" s="21">
        <v>41261</v>
      </c>
      <c r="AIE16" s="21">
        <v>231187</v>
      </c>
      <c r="AIF16" s="21">
        <v>899596</v>
      </c>
      <c r="AIG16" s="21" t="s">
        <v>206</v>
      </c>
      <c r="AIH16" s="21">
        <v>78814</v>
      </c>
      <c r="AII16" s="21">
        <v>116126</v>
      </c>
      <c r="AIJ16" s="21" t="s">
        <v>206</v>
      </c>
      <c r="AIK16" s="21">
        <v>511446</v>
      </c>
      <c r="AIL16" s="21" t="s">
        <v>206</v>
      </c>
      <c r="AIM16" s="21" t="s">
        <v>206</v>
      </c>
      <c r="AIN16" s="21">
        <v>176404</v>
      </c>
      <c r="AIO16" s="21">
        <v>35240</v>
      </c>
      <c r="AIP16" s="21">
        <v>36506</v>
      </c>
      <c r="AIQ16" s="21" t="s">
        <v>206</v>
      </c>
      <c r="AIR16" s="21" t="s">
        <v>206</v>
      </c>
      <c r="AIS16" s="21" t="s">
        <v>206</v>
      </c>
      <c r="AIT16" s="21">
        <v>77509</v>
      </c>
      <c r="AIU16" s="21">
        <v>511</v>
      </c>
      <c r="AIV16" s="21" t="s">
        <v>206</v>
      </c>
      <c r="AIW16" s="21" t="s">
        <v>206</v>
      </c>
      <c r="AIX16" s="21" t="s">
        <v>206</v>
      </c>
      <c r="AIY16" s="21">
        <v>19</v>
      </c>
      <c r="AIZ16" s="21" t="s">
        <v>206</v>
      </c>
      <c r="AJA16" s="21" t="s">
        <v>206</v>
      </c>
      <c r="AJB16" s="21" t="s">
        <v>206</v>
      </c>
      <c r="AJC16" s="21" t="s">
        <v>206</v>
      </c>
      <c r="AJD16" s="21" t="s">
        <v>206</v>
      </c>
      <c r="AJE16" s="21" t="s">
        <v>206</v>
      </c>
      <c r="AJF16" s="21" t="s">
        <v>206</v>
      </c>
      <c r="AJG16" s="21" t="s">
        <v>206</v>
      </c>
      <c r="AJH16" s="21" t="s">
        <v>206</v>
      </c>
      <c r="AJI16" s="21" t="s">
        <v>206</v>
      </c>
      <c r="AJJ16" s="21" t="s">
        <v>206</v>
      </c>
      <c r="AJK16" s="21" t="s">
        <v>206</v>
      </c>
      <c r="AJL16" s="21" t="s">
        <v>206</v>
      </c>
      <c r="AJM16" s="21" t="s">
        <v>206</v>
      </c>
      <c r="AJN16" s="21">
        <v>1726</v>
      </c>
      <c r="AJO16" s="21" t="s">
        <v>206</v>
      </c>
      <c r="AJP16" s="21">
        <v>197191</v>
      </c>
      <c r="AJQ16" s="21" t="s">
        <v>206</v>
      </c>
      <c r="AJR16" s="21" t="s">
        <v>206</v>
      </c>
      <c r="AJS16" s="21" t="s">
        <v>206</v>
      </c>
      <c r="AJT16" s="21">
        <v>11</v>
      </c>
      <c r="AJU16" s="21">
        <v>1221</v>
      </c>
      <c r="AJV16" s="21">
        <v>119</v>
      </c>
      <c r="AJW16" s="21" t="s">
        <v>206</v>
      </c>
      <c r="AJX16" s="21">
        <v>16626</v>
      </c>
      <c r="AJY16" s="21" t="s">
        <v>206</v>
      </c>
      <c r="AJZ16" s="21" t="s">
        <v>206</v>
      </c>
      <c r="AKA16" s="21" t="s">
        <v>206</v>
      </c>
      <c r="AKB16" s="21" t="s">
        <v>206</v>
      </c>
      <c r="AKC16" s="21" t="s">
        <v>206</v>
      </c>
      <c r="AKD16" s="21" t="s">
        <v>206</v>
      </c>
      <c r="AKE16" s="21">
        <v>20119554</v>
      </c>
      <c r="AKF16" s="21">
        <v>5447005</v>
      </c>
      <c r="AKG16" s="21">
        <v>270877</v>
      </c>
      <c r="AKH16" s="21" t="s">
        <v>206</v>
      </c>
      <c r="AKI16" s="21" t="s">
        <v>206</v>
      </c>
      <c r="AKJ16" s="21" t="s">
        <v>206</v>
      </c>
      <c r="AKK16" s="21">
        <v>1425565</v>
      </c>
      <c r="AKL16" s="21" t="s">
        <v>206</v>
      </c>
      <c r="AKM16" s="21" t="s">
        <v>206</v>
      </c>
      <c r="AKN16" s="21">
        <v>95</v>
      </c>
      <c r="AKO16" s="21" t="s">
        <v>206</v>
      </c>
      <c r="AKP16" s="21" t="s">
        <v>206</v>
      </c>
      <c r="AKQ16" s="21" t="s">
        <v>206</v>
      </c>
      <c r="AKR16" s="21">
        <v>12163</v>
      </c>
      <c r="AKS16" s="21" t="s">
        <v>206</v>
      </c>
      <c r="AKT16" s="21" t="s">
        <v>206</v>
      </c>
      <c r="AKU16" s="21" t="s">
        <v>206</v>
      </c>
      <c r="AKV16" s="21" t="s">
        <v>206</v>
      </c>
      <c r="AKW16" s="21" t="s">
        <v>206</v>
      </c>
      <c r="AKX16" s="21">
        <v>2520</v>
      </c>
      <c r="AKY16" s="21">
        <v>614776</v>
      </c>
      <c r="AKZ16" s="21">
        <v>115776</v>
      </c>
      <c r="ALA16" s="21" t="s">
        <v>206</v>
      </c>
      <c r="ALB16" s="21" t="s">
        <v>206</v>
      </c>
      <c r="ALC16" s="21" t="s">
        <v>206</v>
      </c>
      <c r="ALD16" s="21">
        <v>1385032</v>
      </c>
      <c r="ALE16" s="21" t="s">
        <v>206</v>
      </c>
      <c r="ALF16" s="21" t="s">
        <v>206</v>
      </c>
      <c r="ALG16" s="21">
        <v>29000</v>
      </c>
      <c r="ALH16" s="21">
        <v>24465</v>
      </c>
      <c r="ALI16" s="21">
        <v>4568</v>
      </c>
      <c r="ALJ16" s="21" t="s">
        <v>206</v>
      </c>
      <c r="ALK16" s="21">
        <v>2913</v>
      </c>
      <c r="ALL16" s="21" t="s">
        <v>206</v>
      </c>
      <c r="ALM16" s="21">
        <v>188</v>
      </c>
      <c r="ALN16" s="21" t="s">
        <v>206</v>
      </c>
      <c r="ALO16" s="21">
        <v>826330</v>
      </c>
      <c r="ALP16" s="21">
        <v>12653472</v>
      </c>
      <c r="ALQ16" s="21" t="s">
        <v>206</v>
      </c>
      <c r="ALR16" s="21">
        <v>104180</v>
      </c>
      <c r="ALS16" s="21" t="s">
        <v>206</v>
      </c>
      <c r="ALT16" s="21" t="s">
        <v>206</v>
      </c>
      <c r="ALU16" s="21">
        <v>20064</v>
      </c>
      <c r="ALV16" s="21">
        <v>792325</v>
      </c>
      <c r="ALW16" s="21" t="s">
        <v>206</v>
      </c>
      <c r="ALX16" s="21">
        <v>14682</v>
      </c>
      <c r="ALY16" s="21" t="s">
        <v>206</v>
      </c>
      <c r="ALZ16" s="21">
        <v>4827812</v>
      </c>
      <c r="AMA16" s="21">
        <v>8621</v>
      </c>
      <c r="AMB16" s="21">
        <v>264569</v>
      </c>
      <c r="AMC16" s="21">
        <v>34000</v>
      </c>
      <c r="AMD16" s="21">
        <v>9217</v>
      </c>
      <c r="AME16" s="21">
        <v>2398501</v>
      </c>
      <c r="AMF16" s="21" t="s">
        <v>206</v>
      </c>
      <c r="AMG16" s="21" t="s">
        <v>206</v>
      </c>
      <c r="AMH16" s="21">
        <v>174438</v>
      </c>
      <c r="AMI16" s="21">
        <v>1249104</v>
      </c>
      <c r="AMJ16" s="21">
        <v>86310</v>
      </c>
      <c r="AMK16" s="21">
        <v>2868</v>
      </c>
      <c r="AML16" s="21">
        <v>123016</v>
      </c>
      <c r="AMM16" s="21" t="s">
        <v>206</v>
      </c>
      <c r="AMN16" s="21">
        <v>33633</v>
      </c>
      <c r="AMO16" s="21">
        <v>147218</v>
      </c>
      <c r="AMP16" s="21" t="s">
        <v>206</v>
      </c>
      <c r="AMQ16" s="21">
        <v>11099</v>
      </c>
      <c r="AMR16" s="21">
        <v>13444</v>
      </c>
      <c r="AMS16" s="21">
        <v>4949</v>
      </c>
      <c r="AMT16" s="21">
        <v>15661</v>
      </c>
      <c r="AMU16" s="21" t="s">
        <v>206</v>
      </c>
      <c r="AMV16" s="21" t="s">
        <v>206</v>
      </c>
      <c r="AMW16" s="21" t="s">
        <v>206</v>
      </c>
      <c r="AMX16" s="21">
        <v>1</v>
      </c>
      <c r="AMY16" s="21" t="s">
        <v>206</v>
      </c>
      <c r="AMZ16" s="21" t="s">
        <v>206</v>
      </c>
      <c r="ANA16" s="21" t="s">
        <v>206</v>
      </c>
      <c r="ANB16" s="21" t="s">
        <v>206</v>
      </c>
      <c r="ANC16" s="21" t="s">
        <v>206</v>
      </c>
      <c r="AND16" s="21" t="s">
        <v>206</v>
      </c>
      <c r="ANE16" s="21" t="s">
        <v>206</v>
      </c>
      <c r="ANF16" s="21" t="s">
        <v>206</v>
      </c>
      <c r="ANG16" s="21" t="s">
        <v>206</v>
      </c>
      <c r="ANH16" s="21" t="s">
        <v>206</v>
      </c>
      <c r="ANI16" s="21">
        <v>52499</v>
      </c>
      <c r="ANJ16" s="21">
        <v>238471</v>
      </c>
      <c r="ANK16" s="21">
        <v>4673</v>
      </c>
      <c r="ANL16" s="21">
        <v>70799</v>
      </c>
      <c r="ANM16" s="21" t="s">
        <v>206</v>
      </c>
      <c r="ANN16" s="21">
        <v>565</v>
      </c>
      <c r="ANO16" s="21">
        <v>17944</v>
      </c>
      <c r="ANP16" s="21">
        <v>563061</v>
      </c>
      <c r="ANQ16" s="21">
        <v>51957</v>
      </c>
      <c r="ANR16" s="21">
        <v>316229</v>
      </c>
      <c r="ANS16" s="21">
        <v>11806</v>
      </c>
      <c r="ANT16" s="21" t="s">
        <v>206</v>
      </c>
      <c r="ANU16" s="21">
        <v>28</v>
      </c>
      <c r="ANV16" s="21" t="s">
        <v>206</v>
      </c>
      <c r="ANW16" s="21">
        <v>11</v>
      </c>
      <c r="ANX16" s="21" t="s">
        <v>206</v>
      </c>
      <c r="ANY16" s="21">
        <v>36118548</v>
      </c>
      <c r="ANZ16" s="21">
        <v>118552186</v>
      </c>
      <c r="AOA16" s="21">
        <v>16180420</v>
      </c>
      <c r="AOB16" s="21" t="s">
        <v>206</v>
      </c>
      <c r="AOC16" s="21" t="s">
        <v>206</v>
      </c>
      <c r="AOD16" s="21" t="s">
        <v>206</v>
      </c>
      <c r="AOE16" s="21">
        <v>5982581</v>
      </c>
      <c r="AOF16" s="21" t="s">
        <v>206</v>
      </c>
      <c r="AOG16" s="21" t="s">
        <v>206</v>
      </c>
      <c r="AOH16" s="21">
        <v>46406</v>
      </c>
      <c r="AOI16" s="21">
        <v>1812</v>
      </c>
      <c r="AOJ16" s="21">
        <v>64356</v>
      </c>
      <c r="AOK16" s="21" t="s">
        <v>206</v>
      </c>
      <c r="AOL16" s="21">
        <v>44980</v>
      </c>
      <c r="AOM16" s="21">
        <v>25513</v>
      </c>
      <c r="AON16" s="21">
        <v>531732</v>
      </c>
      <c r="AOO16" s="21" t="s">
        <v>206</v>
      </c>
      <c r="AOP16" s="21" t="s">
        <v>206</v>
      </c>
      <c r="AOQ16" s="21" t="s">
        <v>206</v>
      </c>
      <c r="AOR16" s="21" t="s">
        <v>206</v>
      </c>
      <c r="AOS16" s="21">
        <v>1317801</v>
      </c>
      <c r="AOT16" s="21">
        <v>1422</v>
      </c>
      <c r="AOU16" s="21" t="s">
        <v>206</v>
      </c>
      <c r="AOV16" s="21">
        <v>2</v>
      </c>
      <c r="AOW16" s="21">
        <v>21990</v>
      </c>
      <c r="AOX16" s="21">
        <v>141698</v>
      </c>
      <c r="AOY16" s="21" t="s">
        <v>206</v>
      </c>
      <c r="AOZ16" s="21">
        <v>18</v>
      </c>
      <c r="APA16" s="21" t="s">
        <v>206</v>
      </c>
      <c r="APB16" s="21">
        <v>2633650</v>
      </c>
      <c r="APC16" s="21">
        <v>17</v>
      </c>
      <c r="APD16" s="21">
        <v>45164</v>
      </c>
      <c r="APE16" s="21">
        <v>281516</v>
      </c>
      <c r="APF16" s="21" t="s">
        <v>206</v>
      </c>
      <c r="APG16" s="21">
        <v>16</v>
      </c>
      <c r="APH16" s="21">
        <v>5420114</v>
      </c>
      <c r="API16" s="21">
        <v>11409055</v>
      </c>
      <c r="APJ16" s="21">
        <v>333717</v>
      </c>
      <c r="APK16" s="21" t="s">
        <v>206</v>
      </c>
      <c r="APL16" s="21">
        <v>16121</v>
      </c>
      <c r="APM16" s="21" t="s">
        <v>206</v>
      </c>
      <c r="APN16" s="21" t="s">
        <v>206</v>
      </c>
      <c r="APO16" s="21">
        <v>595003</v>
      </c>
      <c r="APP16" s="21">
        <v>1362959</v>
      </c>
      <c r="APQ16" s="21" t="s">
        <v>206</v>
      </c>
      <c r="APR16" s="21">
        <v>57343</v>
      </c>
      <c r="APS16" s="21">
        <v>5920</v>
      </c>
      <c r="APT16" s="21">
        <v>5783558</v>
      </c>
      <c r="APU16" s="21">
        <v>724273</v>
      </c>
      <c r="APV16" s="21">
        <v>17289976</v>
      </c>
      <c r="APW16" s="21">
        <v>1551357</v>
      </c>
      <c r="APX16" s="21">
        <v>973844</v>
      </c>
      <c r="APY16" s="21">
        <v>7742015</v>
      </c>
      <c r="APZ16" s="21" t="s">
        <v>206</v>
      </c>
      <c r="AQA16" s="21">
        <v>1444095</v>
      </c>
      <c r="AQB16" s="21">
        <v>7231776</v>
      </c>
      <c r="AQC16" s="21">
        <v>1668687</v>
      </c>
      <c r="AQD16" s="21">
        <v>30017</v>
      </c>
      <c r="AQE16" s="21">
        <v>35907</v>
      </c>
      <c r="AQF16" s="21">
        <v>14</v>
      </c>
      <c r="AQG16" s="21" t="s">
        <v>206</v>
      </c>
      <c r="AQH16" s="21">
        <v>639198</v>
      </c>
      <c r="AQI16" s="21">
        <v>18659</v>
      </c>
      <c r="AQJ16" s="21" t="s">
        <v>206</v>
      </c>
      <c r="AQK16" s="21" t="s">
        <v>206</v>
      </c>
      <c r="AQL16" s="21">
        <v>121</v>
      </c>
      <c r="AQM16" s="21">
        <v>6</v>
      </c>
      <c r="AQN16" s="21" t="s">
        <v>206</v>
      </c>
      <c r="AQO16" s="21" t="s">
        <v>206</v>
      </c>
      <c r="AQP16" s="21">
        <v>15731</v>
      </c>
      <c r="AQQ16" s="21" t="s">
        <v>206</v>
      </c>
      <c r="AQR16" s="21">
        <v>473</v>
      </c>
      <c r="AQS16" s="21">
        <v>5588</v>
      </c>
      <c r="AQT16" s="21" t="s">
        <v>206</v>
      </c>
      <c r="AQU16" s="21" t="s">
        <v>206</v>
      </c>
      <c r="AQV16" s="21" t="s">
        <v>206</v>
      </c>
      <c r="AQW16" s="21" t="s">
        <v>206</v>
      </c>
      <c r="AQX16" s="21" t="s">
        <v>206</v>
      </c>
      <c r="AQY16" s="21" t="s">
        <v>206</v>
      </c>
      <c r="AQZ16" s="21">
        <v>37809</v>
      </c>
      <c r="ARA16" s="21" t="s">
        <v>206</v>
      </c>
      <c r="ARB16" s="21" t="s">
        <v>206</v>
      </c>
      <c r="ARC16" s="21">
        <v>114832</v>
      </c>
      <c r="ARD16" s="21">
        <v>2564</v>
      </c>
      <c r="ARE16" s="21">
        <v>91427</v>
      </c>
      <c r="ARF16" s="21">
        <v>1345181</v>
      </c>
      <c r="ARG16" s="21" t="s">
        <v>206</v>
      </c>
      <c r="ARH16" s="21">
        <v>23227</v>
      </c>
      <c r="ARI16" s="21">
        <v>12535</v>
      </c>
      <c r="ARJ16" s="21">
        <v>80655</v>
      </c>
      <c r="ARK16" s="21" t="s">
        <v>206</v>
      </c>
      <c r="ARL16" s="21">
        <v>158181</v>
      </c>
      <c r="ARM16" s="21">
        <v>811</v>
      </c>
      <c r="ARN16" s="21">
        <v>12089218</v>
      </c>
      <c r="ARO16" s="21">
        <v>190</v>
      </c>
      <c r="ARP16" s="21" t="s">
        <v>206</v>
      </c>
      <c r="ARQ16" s="21" t="s">
        <v>206</v>
      </c>
      <c r="ARR16" s="21" t="s">
        <v>206</v>
      </c>
      <c r="ARS16" s="21">
        <v>102896867</v>
      </c>
      <c r="ART16" s="21">
        <v>176516694</v>
      </c>
      <c r="ARU16" s="21">
        <v>5373662</v>
      </c>
      <c r="ARV16" s="21" t="s">
        <v>206</v>
      </c>
      <c r="ARW16" s="21" t="s">
        <v>206</v>
      </c>
      <c r="ARX16" s="21" t="s">
        <v>206</v>
      </c>
      <c r="ARY16" s="21">
        <v>14687976</v>
      </c>
      <c r="ARZ16" s="21" t="s">
        <v>206</v>
      </c>
      <c r="ASA16" s="21">
        <v>11339</v>
      </c>
      <c r="ASB16" s="21">
        <v>3574</v>
      </c>
      <c r="ASC16" s="21">
        <v>1177</v>
      </c>
      <c r="ASD16" s="21">
        <v>643786</v>
      </c>
      <c r="ASE16" s="21">
        <v>12362</v>
      </c>
      <c r="ASF16" s="21">
        <v>34544031</v>
      </c>
      <c r="ASG16" s="21">
        <v>11260</v>
      </c>
      <c r="ASH16" s="21" t="s">
        <v>206</v>
      </c>
      <c r="ASI16" s="21" t="s">
        <v>206</v>
      </c>
      <c r="ASJ16" s="21" t="s">
        <v>206</v>
      </c>
      <c r="ASK16" s="21" t="s">
        <v>206</v>
      </c>
      <c r="ASL16" s="21" t="s">
        <v>206</v>
      </c>
      <c r="ASM16" s="21" t="s">
        <v>206</v>
      </c>
      <c r="ASN16" s="21">
        <v>4510</v>
      </c>
      <c r="ASO16" s="21" t="s">
        <v>206</v>
      </c>
      <c r="ASP16" s="21" t="s">
        <v>206</v>
      </c>
      <c r="ASQ16" s="21" t="s">
        <v>206</v>
      </c>
      <c r="ASR16" s="21" t="s">
        <v>206</v>
      </c>
      <c r="ASS16" s="21">
        <v>18011</v>
      </c>
      <c r="AST16" s="21" t="s">
        <v>206</v>
      </c>
      <c r="ASU16" s="21" t="s">
        <v>206</v>
      </c>
      <c r="ASV16" s="21" t="s">
        <v>206</v>
      </c>
      <c r="ASW16" s="21">
        <v>1063</v>
      </c>
      <c r="ASX16" s="21" t="s">
        <v>206</v>
      </c>
      <c r="ASY16" s="21">
        <v>2993</v>
      </c>
      <c r="ASZ16" s="21" t="s">
        <v>206</v>
      </c>
      <c r="ATA16" s="21" t="s">
        <v>206</v>
      </c>
      <c r="ATB16" s="21">
        <v>80009</v>
      </c>
      <c r="ATC16" s="21">
        <v>155610</v>
      </c>
      <c r="ATD16" s="21" t="s">
        <v>206</v>
      </c>
      <c r="ATE16" s="21" t="s">
        <v>206</v>
      </c>
      <c r="ATF16" s="21" t="s">
        <v>206</v>
      </c>
      <c r="ATG16" s="21" t="s">
        <v>206</v>
      </c>
      <c r="ATH16" s="21" t="s">
        <v>206</v>
      </c>
      <c r="ATI16" s="21" t="s">
        <v>206</v>
      </c>
      <c r="ATJ16" s="21">
        <v>54</v>
      </c>
      <c r="ATK16" s="21" t="s">
        <v>206</v>
      </c>
      <c r="ATL16" s="21" t="s">
        <v>206</v>
      </c>
      <c r="ATM16" s="21" t="s">
        <v>206</v>
      </c>
      <c r="ATN16" s="21" t="s">
        <v>206</v>
      </c>
      <c r="ATO16" s="21" t="s">
        <v>206</v>
      </c>
      <c r="ATP16" s="21" t="s">
        <v>206</v>
      </c>
      <c r="ATQ16" s="21" t="s">
        <v>206</v>
      </c>
      <c r="ATR16" s="21" t="s">
        <v>206</v>
      </c>
      <c r="ATS16" s="21">
        <v>8640</v>
      </c>
      <c r="ATT16" s="21" t="s">
        <v>206</v>
      </c>
      <c r="ATU16" s="21" t="s">
        <v>206</v>
      </c>
      <c r="ATV16" s="21" t="s">
        <v>206</v>
      </c>
      <c r="ATW16" s="21">
        <v>63618</v>
      </c>
      <c r="ATX16" s="21">
        <v>23266</v>
      </c>
      <c r="ATY16" s="21" t="s">
        <v>206</v>
      </c>
      <c r="ATZ16" s="21" t="s">
        <v>206</v>
      </c>
      <c r="AUA16" s="21" t="s">
        <v>206</v>
      </c>
      <c r="AUB16" s="21">
        <v>5448</v>
      </c>
      <c r="AUC16" s="21">
        <v>88</v>
      </c>
      <c r="AUD16" s="21" t="s">
        <v>206</v>
      </c>
      <c r="AUE16" s="21">
        <v>32187</v>
      </c>
      <c r="AUF16" s="21" t="s">
        <v>206</v>
      </c>
      <c r="AUG16" s="21">
        <v>2173</v>
      </c>
      <c r="AUH16" s="21" t="s">
        <v>206</v>
      </c>
      <c r="AUI16" s="21" t="s">
        <v>206</v>
      </c>
      <c r="AUJ16" s="21" t="s">
        <v>206</v>
      </c>
      <c r="AUK16" s="21" t="s">
        <v>206</v>
      </c>
      <c r="AUL16" s="21" t="s">
        <v>206</v>
      </c>
      <c r="AUM16" s="21">
        <v>28800</v>
      </c>
      <c r="AUN16" s="21" t="s">
        <v>206</v>
      </c>
      <c r="AUO16" s="21" t="s">
        <v>206</v>
      </c>
      <c r="AUP16" s="21" t="s">
        <v>206</v>
      </c>
      <c r="AUQ16" s="21" t="s">
        <v>206</v>
      </c>
      <c r="AUR16" s="21" t="s">
        <v>206</v>
      </c>
      <c r="AUS16" s="21">
        <v>1449</v>
      </c>
      <c r="AUT16" s="21" t="s">
        <v>206</v>
      </c>
      <c r="AUU16" s="21" t="s">
        <v>206</v>
      </c>
      <c r="AUV16" s="21" t="s">
        <v>206</v>
      </c>
      <c r="AUW16" s="21" t="s">
        <v>206</v>
      </c>
      <c r="AUX16" s="21">
        <v>249842</v>
      </c>
      <c r="AUY16" s="21">
        <v>21914</v>
      </c>
      <c r="AUZ16" s="21" t="s">
        <v>206</v>
      </c>
      <c r="AVA16" s="21" t="s">
        <v>206</v>
      </c>
      <c r="AVB16" s="21">
        <v>7065</v>
      </c>
      <c r="AVC16" s="21">
        <v>3042</v>
      </c>
      <c r="AVD16" s="21">
        <v>119925</v>
      </c>
      <c r="AVE16" s="21" t="s">
        <v>206</v>
      </c>
      <c r="AVF16" s="21">
        <v>187</v>
      </c>
      <c r="AVG16" s="21">
        <v>293</v>
      </c>
      <c r="AVH16" s="21" t="s">
        <v>206</v>
      </c>
      <c r="AVI16" s="21" t="s">
        <v>206</v>
      </c>
      <c r="AVJ16" s="21" t="s">
        <v>206</v>
      </c>
      <c r="AVK16" s="21" t="s">
        <v>206</v>
      </c>
      <c r="AVL16" s="21" t="s">
        <v>206</v>
      </c>
      <c r="AVM16" s="21">
        <v>7706208</v>
      </c>
      <c r="AVN16" s="21">
        <v>13991018</v>
      </c>
      <c r="AVO16" s="21">
        <v>49379</v>
      </c>
      <c r="AVP16" s="21" t="s">
        <v>206</v>
      </c>
      <c r="AVQ16" s="21" t="s">
        <v>206</v>
      </c>
      <c r="AVR16" s="21" t="s">
        <v>206</v>
      </c>
      <c r="AVS16" s="21">
        <v>1448394</v>
      </c>
      <c r="AVT16" s="21" t="s">
        <v>206</v>
      </c>
      <c r="AVU16" s="21" t="s">
        <v>206</v>
      </c>
      <c r="AVV16" s="21" t="s">
        <v>206</v>
      </c>
      <c r="AVW16" s="21">
        <v>300</v>
      </c>
      <c r="AVX16" s="21">
        <v>71895</v>
      </c>
      <c r="AVY16" s="21" t="s">
        <v>206</v>
      </c>
      <c r="AVZ16" s="21">
        <v>64403</v>
      </c>
      <c r="AWA16" s="21">
        <v>3135</v>
      </c>
      <c r="AWB16" s="21" t="s">
        <v>206</v>
      </c>
      <c r="AWC16" s="21" t="s">
        <v>206</v>
      </c>
      <c r="AWD16" s="21" t="s">
        <v>206</v>
      </c>
      <c r="AWE16" s="21" t="s">
        <v>206</v>
      </c>
      <c r="AWF16" s="21" t="s">
        <v>206</v>
      </c>
      <c r="AWG16" s="21">
        <v>185443</v>
      </c>
      <c r="AWH16" s="21" t="s">
        <v>206</v>
      </c>
      <c r="AWI16" s="21" t="s">
        <v>206</v>
      </c>
      <c r="AWJ16" s="21">
        <v>49960</v>
      </c>
      <c r="AWK16" s="21" t="s">
        <v>206</v>
      </c>
      <c r="AWL16" s="21">
        <v>8102749</v>
      </c>
      <c r="AWM16" s="21">
        <v>136274</v>
      </c>
      <c r="AWN16" s="21" t="s">
        <v>206</v>
      </c>
      <c r="AWO16" s="21" t="s">
        <v>206</v>
      </c>
      <c r="AWP16" s="21">
        <v>5522</v>
      </c>
      <c r="AWQ16" s="21" t="s">
        <v>206</v>
      </c>
      <c r="AWR16" s="21">
        <v>258892</v>
      </c>
      <c r="AWS16" s="21">
        <v>141720</v>
      </c>
      <c r="AWT16" s="21" t="s">
        <v>206</v>
      </c>
      <c r="AWU16" s="21">
        <v>171145</v>
      </c>
      <c r="AWV16" s="21">
        <v>2258770</v>
      </c>
      <c r="AWW16" s="21">
        <v>7078417</v>
      </c>
      <c r="AWX16" s="21" t="s">
        <v>206</v>
      </c>
      <c r="AWY16" s="21" t="s">
        <v>206</v>
      </c>
      <c r="AWZ16" s="21">
        <v>1408</v>
      </c>
      <c r="AXA16" s="21" t="s">
        <v>206</v>
      </c>
      <c r="AXB16" s="21">
        <v>10</v>
      </c>
      <c r="AXC16" s="21" t="s">
        <v>206</v>
      </c>
      <c r="AXD16" s="21">
        <v>1600</v>
      </c>
      <c r="AXE16" s="21" t="s">
        <v>206</v>
      </c>
      <c r="AXF16" s="21">
        <v>545844</v>
      </c>
      <c r="AXG16" s="21">
        <v>704454</v>
      </c>
      <c r="AXH16" s="21">
        <v>99241</v>
      </c>
      <c r="AXI16" s="21">
        <v>142440</v>
      </c>
      <c r="AXJ16" s="21">
        <v>531</v>
      </c>
      <c r="AXK16" s="21">
        <v>435178</v>
      </c>
      <c r="AXL16" s="21">
        <v>1891</v>
      </c>
      <c r="AXM16" s="21">
        <v>2930709</v>
      </c>
      <c r="AXN16" s="21" t="s">
        <v>206</v>
      </c>
      <c r="AXO16" s="21">
        <v>1</v>
      </c>
      <c r="AXP16" s="21">
        <v>470870</v>
      </c>
      <c r="AXQ16" s="21">
        <v>3730638</v>
      </c>
      <c r="AXR16" s="21">
        <v>93096</v>
      </c>
      <c r="AXS16" s="21">
        <v>6035</v>
      </c>
      <c r="AXT16" s="21">
        <v>816982</v>
      </c>
      <c r="AXU16" s="21" t="s">
        <v>206</v>
      </c>
      <c r="AXV16" s="21">
        <v>168248</v>
      </c>
      <c r="AXW16" s="21">
        <v>170312</v>
      </c>
      <c r="AXX16" s="21" t="s">
        <v>206</v>
      </c>
      <c r="AXY16" s="21">
        <v>129359</v>
      </c>
      <c r="AXZ16" s="21">
        <v>2606</v>
      </c>
      <c r="AYA16" s="21">
        <v>11898</v>
      </c>
      <c r="AYB16" s="21">
        <v>20894</v>
      </c>
      <c r="AYC16" s="21">
        <v>47216</v>
      </c>
      <c r="AYD16" s="21">
        <v>59649</v>
      </c>
      <c r="AYE16" s="21">
        <v>2011</v>
      </c>
      <c r="AYF16" s="21">
        <v>3</v>
      </c>
      <c r="AYG16" s="21">
        <v>6643</v>
      </c>
      <c r="AYH16" s="21">
        <v>51328</v>
      </c>
      <c r="AYI16" s="21" t="s">
        <v>206</v>
      </c>
      <c r="AYJ16" s="21" t="s">
        <v>206</v>
      </c>
      <c r="AYK16" s="21" t="s">
        <v>206</v>
      </c>
      <c r="AYL16" s="21" t="s">
        <v>206</v>
      </c>
      <c r="AYM16" s="21">
        <v>954</v>
      </c>
      <c r="AYN16" s="21">
        <v>76012</v>
      </c>
      <c r="AYO16" s="21" t="s">
        <v>206</v>
      </c>
      <c r="AYP16" s="21">
        <v>0</v>
      </c>
      <c r="AYQ16" s="21">
        <v>3405</v>
      </c>
      <c r="AYR16" s="21">
        <v>461175</v>
      </c>
      <c r="AYS16" s="21">
        <v>7727</v>
      </c>
      <c r="AYT16" s="21">
        <v>21961</v>
      </c>
      <c r="AYU16" s="21" t="s">
        <v>206</v>
      </c>
      <c r="AYV16" s="21">
        <v>49422</v>
      </c>
      <c r="AYW16" s="21">
        <v>316440</v>
      </c>
      <c r="AYX16" s="21">
        <v>3543725</v>
      </c>
      <c r="AYY16" s="21">
        <v>204995</v>
      </c>
      <c r="AYZ16" s="21">
        <v>233869</v>
      </c>
      <c r="AZA16" s="21">
        <v>1314476</v>
      </c>
      <c r="AZB16" s="21">
        <v>6140</v>
      </c>
      <c r="AZC16" s="21" t="s">
        <v>206</v>
      </c>
      <c r="AZD16" s="21" t="s">
        <v>206</v>
      </c>
      <c r="AZE16" s="21" t="s">
        <v>206</v>
      </c>
      <c r="AZF16" s="21" t="s">
        <v>206</v>
      </c>
      <c r="AZG16" s="21">
        <v>29366808</v>
      </c>
      <c r="AZH16" s="21">
        <v>4051713</v>
      </c>
      <c r="AZI16" s="21">
        <v>1744274</v>
      </c>
      <c r="AZJ16" s="21" t="s">
        <v>206</v>
      </c>
      <c r="AZK16" s="21" t="s">
        <v>206</v>
      </c>
      <c r="AZL16" s="21" t="s">
        <v>206</v>
      </c>
      <c r="AZM16" s="21">
        <v>602820</v>
      </c>
      <c r="AZN16" s="21">
        <v>468</v>
      </c>
      <c r="AZO16" s="21" t="s">
        <v>206</v>
      </c>
      <c r="AZP16" s="21">
        <v>132652</v>
      </c>
      <c r="AZQ16" s="21">
        <v>502053</v>
      </c>
      <c r="AZR16" s="21">
        <v>490694</v>
      </c>
      <c r="AZS16" s="21">
        <v>14905</v>
      </c>
      <c r="AZT16" s="21">
        <v>2457228</v>
      </c>
      <c r="AZU16" s="21">
        <v>48504</v>
      </c>
      <c r="AZV16" s="21" t="s">
        <v>206</v>
      </c>
      <c r="AZW16" s="21" t="s">
        <v>206</v>
      </c>
      <c r="AZX16" s="21" t="s">
        <v>206</v>
      </c>
      <c r="AZY16" s="21" t="s">
        <v>206</v>
      </c>
      <c r="AZZ16" s="21" t="s">
        <v>206</v>
      </c>
      <c r="BAA16" s="21" t="s">
        <v>206</v>
      </c>
      <c r="BAB16" s="21">
        <v>75300</v>
      </c>
      <c r="BAC16" s="21" t="s">
        <v>206</v>
      </c>
      <c r="BAD16" s="21">
        <v>138000</v>
      </c>
      <c r="BAE16" s="21">
        <v>31833</v>
      </c>
      <c r="BAF16" s="21">
        <v>7666308</v>
      </c>
      <c r="BAG16" s="21" t="s">
        <v>206</v>
      </c>
      <c r="BAH16" s="21" t="s">
        <v>206</v>
      </c>
      <c r="BAI16" s="21" t="s">
        <v>206</v>
      </c>
      <c r="BAJ16" s="21">
        <v>435178</v>
      </c>
      <c r="BAK16" s="21" t="s">
        <v>206</v>
      </c>
      <c r="BAL16" s="21" t="s">
        <v>206</v>
      </c>
      <c r="BAM16" s="21">
        <v>75600</v>
      </c>
      <c r="BAN16" s="21" t="s">
        <v>206</v>
      </c>
      <c r="BAO16" s="21" t="s">
        <v>206</v>
      </c>
      <c r="BAP16" s="21">
        <v>2273799</v>
      </c>
      <c r="BAQ16" s="21">
        <v>5748116</v>
      </c>
      <c r="BAR16" s="21" t="s">
        <v>206</v>
      </c>
      <c r="BAS16" s="21" t="s">
        <v>206</v>
      </c>
      <c r="BAT16" s="21">
        <v>64462</v>
      </c>
      <c r="BAU16" s="21" t="s">
        <v>206</v>
      </c>
      <c r="BAV16" s="21" t="s">
        <v>206</v>
      </c>
      <c r="BAW16" s="21" t="s">
        <v>206</v>
      </c>
      <c r="BAX16" s="21" t="s">
        <v>206</v>
      </c>
      <c r="BAY16" s="21" t="s">
        <v>206</v>
      </c>
      <c r="BAZ16" s="21">
        <v>25070</v>
      </c>
      <c r="BBA16" s="21" t="s">
        <v>206</v>
      </c>
      <c r="BBB16" s="21">
        <v>69363</v>
      </c>
      <c r="BBC16" s="21">
        <v>1500170</v>
      </c>
      <c r="BBD16" s="21" t="s">
        <v>206</v>
      </c>
      <c r="BBE16" s="21">
        <v>740891</v>
      </c>
      <c r="BBF16" s="21">
        <v>150</v>
      </c>
      <c r="BBG16" s="21">
        <v>89387</v>
      </c>
      <c r="BBH16" s="21">
        <v>45734</v>
      </c>
      <c r="BBI16" s="21" t="s">
        <v>206</v>
      </c>
      <c r="BBJ16" s="21">
        <v>175174</v>
      </c>
      <c r="BBK16" s="21">
        <v>2234250</v>
      </c>
      <c r="BBL16" s="21">
        <v>29187</v>
      </c>
      <c r="BBM16" s="21">
        <v>81</v>
      </c>
      <c r="BBN16" s="21" t="s">
        <v>206</v>
      </c>
      <c r="BBO16" s="21" t="s">
        <v>206</v>
      </c>
      <c r="BBP16" s="21">
        <v>1062837</v>
      </c>
      <c r="BBQ16" s="21">
        <v>45665</v>
      </c>
      <c r="BBR16" s="21" t="s">
        <v>206</v>
      </c>
      <c r="BBS16" s="21" t="s">
        <v>206</v>
      </c>
      <c r="BBT16" s="21" t="s">
        <v>206</v>
      </c>
      <c r="BBU16" s="21">
        <v>10982</v>
      </c>
      <c r="BBV16" s="21" t="s">
        <v>206</v>
      </c>
      <c r="BBW16" s="21">
        <v>10663</v>
      </c>
      <c r="BBX16" s="21">
        <v>4428</v>
      </c>
      <c r="BBY16" s="21" t="s">
        <v>206</v>
      </c>
      <c r="BBZ16" s="21">
        <v>11</v>
      </c>
      <c r="BCA16" s="21" t="s">
        <v>206</v>
      </c>
      <c r="BCB16" s="21" t="s">
        <v>206</v>
      </c>
      <c r="BCC16" s="21" t="s">
        <v>206</v>
      </c>
      <c r="BCD16" s="21" t="s">
        <v>206</v>
      </c>
      <c r="BCE16" s="21" t="s">
        <v>206</v>
      </c>
      <c r="BCF16" s="21" t="s">
        <v>206</v>
      </c>
      <c r="BCG16" s="21">
        <v>409</v>
      </c>
      <c r="BCH16" s="21" t="s">
        <v>206</v>
      </c>
      <c r="BCI16" s="21" t="s">
        <v>206</v>
      </c>
      <c r="BCJ16" s="21" t="s">
        <v>206</v>
      </c>
      <c r="BCK16" s="21">
        <v>13207</v>
      </c>
      <c r="BCL16" s="21">
        <v>114122</v>
      </c>
      <c r="BCM16" s="21">
        <v>86257</v>
      </c>
      <c r="BCN16" s="21">
        <v>148105</v>
      </c>
      <c r="BCO16" s="21" t="s">
        <v>206</v>
      </c>
      <c r="BCP16" s="21">
        <v>17623</v>
      </c>
      <c r="BCQ16" s="21">
        <v>2280</v>
      </c>
      <c r="BCR16" s="21">
        <v>92732</v>
      </c>
      <c r="BCS16" s="21">
        <v>15480</v>
      </c>
      <c r="BCT16" s="21">
        <v>57401</v>
      </c>
      <c r="BCU16" s="21">
        <v>2160</v>
      </c>
      <c r="BCV16" s="21" t="s">
        <v>206</v>
      </c>
      <c r="BCW16" s="21">
        <v>2604</v>
      </c>
      <c r="BCX16" s="21" t="s">
        <v>206</v>
      </c>
      <c r="BCY16" s="21">
        <v>761</v>
      </c>
      <c r="BCZ16" s="21" t="s">
        <v>206</v>
      </c>
      <c r="BDA16" s="21">
        <v>49218746</v>
      </c>
      <c r="BDB16" s="21">
        <v>174074016</v>
      </c>
      <c r="BDC16" s="21">
        <v>207255</v>
      </c>
      <c r="BDD16" s="21" t="s">
        <v>206</v>
      </c>
      <c r="BDE16" s="21">
        <v>24105</v>
      </c>
      <c r="BDF16" s="21" t="s">
        <v>206</v>
      </c>
      <c r="BDG16" s="21">
        <v>1748864</v>
      </c>
      <c r="BDH16" s="21">
        <v>3416</v>
      </c>
      <c r="BDI16" s="21" t="s">
        <v>206</v>
      </c>
      <c r="BDJ16" s="21">
        <v>32353</v>
      </c>
      <c r="BDK16" s="21">
        <v>4197109</v>
      </c>
      <c r="BDL16" s="21">
        <v>154360</v>
      </c>
      <c r="BDM16" s="21" t="s">
        <v>206</v>
      </c>
      <c r="BDN16" s="21">
        <v>3048792</v>
      </c>
      <c r="BDO16" s="21">
        <v>235</v>
      </c>
      <c r="BDP16" s="21">
        <v>1</v>
      </c>
      <c r="BDQ16" s="21" t="s">
        <v>206</v>
      </c>
      <c r="BDR16" s="21" t="s">
        <v>206</v>
      </c>
      <c r="BDS16" s="21" t="s">
        <v>206</v>
      </c>
      <c r="BDT16" s="21" t="s">
        <v>206</v>
      </c>
      <c r="BDU16" s="21">
        <v>203703</v>
      </c>
      <c r="BDV16" s="21">
        <v>139800</v>
      </c>
      <c r="BDW16" s="21" t="s">
        <v>206</v>
      </c>
      <c r="BDX16" s="21">
        <v>105630</v>
      </c>
      <c r="BDY16" s="21" t="s">
        <v>206</v>
      </c>
      <c r="BDZ16" s="21">
        <v>15441088</v>
      </c>
      <c r="BEA16" s="21" t="s">
        <v>206</v>
      </c>
      <c r="BEB16" s="21" t="s">
        <v>206</v>
      </c>
      <c r="BEC16" s="21">
        <v>262050</v>
      </c>
      <c r="BED16" s="21">
        <v>516481</v>
      </c>
      <c r="BEE16" s="21" t="s">
        <v>206</v>
      </c>
      <c r="BEF16" s="21">
        <v>2315225</v>
      </c>
      <c r="BEG16" s="21">
        <v>678384</v>
      </c>
      <c r="BEH16" s="21" t="s">
        <v>206</v>
      </c>
      <c r="BEI16" s="21">
        <v>8</v>
      </c>
      <c r="BEJ16" s="21">
        <v>7742116</v>
      </c>
      <c r="BEK16" s="21">
        <v>765358</v>
      </c>
      <c r="BEL16" s="21" t="s">
        <v>206</v>
      </c>
      <c r="BEM16" s="21" t="s">
        <v>206</v>
      </c>
      <c r="BEN16" s="21">
        <v>6976</v>
      </c>
      <c r="BEO16" s="21" t="s">
        <v>206</v>
      </c>
      <c r="BEP16" s="21" t="s">
        <v>206</v>
      </c>
      <c r="BEQ16" s="21">
        <v>44163</v>
      </c>
      <c r="BER16" s="21" t="s">
        <v>206</v>
      </c>
      <c r="BES16" s="21" t="s">
        <v>206</v>
      </c>
      <c r="BET16" s="21">
        <v>83511</v>
      </c>
      <c r="BEU16" s="21">
        <v>3</v>
      </c>
      <c r="BEV16" s="21">
        <v>268586</v>
      </c>
      <c r="BEW16" s="21">
        <v>374925</v>
      </c>
      <c r="BEX16" s="21">
        <v>411484</v>
      </c>
      <c r="BEY16" s="21">
        <v>21698</v>
      </c>
      <c r="BEZ16" s="21">
        <v>187809</v>
      </c>
      <c r="BFA16" s="21">
        <v>3853212</v>
      </c>
      <c r="BFB16" s="21" t="s">
        <v>206</v>
      </c>
      <c r="BFC16" s="21" t="s">
        <v>206</v>
      </c>
      <c r="BFD16" s="21">
        <v>18910831</v>
      </c>
      <c r="BFE16" s="21">
        <v>26928683</v>
      </c>
      <c r="BFF16" s="21">
        <v>117754</v>
      </c>
      <c r="BFG16" s="21">
        <v>128</v>
      </c>
      <c r="BFH16" s="21" t="s">
        <v>206</v>
      </c>
      <c r="BFI16" s="21" t="s">
        <v>206</v>
      </c>
      <c r="BFJ16" s="21">
        <v>3023647</v>
      </c>
      <c r="BFK16" s="21">
        <v>948640</v>
      </c>
      <c r="BFL16" s="21" t="s">
        <v>206</v>
      </c>
      <c r="BFM16" s="21" t="s">
        <v>206</v>
      </c>
      <c r="BFN16" s="21" t="s">
        <v>206</v>
      </c>
      <c r="BFO16" s="21">
        <v>740</v>
      </c>
      <c r="BFP16" s="21">
        <v>27139163</v>
      </c>
      <c r="BFQ16" s="21">
        <v>4</v>
      </c>
      <c r="BFR16" s="21" t="s">
        <v>206</v>
      </c>
      <c r="BFS16" s="21" t="s">
        <v>206</v>
      </c>
      <c r="BFT16" s="21" t="s">
        <v>206</v>
      </c>
      <c r="BFU16" s="21" t="s">
        <v>206</v>
      </c>
      <c r="BFV16" s="21" t="s">
        <v>206</v>
      </c>
      <c r="BFW16" s="21" t="s">
        <v>206</v>
      </c>
      <c r="BFX16" s="21" t="s">
        <v>206</v>
      </c>
      <c r="BFY16" s="21" t="s">
        <v>206</v>
      </c>
      <c r="BFZ16" s="21" t="s">
        <v>206</v>
      </c>
      <c r="BGA16" s="21" t="s">
        <v>206</v>
      </c>
      <c r="BGB16" s="21">
        <v>11428</v>
      </c>
      <c r="BGC16" s="21" t="s">
        <v>206</v>
      </c>
      <c r="BGD16" s="21">
        <v>148</v>
      </c>
      <c r="BGE16" s="21">
        <v>144573</v>
      </c>
      <c r="BGF16" s="21" t="s">
        <v>206</v>
      </c>
      <c r="BGG16" s="21">
        <v>78152</v>
      </c>
      <c r="BGH16" s="21">
        <v>384420</v>
      </c>
      <c r="BGI16" s="21" t="s">
        <v>206</v>
      </c>
      <c r="BGJ16" s="21">
        <v>982</v>
      </c>
      <c r="BGK16" s="21">
        <v>70917</v>
      </c>
      <c r="BGL16" s="21">
        <v>487383</v>
      </c>
      <c r="BGM16" s="21" t="s">
        <v>206</v>
      </c>
      <c r="BGN16" s="21">
        <v>65058</v>
      </c>
      <c r="BGO16" s="21" t="s">
        <v>206</v>
      </c>
      <c r="BGP16" s="21">
        <v>8386</v>
      </c>
      <c r="BGQ16" s="21" t="s">
        <v>206</v>
      </c>
      <c r="BGR16" s="21" t="s">
        <v>206</v>
      </c>
      <c r="BGS16" s="21" t="s">
        <v>206</v>
      </c>
      <c r="BGT16" s="21" t="s">
        <v>206</v>
      </c>
      <c r="BGU16" s="21">
        <v>67977065</v>
      </c>
      <c r="BGV16" s="21">
        <v>2045987628</v>
      </c>
      <c r="BGW16" s="21">
        <v>76341</v>
      </c>
      <c r="BGX16" s="21" t="s">
        <v>206</v>
      </c>
      <c r="BGY16" s="21" t="s">
        <v>206</v>
      </c>
      <c r="BGZ16" s="21">
        <v>310722</v>
      </c>
      <c r="BHA16" s="21">
        <v>503289</v>
      </c>
      <c r="BHB16" s="21" t="s">
        <v>206</v>
      </c>
      <c r="BHC16" s="21" t="s">
        <v>206</v>
      </c>
      <c r="BHD16" s="21">
        <v>416718</v>
      </c>
      <c r="BHE16" s="21" t="s">
        <v>206</v>
      </c>
      <c r="BHF16" s="21">
        <v>2391151</v>
      </c>
      <c r="BHG16" s="21" t="s">
        <v>206</v>
      </c>
      <c r="BHH16" s="21">
        <v>550340</v>
      </c>
      <c r="BHI16" s="21" t="s">
        <v>206</v>
      </c>
      <c r="BHJ16" s="21" t="s">
        <v>206</v>
      </c>
      <c r="BHK16" s="21" t="s">
        <v>206</v>
      </c>
      <c r="BHL16" s="21" t="s">
        <v>206</v>
      </c>
      <c r="BHM16" s="21" t="s">
        <v>206</v>
      </c>
      <c r="BHN16" s="21" t="s">
        <v>206</v>
      </c>
      <c r="BHO16" s="21" t="s">
        <v>206</v>
      </c>
      <c r="BHP16" s="21" t="s">
        <v>206</v>
      </c>
      <c r="BHQ16" s="21" t="s">
        <v>206</v>
      </c>
      <c r="BHR16" s="21" t="s">
        <v>206</v>
      </c>
      <c r="BHS16" s="21" t="s">
        <v>206</v>
      </c>
      <c r="BHT16" s="21">
        <v>601373</v>
      </c>
      <c r="BHU16" s="21" t="s">
        <v>206</v>
      </c>
      <c r="BHV16" s="21">
        <v>16500</v>
      </c>
      <c r="BHW16" s="21" t="s">
        <v>206</v>
      </c>
      <c r="BHX16" s="21" t="s">
        <v>206</v>
      </c>
      <c r="BHY16" s="21" t="s">
        <v>206</v>
      </c>
      <c r="BHZ16" s="21" t="s">
        <v>206</v>
      </c>
      <c r="BIA16" s="21">
        <v>214960</v>
      </c>
      <c r="BIB16" s="21" t="s">
        <v>206</v>
      </c>
      <c r="BIC16" s="21" t="s">
        <v>206</v>
      </c>
      <c r="BID16" s="21" t="s">
        <v>206</v>
      </c>
      <c r="BIE16" s="21">
        <v>3617872</v>
      </c>
      <c r="BIF16" s="21">
        <v>162000</v>
      </c>
      <c r="BIG16" s="21" t="s">
        <v>206</v>
      </c>
      <c r="BIH16" s="21">
        <v>108</v>
      </c>
      <c r="BII16" s="21" t="s">
        <v>206</v>
      </c>
      <c r="BIJ16" s="21" t="s">
        <v>206</v>
      </c>
      <c r="BIK16" s="21" t="s">
        <v>206</v>
      </c>
      <c r="BIL16" s="21" t="s">
        <v>206</v>
      </c>
      <c r="BIM16" s="21" t="s">
        <v>206</v>
      </c>
      <c r="BIN16" s="21">
        <v>12</v>
      </c>
      <c r="BIO16" s="21" t="s">
        <v>206</v>
      </c>
      <c r="BIP16" s="21" t="s">
        <v>206</v>
      </c>
      <c r="BIQ16" s="21" t="s">
        <v>206</v>
      </c>
      <c r="BIR16" s="21">
        <v>228</v>
      </c>
      <c r="BIS16" s="21">
        <v>283123</v>
      </c>
      <c r="BIT16" s="21" t="s">
        <v>206</v>
      </c>
      <c r="BIU16" s="21" t="s">
        <v>206</v>
      </c>
      <c r="BIV16" s="21" t="s">
        <v>206</v>
      </c>
      <c r="BIW16" s="21" t="s">
        <v>206</v>
      </c>
      <c r="BIX16" s="21">
        <v>2</v>
      </c>
      <c r="BIY16" s="21">
        <v>883876</v>
      </c>
      <c r="BIZ16" s="21" t="s">
        <v>206</v>
      </c>
      <c r="BJA16" s="21" t="s">
        <v>206</v>
      </c>
      <c r="BJB16" s="21" t="s">
        <v>206</v>
      </c>
      <c r="BJC16" s="21" t="s">
        <v>206</v>
      </c>
      <c r="BJD16" s="21">
        <v>413</v>
      </c>
      <c r="BJE16" s="21">
        <v>28</v>
      </c>
      <c r="BJF16" s="21" t="s">
        <v>206</v>
      </c>
      <c r="BJG16" s="21" t="s">
        <v>206</v>
      </c>
      <c r="BJH16" s="21" t="s">
        <v>206</v>
      </c>
      <c r="BJI16" s="21" t="s">
        <v>206</v>
      </c>
      <c r="BJJ16" s="21" t="s">
        <v>206</v>
      </c>
      <c r="BJK16" s="21" t="s">
        <v>206</v>
      </c>
      <c r="BJL16" s="21" t="s">
        <v>206</v>
      </c>
      <c r="BJM16" s="21" t="s">
        <v>206</v>
      </c>
      <c r="BJN16" s="21" t="s">
        <v>206</v>
      </c>
      <c r="BJO16" s="21" t="s">
        <v>206</v>
      </c>
      <c r="BJP16" s="21" t="s">
        <v>206</v>
      </c>
      <c r="BJQ16" s="21" t="s">
        <v>206</v>
      </c>
      <c r="BJR16" s="21" t="s">
        <v>206</v>
      </c>
      <c r="BJS16" s="21" t="s">
        <v>206</v>
      </c>
      <c r="BJT16" s="21" t="s">
        <v>206</v>
      </c>
      <c r="BJU16" s="21" t="s">
        <v>206</v>
      </c>
      <c r="BJV16" s="21" t="s">
        <v>206</v>
      </c>
      <c r="BJW16" s="21" t="s">
        <v>206</v>
      </c>
      <c r="BJX16" s="21" t="s">
        <v>206</v>
      </c>
      <c r="BJY16" s="21" t="s">
        <v>206</v>
      </c>
      <c r="BJZ16" s="21" t="s">
        <v>206</v>
      </c>
      <c r="BKA16" s="21" t="s">
        <v>206</v>
      </c>
      <c r="BKB16" s="21" t="s">
        <v>206</v>
      </c>
      <c r="BKC16" s="21" t="s">
        <v>206</v>
      </c>
      <c r="BKD16" s="21">
        <v>2396</v>
      </c>
      <c r="BKE16" s="21" t="s">
        <v>206</v>
      </c>
      <c r="BKF16" s="21" t="s">
        <v>206</v>
      </c>
      <c r="BKG16" s="21" t="s">
        <v>206</v>
      </c>
      <c r="BKH16" s="21">
        <v>7944</v>
      </c>
      <c r="BKI16" s="21" t="s">
        <v>206</v>
      </c>
      <c r="BKJ16" s="21" t="s">
        <v>206</v>
      </c>
      <c r="BKK16" s="21" t="s">
        <v>206</v>
      </c>
      <c r="BKL16" s="21" t="s">
        <v>206</v>
      </c>
      <c r="BKM16" s="21" t="s">
        <v>206</v>
      </c>
      <c r="BKN16" s="21" t="s">
        <v>206</v>
      </c>
      <c r="BKO16" s="21">
        <v>25269539</v>
      </c>
      <c r="BKP16" s="21">
        <v>10879860</v>
      </c>
      <c r="BKQ16" s="21" t="s">
        <v>206</v>
      </c>
      <c r="BKR16" s="21" t="s">
        <v>206</v>
      </c>
      <c r="BKS16" s="21" t="s">
        <v>206</v>
      </c>
      <c r="BKT16" s="21" t="s">
        <v>206</v>
      </c>
      <c r="BKU16" s="21">
        <v>15100</v>
      </c>
      <c r="BKV16" s="21" t="s">
        <v>206</v>
      </c>
      <c r="BKW16" s="21" t="s">
        <v>206</v>
      </c>
      <c r="BKX16" s="21" t="s">
        <v>206</v>
      </c>
      <c r="BKY16" s="21" t="s">
        <v>206</v>
      </c>
      <c r="BKZ16" s="21" t="s">
        <v>206</v>
      </c>
      <c r="BLA16" s="21" t="s">
        <v>206</v>
      </c>
      <c r="BLB16" s="21">
        <v>17875</v>
      </c>
      <c r="BLC16" s="21" t="s">
        <v>206</v>
      </c>
      <c r="BLD16" s="21" t="s">
        <v>206</v>
      </c>
      <c r="BLE16" s="21" t="s">
        <v>206</v>
      </c>
      <c r="BLF16" s="21" t="s">
        <v>206</v>
      </c>
      <c r="BLG16" s="21">
        <v>685249</v>
      </c>
      <c r="BLH16" s="21" t="s">
        <v>206</v>
      </c>
      <c r="BLI16" s="21">
        <v>700</v>
      </c>
      <c r="BLJ16" s="21">
        <v>3763</v>
      </c>
      <c r="BLK16" s="21" t="s">
        <v>206</v>
      </c>
      <c r="BLL16" s="21" t="s">
        <v>206</v>
      </c>
      <c r="BLM16" s="21" t="s">
        <v>206</v>
      </c>
      <c r="BLN16" s="21">
        <v>3963938</v>
      </c>
      <c r="BLO16" s="21" t="s">
        <v>206</v>
      </c>
      <c r="BLP16" s="21">
        <v>236334</v>
      </c>
      <c r="BLQ16" s="21" t="s">
        <v>206</v>
      </c>
      <c r="BLR16" s="21">
        <v>231840</v>
      </c>
      <c r="BLS16" s="21">
        <v>117</v>
      </c>
      <c r="BLT16" s="21" t="s">
        <v>206</v>
      </c>
      <c r="BLU16" s="21" t="s">
        <v>206</v>
      </c>
      <c r="BLV16" s="21" t="s">
        <v>206</v>
      </c>
      <c r="BLW16" s="21">
        <v>4622</v>
      </c>
      <c r="BLX16" s="21">
        <v>536617</v>
      </c>
      <c r="BLY16" s="21">
        <v>3555102</v>
      </c>
      <c r="BLZ16" s="21" t="s">
        <v>206</v>
      </c>
      <c r="BMA16" s="21" t="s">
        <v>206</v>
      </c>
      <c r="BMB16" s="21">
        <v>70274</v>
      </c>
      <c r="BMC16" s="21" t="s">
        <v>206</v>
      </c>
      <c r="BMD16" s="21">
        <v>1028</v>
      </c>
      <c r="BME16" s="21">
        <v>106209</v>
      </c>
      <c r="BMF16" s="21">
        <v>68999</v>
      </c>
      <c r="BMG16" s="21" t="s">
        <v>206</v>
      </c>
      <c r="BMH16" s="21">
        <v>134312</v>
      </c>
      <c r="BMI16" s="21">
        <v>59426</v>
      </c>
      <c r="BMJ16" s="21">
        <v>22776</v>
      </c>
      <c r="BMK16" s="21">
        <v>1428447</v>
      </c>
      <c r="BML16" s="21">
        <v>198377</v>
      </c>
      <c r="BMM16" s="21">
        <v>45800</v>
      </c>
      <c r="BMN16" s="21">
        <v>206</v>
      </c>
      <c r="BMO16" s="21">
        <v>4039853</v>
      </c>
      <c r="BMP16" s="21" t="s">
        <v>206</v>
      </c>
      <c r="BMQ16" s="21" t="s">
        <v>206</v>
      </c>
      <c r="BMR16" s="21">
        <v>113029</v>
      </c>
      <c r="BMS16" s="21">
        <v>137048</v>
      </c>
      <c r="BMT16" s="21">
        <v>75723</v>
      </c>
      <c r="BMU16" s="21">
        <v>6402</v>
      </c>
      <c r="BMV16" s="21">
        <v>277444</v>
      </c>
      <c r="BMW16" s="21">
        <v>176</v>
      </c>
      <c r="BMX16" s="21">
        <v>9820</v>
      </c>
      <c r="BMY16" s="21">
        <v>1258</v>
      </c>
      <c r="BMZ16" s="21" t="s">
        <v>206</v>
      </c>
      <c r="BNA16" s="21">
        <v>2769</v>
      </c>
      <c r="BNB16" s="21">
        <v>2891</v>
      </c>
      <c r="BNC16" s="21">
        <v>215088</v>
      </c>
      <c r="BND16" s="21">
        <v>13466</v>
      </c>
      <c r="BNE16" s="21" t="s">
        <v>206</v>
      </c>
      <c r="BNF16" s="21">
        <v>1808119</v>
      </c>
      <c r="BNG16" s="21">
        <v>198</v>
      </c>
      <c r="BNH16" s="21">
        <v>128629</v>
      </c>
      <c r="BNI16" s="21" t="s">
        <v>206</v>
      </c>
      <c r="BNJ16" s="21">
        <v>16</v>
      </c>
      <c r="BNK16" s="21" t="s">
        <v>206</v>
      </c>
      <c r="BNL16" s="21" t="s">
        <v>206</v>
      </c>
      <c r="BNM16" s="21" t="s">
        <v>206</v>
      </c>
      <c r="BNN16" s="21" t="s">
        <v>206</v>
      </c>
      <c r="BNO16" s="21">
        <v>13977</v>
      </c>
      <c r="BNP16" s="21">
        <v>14824</v>
      </c>
      <c r="BNQ16" s="21">
        <v>151</v>
      </c>
      <c r="BNR16" s="21" t="s">
        <v>206</v>
      </c>
      <c r="BNS16" s="21">
        <v>2814</v>
      </c>
      <c r="BNT16" s="21">
        <v>64</v>
      </c>
      <c r="BNU16" s="21">
        <v>13248</v>
      </c>
      <c r="BNV16" s="21">
        <v>4461</v>
      </c>
      <c r="BNW16" s="21" t="s">
        <v>206</v>
      </c>
      <c r="BNX16" s="21">
        <v>1580</v>
      </c>
      <c r="BNY16" s="21">
        <v>88442</v>
      </c>
      <c r="BNZ16" s="21">
        <v>129447</v>
      </c>
      <c r="BOA16" s="21" t="s">
        <v>206</v>
      </c>
      <c r="BOB16" s="21">
        <v>39891</v>
      </c>
      <c r="BOC16" s="21">
        <v>1</v>
      </c>
      <c r="BOD16" s="21">
        <v>13680039</v>
      </c>
      <c r="BOE16" s="21" t="s">
        <v>206</v>
      </c>
      <c r="BOF16" s="21" t="s">
        <v>206</v>
      </c>
      <c r="BOG16" s="21" t="s">
        <v>206</v>
      </c>
      <c r="BOH16" s="21" t="s">
        <v>206</v>
      </c>
      <c r="BOI16" s="21">
        <v>31874249</v>
      </c>
      <c r="BOJ16" s="21">
        <v>6135079</v>
      </c>
      <c r="BOK16" s="21">
        <v>30272</v>
      </c>
      <c r="BOL16" s="21">
        <v>8813</v>
      </c>
      <c r="BOM16" s="21" t="s">
        <v>206</v>
      </c>
      <c r="BON16" s="21" t="s">
        <v>206</v>
      </c>
      <c r="BOO16" s="21">
        <v>764574</v>
      </c>
      <c r="BOP16" s="21" t="s">
        <v>206</v>
      </c>
      <c r="BOQ16" s="21" t="s">
        <v>206</v>
      </c>
      <c r="BOR16" s="21">
        <v>3500</v>
      </c>
      <c r="BOS16" s="21" t="s">
        <v>206</v>
      </c>
      <c r="BOT16" s="21">
        <v>206188</v>
      </c>
      <c r="BOU16" s="21">
        <v>16405</v>
      </c>
      <c r="BOV16" s="21">
        <v>394922</v>
      </c>
      <c r="BOW16" s="21">
        <v>280</v>
      </c>
      <c r="BOX16" s="21" t="s">
        <v>206</v>
      </c>
      <c r="BOY16" s="21" t="s">
        <v>206</v>
      </c>
      <c r="BOZ16" s="21" t="s">
        <v>206</v>
      </c>
      <c r="BPA16" s="21" t="s">
        <v>206</v>
      </c>
      <c r="BPB16" s="21" t="s">
        <v>206</v>
      </c>
      <c r="BPC16" s="21">
        <v>7475</v>
      </c>
      <c r="BPD16" s="21">
        <v>88951</v>
      </c>
      <c r="BPE16" s="21">
        <v>4354</v>
      </c>
      <c r="BPF16" s="21">
        <v>5456</v>
      </c>
      <c r="BPG16" s="21">
        <v>96</v>
      </c>
      <c r="BPH16" s="21">
        <v>7915093</v>
      </c>
      <c r="BPI16" s="21">
        <v>150223</v>
      </c>
      <c r="BPJ16" s="21" t="s">
        <v>206</v>
      </c>
      <c r="BPK16" s="21">
        <v>2710</v>
      </c>
      <c r="BPL16" s="21">
        <v>2953675</v>
      </c>
      <c r="BPM16" s="21" t="s">
        <v>206</v>
      </c>
      <c r="BPN16" s="21">
        <v>87135</v>
      </c>
      <c r="BPO16" s="21">
        <v>4233379</v>
      </c>
      <c r="BPP16" s="21" t="s">
        <v>206</v>
      </c>
      <c r="BPQ16" s="21">
        <v>185</v>
      </c>
      <c r="BPR16" s="21">
        <v>1172726</v>
      </c>
      <c r="BPS16" s="21">
        <v>9603320</v>
      </c>
      <c r="BPT16" s="21">
        <v>3492</v>
      </c>
      <c r="BPU16" s="21" t="s">
        <v>206</v>
      </c>
      <c r="BPV16" s="21">
        <v>148410</v>
      </c>
      <c r="BPW16" s="21" t="s">
        <v>206</v>
      </c>
      <c r="BPX16" s="21" t="s">
        <v>206</v>
      </c>
      <c r="BPY16" s="21">
        <v>121</v>
      </c>
      <c r="BPZ16" s="21">
        <v>6216</v>
      </c>
      <c r="BQA16" s="21" t="s">
        <v>206</v>
      </c>
      <c r="BQB16" s="21">
        <v>22226</v>
      </c>
      <c r="BQC16" s="21" t="s">
        <v>206</v>
      </c>
      <c r="BQD16" s="21">
        <v>7</v>
      </c>
      <c r="BQE16" s="21">
        <v>706320</v>
      </c>
      <c r="BQF16" s="21">
        <v>148366</v>
      </c>
      <c r="BQG16" s="21">
        <v>63167</v>
      </c>
      <c r="BQH16" s="21">
        <v>23898</v>
      </c>
      <c r="BQI16" s="21">
        <v>119700</v>
      </c>
      <c r="BQJ16" s="21" t="s">
        <v>206</v>
      </c>
      <c r="BQK16" s="21" t="s">
        <v>206</v>
      </c>
      <c r="BQL16" s="21" t="s">
        <v>206</v>
      </c>
      <c r="BQM16" s="21">
        <v>487800</v>
      </c>
      <c r="BQN16" s="21">
        <v>4313</v>
      </c>
      <c r="BQO16" s="21">
        <v>1773</v>
      </c>
      <c r="BQP16" s="21" t="s">
        <v>206</v>
      </c>
      <c r="BQQ16" s="21" t="s">
        <v>206</v>
      </c>
      <c r="BQR16" s="21">
        <v>8066</v>
      </c>
      <c r="BQS16" s="21">
        <v>398812</v>
      </c>
      <c r="BQT16" s="21" t="s">
        <v>206</v>
      </c>
      <c r="BQU16" s="21" t="s">
        <v>206</v>
      </c>
      <c r="BQV16" s="21">
        <v>3810</v>
      </c>
      <c r="BQW16" s="21">
        <v>115328</v>
      </c>
      <c r="BQX16" s="21" t="s">
        <v>206</v>
      </c>
      <c r="BQY16" s="21">
        <v>9926</v>
      </c>
      <c r="BQZ16" s="21">
        <v>3802</v>
      </c>
      <c r="BRA16" s="21" t="s">
        <v>206</v>
      </c>
      <c r="BRB16" s="21">
        <v>13</v>
      </c>
      <c r="BRC16" s="21" t="s">
        <v>206</v>
      </c>
      <c r="BRD16" s="21" t="s">
        <v>206</v>
      </c>
      <c r="BRE16" s="21" t="s">
        <v>206</v>
      </c>
      <c r="BRF16" s="21">
        <v>42144</v>
      </c>
      <c r="BRG16" s="21" t="s">
        <v>206</v>
      </c>
      <c r="BRH16" s="21" t="s">
        <v>206</v>
      </c>
      <c r="BRI16" s="21">
        <v>120</v>
      </c>
      <c r="BRJ16" s="21" t="s">
        <v>206</v>
      </c>
      <c r="BRK16" s="21" t="s">
        <v>206</v>
      </c>
      <c r="BRL16" s="21" t="s">
        <v>206</v>
      </c>
      <c r="BRM16" s="21">
        <v>26881</v>
      </c>
      <c r="BRN16" s="21">
        <v>8775</v>
      </c>
      <c r="BRO16" s="21">
        <v>99128</v>
      </c>
      <c r="BRP16" s="21">
        <v>74462</v>
      </c>
      <c r="BRQ16" s="21" t="s">
        <v>206</v>
      </c>
      <c r="BRR16" s="21">
        <v>13904</v>
      </c>
      <c r="BRS16" s="21">
        <v>6950</v>
      </c>
      <c r="BRT16" s="21">
        <v>119755</v>
      </c>
      <c r="BRU16" s="21">
        <v>2666453</v>
      </c>
      <c r="BRV16" s="21">
        <v>30713</v>
      </c>
      <c r="BRW16" s="21">
        <v>6</v>
      </c>
      <c r="BRX16" s="21">
        <v>316</v>
      </c>
      <c r="BRY16" s="21" t="s">
        <v>206</v>
      </c>
      <c r="BRZ16" s="21" t="s">
        <v>206</v>
      </c>
      <c r="BSA16" s="21" t="s">
        <v>206</v>
      </c>
      <c r="BSB16" s="21" t="s">
        <v>206</v>
      </c>
      <c r="BSC16" s="21">
        <v>93436647</v>
      </c>
      <c r="BSD16" s="21">
        <v>137738127</v>
      </c>
      <c r="BSE16" s="21">
        <v>130398</v>
      </c>
      <c r="BSF16" s="21">
        <v>424377</v>
      </c>
      <c r="BSG16" s="21" t="s">
        <v>206</v>
      </c>
      <c r="BSH16" s="21" t="s">
        <v>206</v>
      </c>
      <c r="BSI16" s="21">
        <v>348568</v>
      </c>
      <c r="BSJ16" s="21">
        <v>3890</v>
      </c>
      <c r="BSK16" s="21" t="s">
        <v>206</v>
      </c>
      <c r="BSL16" s="21">
        <v>111128</v>
      </c>
      <c r="BSM16" s="21">
        <v>2126</v>
      </c>
      <c r="BSN16" s="21">
        <v>968706</v>
      </c>
      <c r="BSO16" s="21">
        <v>51137</v>
      </c>
      <c r="BSP16" s="21">
        <v>1032679</v>
      </c>
      <c r="BSQ16" s="21">
        <v>7811</v>
      </c>
      <c r="BSR16" s="21" t="s">
        <v>206</v>
      </c>
      <c r="BSS16" s="21" t="s">
        <v>206</v>
      </c>
      <c r="BST16" s="21" t="s">
        <v>206</v>
      </c>
      <c r="BSU16" s="21" t="s">
        <v>206</v>
      </c>
      <c r="BSV16" s="21" t="s">
        <v>206</v>
      </c>
      <c r="BSW16" s="21" t="s">
        <v>206</v>
      </c>
      <c r="BSX16" s="21" t="s">
        <v>206</v>
      </c>
      <c r="BSY16" s="21" t="s">
        <v>206</v>
      </c>
      <c r="BSZ16" s="21" t="s">
        <v>206</v>
      </c>
      <c r="BTA16" s="21" t="s">
        <v>206</v>
      </c>
      <c r="BTB16" s="21" t="s">
        <v>206</v>
      </c>
      <c r="BTC16" s="21" t="s">
        <v>206</v>
      </c>
      <c r="BTD16" s="21" t="s">
        <v>206</v>
      </c>
      <c r="BTE16" s="21" t="s">
        <v>206</v>
      </c>
      <c r="BTF16" s="21" t="s">
        <v>206</v>
      </c>
      <c r="BTG16" s="21" t="s">
        <v>206</v>
      </c>
      <c r="BTH16" s="21" t="s">
        <v>206</v>
      </c>
      <c r="BTI16" s="21" t="s">
        <v>206</v>
      </c>
      <c r="BTJ16" s="21" t="s">
        <v>206</v>
      </c>
      <c r="BTK16" s="21" t="s">
        <v>206</v>
      </c>
      <c r="BTL16" s="21" t="s">
        <v>206</v>
      </c>
      <c r="BTM16" s="21" t="s">
        <v>206</v>
      </c>
      <c r="BTN16" s="21" t="s">
        <v>206</v>
      </c>
      <c r="BTO16" s="21" t="s">
        <v>206</v>
      </c>
      <c r="BTP16" s="21" t="s">
        <v>206</v>
      </c>
      <c r="BTQ16" s="21" t="s">
        <v>206</v>
      </c>
      <c r="BTR16" s="21" t="s">
        <v>206</v>
      </c>
      <c r="BTS16" s="21" t="s">
        <v>206</v>
      </c>
      <c r="BTT16" s="21" t="s">
        <v>206</v>
      </c>
      <c r="BTU16" s="21" t="s">
        <v>206</v>
      </c>
      <c r="BTV16" s="21" t="s">
        <v>206</v>
      </c>
      <c r="BTW16" s="21" t="s">
        <v>206</v>
      </c>
      <c r="BTX16" s="21" t="s">
        <v>206</v>
      </c>
      <c r="BTY16" s="21" t="s">
        <v>206</v>
      </c>
      <c r="BTZ16" s="21" t="s">
        <v>206</v>
      </c>
      <c r="BUA16" s="21" t="s">
        <v>206</v>
      </c>
      <c r="BUB16" s="21" t="s">
        <v>206</v>
      </c>
      <c r="BUC16" s="21" t="s">
        <v>206</v>
      </c>
      <c r="BUD16" s="21" t="s">
        <v>206</v>
      </c>
      <c r="BUE16" s="21" t="s">
        <v>206</v>
      </c>
      <c r="BUF16" s="21" t="s">
        <v>206</v>
      </c>
      <c r="BUG16" s="21" t="s">
        <v>206</v>
      </c>
      <c r="BUH16" s="21" t="s">
        <v>206</v>
      </c>
      <c r="BUI16" s="21" t="s">
        <v>206</v>
      </c>
      <c r="BUJ16" s="21" t="s">
        <v>206</v>
      </c>
      <c r="BUK16" s="21" t="s">
        <v>206</v>
      </c>
      <c r="BUL16" s="21" t="s">
        <v>206</v>
      </c>
      <c r="BUM16" s="21" t="s">
        <v>206</v>
      </c>
      <c r="BUN16" s="21" t="s">
        <v>206</v>
      </c>
      <c r="BUO16" s="21" t="s">
        <v>206</v>
      </c>
      <c r="BUP16" s="21" t="s">
        <v>206</v>
      </c>
      <c r="BUQ16" s="21" t="s">
        <v>206</v>
      </c>
      <c r="BUR16" s="21" t="s">
        <v>206</v>
      </c>
      <c r="BUS16" s="21" t="s">
        <v>206</v>
      </c>
      <c r="BUT16" s="21" t="s">
        <v>206</v>
      </c>
      <c r="BUU16" s="21" t="s">
        <v>206</v>
      </c>
      <c r="BUV16" s="21" t="s">
        <v>206</v>
      </c>
      <c r="BUW16" s="21" t="s">
        <v>206</v>
      </c>
      <c r="BUX16" s="21" t="s">
        <v>206</v>
      </c>
      <c r="BUY16" s="21" t="s">
        <v>206</v>
      </c>
      <c r="BUZ16" s="21" t="s">
        <v>206</v>
      </c>
      <c r="BVA16" s="21" t="s">
        <v>206</v>
      </c>
      <c r="BVB16" s="21" t="s">
        <v>206</v>
      </c>
      <c r="BVC16" s="21" t="s">
        <v>206</v>
      </c>
      <c r="BVD16" s="21" t="s">
        <v>206</v>
      </c>
      <c r="BVE16" s="21" t="s">
        <v>206</v>
      </c>
      <c r="BVF16" s="21" t="s">
        <v>206</v>
      </c>
      <c r="BVG16" s="21" t="s">
        <v>206</v>
      </c>
      <c r="BVH16" s="21" t="s">
        <v>206</v>
      </c>
      <c r="BVI16" s="21" t="s">
        <v>206</v>
      </c>
      <c r="BVJ16" s="21" t="s">
        <v>206</v>
      </c>
      <c r="BVK16" s="21" t="s">
        <v>206</v>
      </c>
      <c r="BVL16" s="21" t="s">
        <v>206</v>
      </c>
      <c r="BVM16" s="21" t="s">
        <v>206</v>
      </c>
      <c r="BVN16" s="21" t="s">
        <v>206</v>
      </c>
      <c r="BVO16" s="21" t="s">
        <v>206</v>
      </c>
      <c r="BVP16" s="21" t="s">
        <v>206</v>
      </c>
      <c r="BVQ16" s="21" t="s">
        <v>206</v>
      </c>
      <c r="BVR16" s="21" t="s">
        <v>206</v>
      </c>
      <c r="BVS16" s="21" t="s">
        <v>206</v>
      </c>
      <c r="BVT16" s="21" t="s">
        <v>206</v>
      </c>
      <c r="BVU16" s="21" t="s">
        <v>206</v>
      </c>
      <c r="BVV16" s="21" t="s">
        <v>206</v>
      </c>
      <c r="BVW16" s="21" t="s">
        <v>206</v>
      </c>
      <c r="BVX16" s="21" t="s">
        <v>206</v>
      </c>
      <c r="BVY16" s="21" t="s">
        <v>206</v>
      </c>
      <c r="BVZ16" s="21" t="s">
        <v>206</v>
      </c>
      <c r="BWA16" s="21" t="s">
        <v>206</v>
      </c>
      <c r="BWB16" s="21" t="s">
        <v>206</v>
      </c>
      <c r="BWC16" s="21" t="s">
        <v>206</v>
      </c>
      <c r="BWD16" s="21" t="s">
        <v>206</v>
      </c>
      <c r="BWE16" s="21" t="s">
        <v>206</v>
      </c>
      <c r="BWF16" s="21" t="s">
        <v>206</v>
      </c>
      <c r="BWG16" s="21" t="s">
        <v>206</v>
      </c>
      <c r="BWH16" s="21" t="s">
        <v>206</v>
      </c>
      <c r="BWI16" s="21" t="s">
        <v>206</v>
      </c>
      <c r="BWJ16" s="21" t="s">
        <v>206</v>
      </c>
      <c r="BWK16" s="21" t="s">
        <v>206</v>
      </c>
      <c r="BWL16" s="21" t="s">
        <v>206</v>
      </c>
      <c r="BWM16" s="21" t="s">
        <v>206</v>
      </c>
      <c r="BWN16" s="21" t="s">
        <v>206</v>
      </c>
      <c r="BWO16" s="21" t="s">
        <v>206</v>
      </c>
      <c r="BWP16" s="21" t="s">
        <v>206</v>
      </c>
      <c r="BWQ16" s="21" t="s">
        <v>206</v>
      </c>
      <c r="BWR16" s="21" t="s">
        <v>206</v>
      </c>
      <c r="BWS16" s="21" t="s">
        <v>206</v>
      </c>
      <c r="BWT16" s="21" t="s">
        <v>206</v>
      </c>
      <c r="BWU16" s="21" t="s">
        <v>206</v>
      </c>
      <c r="BWV16" s="21">
        <v>30729</v>
      </c>
      <c r="BWW16" s="21" t="s">
        <v>206</v>
      </c>
      <c r="BWX16" s="21" t="s">
        <v>206</v>
      </c>
      <c r="BWY16" s="21" t="s">
        <v>206</v>
      </c>
      <c r="BWZ16" s="21">
        <v>551312</v>
      </c>
      <c r="BXA16" s="21" t="s">
        <v>206</v>
      </c>
      <c r="BXB16" s="21">
        <v>12658</v>
      </c>
      <c r="BXC16" s="21">
        <v>36819</v>
      </c>
      <c r="BXD16" s="21" t="s">
        <v>206</v>
      </c>
      <c r="BXE16" s="21">
        <v>34563</v>
      </c>
      <c r="BXF16" s="21">
        <v>44769</v>
      </c>
      <c r="BXG16" s="21">
        <v>578593</v>
      </c>
      <c r="BXH16" s="21" t="s">
        <v>206</v>
      </c>
      <c r="BXI16" s="21" t="s">
        <v>206</v>
      </c>
      <c r="BXJ16" s="21" t="s">
        <v>206</v>
      </c>
      <c r="BXK16" s="21" t="s">
        <v>206</v>
      </c>
      <c r="BXL16" s="21" t="s">
        <v>206</v>
      </c>
      <c r="BXM16" s="21" t="s">
        <v>206</v>
      </c>
      <c r="BXN16" s="21" t="s">
        <v>206</v>
      </c>
      <c r="BXO16" s="21" t="s">
        <v>206</v>
      </c>
      <c r="BXP16" s="21" t="s">
        <v>206</v>
      </c>
      <c r="BXQ16" s="21">
        <v>5</v>
      </c>
      <c r="BXR16" s="21" t="s">
        <v>206</v>
      </c>
      <c r="BXS16" s="21" t="s">
        <v>206</v>
      </c>
      <c r="BXT16" s="21">
        <v>64287</v>
      </c>
      <c r="BXU16" s="21">
        <v>3125</v>
      </c>
      <c r="BXV16" s="21" t="s">
        <v>206</v>
      </c>
      <c r="BXW16" s="21">
        <v>176</v>
      </c>
      <c r="BXX16" s="21" t="s">
        <v>206</v>
      </c>
      <c r="BXY16" s="21" t="s">
        <v>206</v>
      </c>
      <c r="BXZ16" s="21" t="s">
        <v>206</v>
      </c>
      <c r="BYA16" s="21">
        <v>47222</v>
      </c>
      <c r="BYB16" s="21" t="s">
        <v>206</v>
      </c>
      <c r="BYC16" s="21" t="s">
        <v>206</v>
      </c>
      <c r="BYD16" s="21" t="s">
        <v>206</v>
      </c>
      <c r="BYE16" s="21" t="s">
        <v>206</v>
      </c>
      <c r="BYF16" s="21">
        <v>17</v>
      </c>
      <c r="BYG16" s="21">
        <v>14</v>
      </c>
      <c r="BYH16" s="21" t="s">
        <v>206</v>
      </c>
      <c r="BYI16" s="21" t="s">
        <v>206</v>
      </c>
      <c r="BYJ16" s="21" t="s">
        <v>206</v>
      </c>
      <c r="BYK16" s="21" t="s">
        <v>206</v>
      </c>
      <c r="BYL16" s="21" t="s">
        <v>206</v>
      </c>
      <c r="BYM16" s="21" t="s">
        <v>206</v>
      </c>
      <c r="BYN16" s="21" t="s">
        <v>206</v>
      </c>
      <c r="BYO16" s="21" t="s">
        <v>206</v>
      </c>
      <c r="BYP16" s="21" t="s">
        <v>206</v>
      </c>
      <c r="BYQ16" s="21" t="s">
        <v>206</v>
      </c>
      <c r="BYR16" s="21" t="s">
        <v>206</v>
      </c>
      <c r="BYS16" s="21" t="s">
        <v>206</v>
      </c>
      <c r="BYT16" s="21" t="s">
        <v>206</v>
      </c>
      <c r="BYU16" s="21" t="s">
        <v>206</v>
      </c>
      <c r="BYV16" s="21" t="s">
        <v>206</v>
      </c>
      <c r="BYW16" s="21" t="s">
        <v>206</v>
      </c>
      <c r="BYX16" s="21" t="s">
        <v>206</v>
      </c>
      <c r="BYY16" s="21" t="s">
        <v>206</v>
      </c>
      <c r="BYZ16" s="21" t="s">
        <v>206</v>
      </c>
      <c r="BZA16" s="21" t="s">
        <v>206</v>
      </c>
      <c r="BZB16" s="21">
        <v>10494</v>
      </c>
      <c r="BZC16" s="21">
        <v>28968</v>
      </c>
      <c r="BZD16" s="21">
        <v>1</v>
      </c>
      <c r="BZE16" s="21" t="s">
        <v>206</v>
      </c>
      <c r="BZF16" s="21" t="s">
        <v>206</v>
      </c>
      <c r="BZG16" s="21" t="s">
        <v>206</v>
      </c>
      <c r="BZH16" s="21" t="s">
        <v>206</v>
      </c>
      <c r="BZI16" s="21" t="s">
        <v>206</v>
      </c>
      <c r="BZJ16" s="21" t="s">
        <v>206</v>
      </c>
      <c r="BZK16" s="21" t="s">
        <v>206</v>
      </c>
      <c r="BZL16" s="21" t="s">
        <v>206</v>
      </c>
      <c r="BZM16" s="21" t="s">
        <v>206</v>
      </c>
      <c r="BZN16" s="21" t="s">
        <v>206</v>
      </c>
      <c r="BZO16" s="21" t="s">
        <v>206</v>
      </c>
      <c r="BZP16" s="21" t="s">
        <v>206</v>
      </c>
      <c r="BZQ16" s="21">
        <v>2686480</v>
      </c>
      <c r="BZR16" s="21">
        <v>1989042</v>
      </c>
      <c r="BZS16" s="21" t="s">
        <v>206</v>
      </c>
      <c r="BZT16" s="21" t="s">
        <v>206</v>
      </c>
      <c r="BZU16" s="21" t="s">
        <v>206</v>
      </c>
      <c r="BZV16" s="21" t="s">
        <v>206</v>
      </c>
      <c r="BZW16" s="21">
        <v>7001</v>
      </c>
      <c r="BZX16" s="21" t="s">
        <v>206</v>
      </c>
      <c r="BZY16" s="21" t="s">
        <v>206</v>
      </c>
      <c r="BZZ16" s="21" t="s">
        <v>206</v>
      </c>
      <c r="CAA16" s="21" t="s">
        <v>206</v>
      </c>
      <c r="CAB16" s="21" t="s">
        <v>206</v>
      </c>
      <c r="CAC16" s="21" t="s">
        <v>206</v>
      </c>
      <c r="CAD16" s="21">
        <v>15000</v>
      </c>
      <c r="CAE16" s="21" t="s">
        <v>206</v>
      </c>
      <c r="CAF16" s="21" t="s">
        <v>206</v>
      </c>
      <c r="CAG16" s="21">
        <v>250</v>
      </c>
      <c r="CAH16" s="21" t="s">
        <v>206</v>
      </c>
      <c r="CAI16" s="21" t="s">
        <v>206</v>
      </c>
      <c r="CAJ16" s="21" t="s">
        <v>206</v>
      </c>
      <c r="CAK16" s="21">
        <v>1511631</v>
      </c>
      <c r="CAL16" s="21">
        <v>260625</v>
      </c>
      <c r="CAM16" s="21">
        <v>1330</v>
      </c>
      <c r="CAN16" s="21">
        <v>1926245</v>
      </c>
      <c r="CAO16" s="21">
        <v>39</v>
      </c>
      <c r="CAP16" s="21">
        <v>13162574</v>
      </c>
      <c r="CAQ16" s="21">
        <v>30911</v>
      </c>
      <c r="CAR16" s="21" t="s">
        <v>206</v>
      </c>
      <c r="CAS16" s="21">
        <v>2520</v>
      </c>
      <c r="CAT16" s="21">
        <v>776851</v>
      </c>
      <c r="CAU16" s="21">
        <v>1828706</v>
      </c>
      <c r="CAV16" s="21">
        <v>1137971</v>
      </c>
      <c r="CAW16" s="21">
        <v>1462283</v>
      </c>
      <c r="CAX16" s="21">
        <v>58673</v>
      </c>
      <c r="CAY16" s="21">
        <v>2234165</v>
      </c>
      <c r="CAZ16" s="21">
        <v>1783265</v>
      </c>
      <c r="CBA16" s="21">
        <v>3969041</v>
      </c>
      <c r="CBB16" s="21" t="s">
        <v>206</v>
      </c>
      <c r="CBC16" s="21">
        <v>3303225</v>
      </c>
      <c r="CBD16" s="21">
        <v>20395</v>
      </c>
      <c r="CBE16" s="21" t="s">
        <v>206</v>
      </c>
      <c r="CBF16" s="21">
        <v>3242</v>
      </c>
      <c r="CBG16" s="21">
        <v>2</v>
      </c>
      <c r="CBH16" s="21">
        <v>2951</v>
      </c>
      <c r="CBI16" s="21" t="s">
        <v>206</v>
      </c>
      <c r="CBJ16" s="21">
        <v>37996</v>
      </c>
      <c r="CBK16" s="21" t="s">
        <v>206</v>
      </c>
      <c r="CBL16" s="21">
        <v>63</v>
      </c>
      <c r="CBM16" s="21">
        <v>1027881</v>
      </c>
      <c r="CBN16" s="21">
        <v>3019</v>
      </c>
      <c r="CBO16" s="21">
        <v>166160</v>
      </c>
      <c r="CBP16" s="21">
        <v>429</v>
      </c>
      <c r="CBQ16" s="21">
        <v>4174456</v>
      </c>
      <c r="CBR16" s="21" t="s">
        <v>206</v>
      </c>
      <c r="CBS16" s="21" t="s">
        <v>206</v>
      </c>
      <c r="CBT16" s="21">
        <v>336171</v>
      </c>
      <c r="CBU16" s="21">
        <v>3917723</v>
      </c>
      <c r="CBV16" s="21">
        <v>471333</v>
      </c>
      <c r="CBW16" s="21">
        <v>2298</v>
      </c>
      <c r="CBX16" s="21">
        <v>6166</v>
      </c>
      <c r="CBY16" s="21">
        <v>242</v>
      </c>
      <c r="CBZ16" s="21">
        <v>3803357</v>
      </c>
      <c r="CCA16" s="21">
        <v>22575</v>
      </c>
      <c r="CCB16" s="21" t="s">
        <v>206</v>
      </c>
      <c r="CCC16" s="21">
        <v>3660</v>
      </c>
      <c r="CCD16" s="21">
        <v>1263238</v>
      </c>
      <c r="CCE16" s="21">
        <v>12147</v>
      </c>
      <c r="CCF16" s="21" t="s">
        <v>206</v>
      </c>
      <c r="CCG16" s="21">
        <v>12254</v>
      </c>
      <c r="CCH16" s="21">
        <v>65193</v>
      </c>
      <c r="CCI16" s="21" t="s">
        <v>206</v>
      </c>
      <c r="CCJ16" s="21">
        <v>2557</v>
      </c>
      <c r="CCK16" s="21" t="s">
        <v>206</v>
      </c>
      <c r="CCL16" s="21" t="s">
        <v>206</v>
      </c>
      <c r="CCM16" s="21" t="s">
        <v>206</v>
      </c>
      <c r="CCN16" s="21">
        <v>3779458</v>
      </c>
      <c r="CCO16" s="21" t="s">
        <v>206</v>
      </c>
      <c r="CCP16" s="21" t="s">
        <v>206</v>
      </c>
      <c r="CCQ16" s="21">
        <v>786</v>
      </c>
      <c r="CCR16" s="21">
        <v>25636</v>
      </c>
      <c r="CCS16" s="21" t="s">
        <v>206</v>
      </c>
      <c r="CCT16" s="21">
        <v>33</v>
      </c>
      <c r="CCU16" s="21">
        <v>126347</v>
      </c>
      <c r="CCV16" s="21">
        <v>344382</v>
      </c>
      <c r="CCW16" s="21">
        <v>1586980</v>
      </c>
      <c r="CCX16" s="21">
        <v>67932</v>
      </c>
      <c r="CCY16" s="21" t="s">
        <v>206</v>
      </c>
      <c r="CCZ16" s="21">
        <v>50739</v>
      </c>
      <c r="CDA16" s="21">
        <v>621177</v>
      </c>
      <c r="CDB16" s="21">
        <v>500094</v>
      </c>
      <c r="CDC16" s="21">
        <v>77878</v>
      </c>
      <c r="CDD16" s="21">
        <v>1980633</v>
      </c>
      <c r="CDE16" s="21">
        <v>13740</v>
      </c>
      <c r="CDF16" s="21">
        <v>145</v>
      </c>
      <c r="CDG16" s="21" t="s">
        <v>206</v>
      </c>
      <c r="CDH16" s="21" t="s">
        <v>206</v>
      </c>
      <c r="CDI16" s="21">
        <v>21</v>
      </c>
      <c r="CDJ16" s="21" t="s">
        <v>206</v>
      </c>
      <c r="CDK16" s="21">
        <v>89570482</v>
      </c>
      <c r="CDL16" s="21">
        <v>176826674</v>
      </c>
      <c r="CDM16" s="21">
        <v>244570467</v>
      </c>
      <c r="CDN16" s="21">
        <v>86316</v>
      </c>
      <c r="CDO16" s="21">
        <v>12000</v>
      </c>
      <c r="CDP16" s="21">
        <v>26502</v>
      </c>
      <c r="CDQ16" s="21">
        <v>7698723</v>
      </c>
      <c r="CDR16" s="21" t="s">
        <v>206</v>
      </c>
      <c r="CDS16" s="21" t="s">
        <v>206</v>
      </c>
      <c r="CDT16" s="21">
        <v>1030395</v>
      </c>
      <c r="CDU16" s="21">
        <v>768561</v>
      </c>
      <c r="CDV16" s="21">
        <v>876842</v>
      </c>
      <c r="CDW16" s="21">
        <v>8184</v>
      </c>
      <c r="CDX16" s="21">
        <v>845786</v>
      </c>
      <c r="CDY16" s="21">
        <v>35349</v>
      </c>
      <c r="CDZ16">
        <v>30624760</v>
      </c>
      <c r="CEA16">
        <v>227957</v>
      </c>
      <c r="CEB16">
        <v>27490395</v>
      </c>
      <c r="CEC16">
        <v>1847712</v>
      </c>
      <c r="CED16">
        <v>4562311</v>
      </c>
      <c r="CEE16">
        <v>15712088</v>
      </c>
      <c r="CEF16">
        <v>12747347</v>
      </c>
      <c r="CEG16">
        <v>2681246</v>
      </c>
      <c r="CEH16">
        <v>373884749</v>
      </c>
      <c r="CEI16">
        <v>1535480</v>
      </c>
      <c r="CEJ16">
        <v>1094935376</v>
      </c>
      <c r="CEK16">
        <v>1942193</v>
      </c>
      <c r="CEL16">
        <v>92578</v>
      </c>
      <c r="CEM16">
        <v>1211732</v>
      </c>
      <c r="CEN16">
        <v>71919956</v>
      </c>
      <c r="CEO16">
        <v>29520164</v>
      </c>
      <c r="CEP16">
        <v>64122301</v>
      </c>
      <c r="CEQ16">
        <v>105751033</v>
      </c>
      <c r="CER16">
        <v>1800703</v>
      </c>
      <c r="CES16">
        <v>195195348</v>
      </c>
      <c r="CET16">
        <v>111886701</v>
      </c>
      <c r="CEU16">
        <v>497057970</v>
      </c>
      <c r="CEV16">
        <v>10895578</v>
      </c>
      <c r="CEW16">
        <v>223983</v>
      </c>
      <c r="CEX16">
        <v>4797554</v>
      </c>
      <c r="CEY16">
        <v>800</v>
      </c>
      <c r="CEZ16">
        <v>57337</v>
      </c>
      <c r="CFA16">
        <v>3663737</v>
      </c>
      <c r="CFB16">
        <v>1224558</v>
      </c>
      <c r="CFC16">
        <v>1415492</v>
      </c>
      <c r="CFD16">
        <v>60181751</v>
      </c>
      <c r="CFE16">
        <v>10705675</v>
      </c>
      <c r="CFF16">
        <v>56570219</v>
      </c>
      <c r="CFG16">
        <v>37358625</v>
      </c>
      <c r="CFH16">
        <v>45718127</v>
      </c>
      <c r="CFI16">
        <v>24697313</v>
      </c>
      <c r="CFJ16">
        <v>22130191</v>
      </c>
      <c r="CFK16">
        <v>83987723</v>
      </c>
      <c r="CFL16">
        <v>147779</v>
      </c>
      <c r="CFM16">
        <v>5816336</v>
      </c>
      <c r="CFN16">
        <v>30242958</v>
      </c>
      <c r="CFO16">
        <v>241330415</v>
      </c>
      <c r="CFP16">
        <v>180645356</v>
      </c>
      <c r="CFQ16">
        <v>11522859</v>
      </c>
      <c r="CFR16">
        <v>974459</v>
      </c>
      <c r="CFS16">
        <v>7572</v>
      </c>
      <c r="CFT16">
        <v>162559617</v>
      </c>
      <c r="CFU16">
        <v>4966993</v>
      </c>
      <c r="CFV16">
        <v>1822</v>
      </c>
      <c r="CFW16">
        <v>2607532</v>
      </c>
      <c r="CFX16">
        <v>11408439</v>
      </c>
      <c r="CFY16">
        <v>9357216</v>
      </c>
      <c r="CFZ16">
        <v>230437</v>
      </c>
      <c r="CGA16">
        <v>4984490</v>
      </c>
      <c r="CGB16">
        <v>2707247</v>
      </c>
      <c r="CGC16">
        <v>24117</v>
      </c>
      <c r="CGD16">
        <v>238756</v>
      </c>
      <c r="CGE16">
        <v>1439573</v>
      </c>
      <c r="CGF16">
        <v>247492</v>
      </c>
      <c r="CGG16">
        <v>18148</v>
      </c>
      <c r="CGH16">
        <v>245228</v>
      </c>
      <c r="CGI16" t="s">
        <v>206</v>
      </c>
      <c r="CGJ16" t="s">
        <v>206</v>
      </c>
      <c r="CGK16">
        <v>1076880</v>
      </c>
      <c r="CGL16">
        <v>16022723</v>
      </c>
      <c r="CGM16">
        <v>653</v>
      </c>
      <c r="CGN16">
        <v>41128</v>
      </c>
      <c r="CGO16">
        <v>17874036</v>
      </c>
      <c r="CGP16">
        <v>52106439</v>
      </c>
      <c r="CGQ16">
        <v>16584601</v>
      </c>
      <c r="CGR16">
        <v>138897152</v>
      </c>
      <c r="CGS16" t="s">
        <v>206</v>
      </c>
      <c r="CGT16">
        <v>3533419</v>
      </c>
      <c r="CGU16">
        <v>31108924</v>
      </c>
      <c r="CGV16">
        <v>55210167</v>
      </c>
      <c r="CGW16">
        <v>258146309</v>
      </c>
      <c r="CGX16">
        <v>167978272</v>
      </c>
      <c r="CGY16">
        <v>82504060</v>
      </c>
      <c r="CGZ16">
        <v>4101564</v>
      </c>
      <c r="CHA16">
        <v>2305962</v>
      </c>
      <c r="CHB16">
        <v>110512</v>
      </c>
      <c r="CHC16">
        <v>1367861</v>
      </c>
      <c r="CHD16">
        <v>13173</v>
      </c>
      <c r="CHE16">
        <v>3369670130</v>
      </c>
      <c r="CHF16">
        <v>4833312849</v>
      </c>
      <c r="CHG16">
        <v>3732356452</v>
      </c>
      <c r="CHH16">
        <v>7005642</v>
      </c>
      <c r="CHI16">
        <v>14010658</v>
      </c>
      <c r="CHJ16">
        <v>43396900</v>
      </c>
      <c r="CHK16">
        <v>733774468</v>
      </c>
      <c r="CHL16">
        <v>639490</v>
      </c>
      <c r="CHM16">
        <v>2836</v>
      </c>
      <c r="CHN16">
        <v>215348120</v>
      </c>
      <c r="CHO16">
        <v>45408940</v>
      </c>
      <c r="CHP16">
        <v>82893200</v>
      </c>
      <c r="CHQ16">
        <v>966962</v>
      </c>
      <c r="CHR16">
        <v>64132142</v>
      </c>
      <c r="CHS16">
        <v>75782153</v>
      </c>
    </row>
    <row r="17" spans="1:2157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</row>
    <row r="18" spans="1:2157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</row>
    <row r="19" spans="1:2157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</row>
    <row r="22" spans="1:2157" x14ac:dyDescent="0.25"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</row>
    <row r="23" spans="1:2157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</row>
    <row r="24" spans="1:2157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</row>
    <row r="25" spans="1:2157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</row>
    <row r="26" spans="1:2157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</row>
    <row r="27" spans="1:2157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</row>
    <row r="28" spans="1:2157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</row>
    <row r="29" spans="1:2157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</row>
    <row r="30" spans="1:2157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</row>
    <row r="31" spans="1:2157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</row>
    <row r="32" spans="1:2157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</row>
    <row r="33" spans="1:2157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</row>
    <row r="34" spans="1:2157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</row>
    <row r="35" spans="1:2157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</row>
    <row r="36" spans="1:2157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</row>
    <row r="37" spans="1:2157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</row>
    <row r="38" spans="1:2157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</row>
    <row r="39" spans="1:2157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</row>
    <row r="40" spans="1:2157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</row>
    <row r="41" spans="1:2157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</row>
    <row r="42" spans="1:2157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</row>
    <row r="43" spans="1:2157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37</vt:i4>
      </vt:variant>
    </vt:vector>
  </HeadingPairs>
  <TitlesOfParts>
    <vt:vector size="51" baseType="lpstr">
      <vt:lpstr>Menu</vt:lpstr>
      <vt:lpstr>Tablero Comparativo</vt:lpstr>
      <vt:lpstr>DBBank</vt:lpstr>
      <vt:lpstr>DBJal</vt:lpstr>
      <vt:lpstr>DBIED</vt:lpstr>
      <vt:lpstr>DBIEDJal</vt:lpstr>
      <vt:lpstr>DBComNal</vt:lpstr>
      <vt:lpstr>DBDestinos</vt:lpstr>
      <vt:lpstr>DBExport</vt:lpstr>
      <vt:lpstr>DBImport</vt:lpstr>
      <vt:lpstr>DBExpMen</vt:lpstr>
      <vt:lpstr>DBImpMen</vt:lpstr>
      <vt:lpstr>IDs</vt:lpstr>
      <vt:lpstr>Manual</vt:lpstr>
      <vt:lpstr>firstColBank</vt:lpstr>
      <vt:lpstr>firstColComNal</vt:lpstr>
      <vt:lpstr>firstColExp</vt:lpstr>
      <vt:lpstr>firstColExpMen</vt:lpstr>
      <vt:lpstr>firstColIED</vt:lpstr>
      <vt:lpstr>firstColIEDJal</vt:lpstr>
      <vt:lpstr>firstColImp</vt:lpstr>
      <vt:lpstr>firstColImpMen</vt:lpstr>
      <vt:lpstr>firstColJal</vt:lpstr>
      <vt:lpstr>firstRowBank</vt:lpstr>
      <vt:lpstr>firstRowComNal</vt:lpstr>
      <vt:lpstr>firstRowExp</vt:lpstr>
      <vt:lpstr>firstRowExpMen</vt:lpstr>
      <vt:lpstr>firstRowIED</vt:lpstr>
      <vt:lpstr>firstRowIEDJal</vt:lpstr>
      <vt:lpstr>firstRowImp</vt:lpstr>
      <vt:lpstr>firstRowImpMen</vt:lpstr>
      <vt:lpstr>firstRowJal</vt:lpstr>
      <vt:lpstr>idComPaises</vt:lpstr>
      <vt:lpstr>idDestinos</vt:lpstr>
      <vt:lpstr>idFecha</vt:lpstr>
      <vt:lpstr>idFechaCom</vt:lpstr>
      <vt:lpstr>idMeses</vt:lpstr>
      <vt:lpstr>idPais</vt:lpstr>
      <vt:lpstr>refBank</vt:lpstr>
      <vt:lpstr>refComNal</vt:lpstr>
      <vt:lpstr>refDestino</vt:lpstr>
      <vt:lpstr>refExpMen</vt:lpstr>
      <vt:lpstr>refExport</vt:lpstr>
      <vt:lpstr>refIED</vt:lpstr>
      <vt:lpstr>refIEDJal</vt:lpstr>
      <vt:lpstr>refImpMen</vt:lpstr>
      <vt:lpstr>refImport</vt:lpstr>
      <vt:lpstr>refJal</vt:lpstr>
      <vt:lpstr>selAño</vt:lpstr>
      <vt:lpstr>selComp</vt:lpstr>
      <vt:lpstr>selPais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gsanchez</dc:creator>
  <cp:lastModifiedBy>Gerardo Sánchez Martínez</cp:lastModifiedBy>
  <cp:lastPrinted>2017-08-11T20:56:36Z</cp:lastPrinted>
  <dcterms:created xsi:type="dcterms:W3CDTF">2016-07-29T18:51:59Z</dcterms:created>
  <dcterms:modified xsi:type="dcterms:W3CDTF">2018-08-30T15:31:37Z</dcterms:modified>
</cp:coreProperties>
</file>