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garcia\Documents\Presupuesto IIEG 2015\"/>
    </mc:Choice>
  </mc:AlternateContent>
  <bookViews>
    <workbookView xWindow="0" yWindow="0" windowWidth="20490" windowHeight="7755"/>
  </bookViews>
  <sheets>
    <sheet name="Programa Anual de Adquisiciones" sheetId="1" r:id="rId1"/>
  </sheets>
  <calcPr calcId="152511"/>
</workbook>
</file>

<file path=xl/calcChain.xml><?xml version="1.0" encoding="utf-8"?>
<calcChain xmlns="http://schemas.openxmlformats.org/spreadsheetml/2006/main">
  <c r="E147" i="1" l="1"/>
  <c r="E145" i="1"/>
  <c r="E148" i="1" s="1"/>
  <c r="E143" i="1"/>
  <c r="E142" i="1"/>
  <c r="E138" i="1"/>
  <c r="E137" i="1"/>
  <c r="E140" i="1" s="1"/>
  <c r="E134" i="1"/>
  <c r="E135" i="1" s="1"/>
  <c r="E131" i="1"/>
  <c r="E132" i="1" s="1"/>
  <c r="E128" i="1"/>
  <c r="E129" i="1" s="1"/>
  <c r="E125" i="1"/>
  <c r="E124" i="1"/>
  <c r="E123" i="1"/>
  <c r="E122" i="1"/>
  <c r="E121" i="1"/>
  <c r="E120" i="1"/>
  <c r="E119" i="1"/>
  <c r="E118" i="1"/>
  <c r="E117" i="1"/>
  <c r="E126" i="1" s="1"/>
  <c r="E116" i="1"/>
  <c r="E114" i="1"/>
  <c r="E111" i="1"/>
  <c r="E112" i="1" s="1"/>
  <c r="E110" i="1"/>
  <c r="E109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107" i="1" s="1"/>
  <c r="E59" i="1"/>
  <c r="E58" i="1"/>
  <c r="E60" i="1" s="1"/>
  <c r="E57" i="1"/>
  <c r="E56" i="1"/>
  <c r="E54" i="1"/>
  <c r="E53" i="1"/>
  <c r="E51" i="1"/>
  <c r="E48" i="1"/>
  <c r="E47" i="1"/>
  <c r="E46" i="1"/>
  <c r="D46" i="1"/>
  <c r="E45" i="1"/>
  <c r="E44" i="1"/>
  <c r="E42" i="1"/>
  <c r="E55" i="1" s="1"/>
  <c r="E41" i="1"/>
  <c r="E39" i="1"/>
  <c r="E38" i="1"/>
  <c r="E40" i="1" s="1"/>
  <c r="E35" i="1"/>
  <c r="E34" i="1"/>
  <c r="E33" i="1"/>
  <c r="E36" i="1" s="1"/>
  <c r="E30" i="1"/>
  <c r="E31" i="1" s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29" i="1" s="1"/>
  <c r="E11" i="1"/>
  <c r="E10" i="1"/>
  <c r="E7" i="1"/>
  <c r="E8" i="1" s="1"/>
  <c r="E6" i="1"/>
  <c r="E4" i="1"/>
  <c r="E149" i="1" l="1"/>
</calcChain>
</file>

<file path=xl/sharedStrings.xml><?xml version="1.0" encoding="utf-8"?>
<sst xmlns="http://schemas.openxmlformats.org/spreadsheetml/2006/main" count="151" uniqueCount="151">
  <si>
    <t>PROGRAMA ANUAL DE ADQUISICIONES 2015 DEL INSTITUTO DE INFORMACIÓN ESTADÍSTICA Y GEOGRÁFICA DEL ESTADO DE JALISCO</t>
  </si>
  <si>
    <t>Partida 
Presupuestal</t>
  </si>
  <si>
    <t>Cantidad</t>
  </si>
  <si>
    <t>Descripción</t>
  </si>
  <si>
    <t>Precio Unitario con IVA</t>
  </si>
  <si>
    <t>Precio Total con IVA</t>
  </si>
  <si>
    <t>Materiales, útiles y equipos menores de oficina</t>
  </si>
  <si>
    <t>Total:</t>
  </si>
  <si>
    <t>Material estadístico y geográfico</t>
  </si>
  <si>
    <t>Total:</t>
  </si>
  <si>
    <t>Materiales, útiles y equipos menores de tecnologías de la información y comunicaciones</t>
  </si>
  <si>
    <t>Total:</t>
  </si>
  <si>
    <t>Material de limpieza</t>
  </si>
  <si>
    <t>Shampoo para manos Bidon (20L)</t>
  </si>
  <si>
    <t>Jabón líquido para loza Bidon (20L)</t>
  </si>
  <si>
    <t>Aceite rojo para madera (L)</t>
  </si>
  <si>
    <t>Cloro (Galón)</t>
  </si>
  <si>
    <t>Fibras (pza)</t>
  </si>
  <si>
    <t>Jergas y franelas (pza)</t>
  </si>
  <si>
    <t>Escobas (pza)</t>
  </si>
  <si>
    <t>Trapeadores (pza)</t>
  </si>
  <si>
    <t>Cepillos</t>
  </si>
  <si>
    <t>Desinfectante Bidon (20L)</t>
  </si>
  <si>
    <t>Líquido para el baño (L)</t>
  </si>
  <si>
    <t>Papel Higiénico (caja)</t>
  </si>
  <si>
    <t>Toalla en rollo (caja)</t>
  </si>
  <si>
    <t>Aromatizantes c/repuesto</t>
  </si>
  <si>
    <t>Bolsas para basura (paquete)</t>
  </si>
  <si>
    <t>Cestos basura</t>
  </si>
  <si>
    <t>Guantes de hule (jgo.)</t>
  </si>
  <si>
    <t>Mops (pza)</t>
  </si>
  <si>
    <t>Recogedores (pza)</t>
  </si>
  <si>
    <t>Total</t>
  </si>
  <si>
    <t>Refacciones y accesorios menores de equipo de cómputo y tecnologías de la información</t>
  </si>
  <si>
    <t>Total:</t>
  </si>
  <si>
    <t>Servicio de acceso de internet, redes y procesamiento de información</t>
  </si>
  <si>
    <t>BAM, Total Play, Infinitum.</t>
  </si>
  <si>
    <t>Drop Box Institucional</t>
  </si>
  <si>
    <t>Servicio Anual de Hosting</t>
  </si>
  <si>
    <t>Total:</t>
  </si>
  <si>
    <t>Servicios legales, de contabilidad, auditoria y relacionados</t>
  </si>
  <si>
    <t>Servicio de Dictamen de Estados Financieros 2014 IIEG (segundo semestre del ejercicio)</t>
  </si>
  <si>
    <t>Servicio de emisión de documentos notariales</t>
  </si>
  <si>
    <t>Total:</t>
  </si>
  <si>
    <t>Servicios de levantamiento de encuestas para generación y análisis de información económico financiera de cúpulas empresariales.</t>
  </si>
  <si>
    <t>Total:</t>
  </si>
  <si>
    <t>Instalación, reparación y mantenimiento de equipo y tecnologías de la información</t>
  </si>
  <si>
    <t>Servicio de cableado</t>
  </si>
  <si>
    <t>Licencias de antivirus</t>
  </si>
  <si>
    <t>Licencia de Nomipaq p/ 6 usuarios</t>
  </si>
  <si>
    <t>Licenciamiento ARCServe para respaldo de información</t>
  </si>
  <si>
    <t>Servicio de mantenimiento de servidores y bases de datos</t>
  </si>
  <si>
    <t>Licenciamiento de AutoCAD</t>
  </si>
  <si>
    <t>Licenciamiento de ERDAS</t>
  </si>
  <si>
    <t>Licenciamiento para la actualización de virtualización VMware</t>
  </si>
  <si>
    <t>Renovación de Licencias de Adobe</t>
  </si>
  <si>
    <t>Mantenimiento Sistema  Cognos</t>
  </si>
  <si>
    <t>Poliza de mantenimiento de la unidad de cintas y unidad de discos (HOP StorageWorks EVAHSV300)</t>
  </si>
  <si>
    <t>Total</t>
  </si>
  <si>
    <t>Servicios de limpieza y manejo de desechos</t>
  </si>
  <si>
    <t>Total:</t>
  </si>
  <si>
    <t>MailChimp Renta Anual</t>
  </si>
  <si>
    <t>Requerimientos adicionales de difusión a través de internet</t>
  </si>
  <si>
    <t>Total</t>
  </si>
  <si>
    <t>MUEBLES DE OFICINA Y ESTANTERÍA</t>
  </si>
  <si>
    <t>Recta de Cristal-Recepción</t>
  </si>
  <si>
    <t>Recta para lateral-Recepción</t>
  </si>
  <si>
    <t>Archivero pedestal 2 cajones</t>
  </si>
  <si>
    <t>Sofa de dos piezas CUBE</t>
  </si>
  <si>
    <t>Sillón Sofia</t>
  </si>
  <si>
    <t>Mesa de centro</t>
  </si>
  <si>
    <t>Mesa lateral</t>
  </si>
  <si>
    <t>Escritorio con cubierta recta</t>
  </si>
  <si>
    <t>Faldon de melamina</t>
  </si>
  <si>
    <t>Credenza 4 puertas</t>
  </si>
  <si>
    <t>Librero a paso 2 ´puertas</t>
  </si>
  <si>
    <t>Librero dispensario</t>
  </si>
  <si>
    <t>Sofa de dos piezas CUBE</t>
  </si>
  <si>
    <t>Sillón sofia</t>
  </si>
  <si>
    <t>Mesa de centro</t>
  </si>
  <si>
    <t>Mesa lateral Tipo H</t>
  </si>
  <si>
    <t>Mesa para juntas</t>
  </si>
  <si>
    <t>Travesia metálica</t>
  </si>
  <si>
    <t>Unidad de conectividad</t>
  </si>
  <si>
    <t>Pata metálica</t>
  </si>
  <si>
    <t>Escritorio con cubierta recta</t>
  </si>
  <si>
    <t>Faldon de melamina</t>
  </si>
  <si>
    <t>Puente recto de 1.00 x .47 m.</t>
  </si>
  <si>
    <t>Credenza recta tipo grapa</t>
  </si>
  <si>
    <t>Cajonera fija de 1 gaveta</t>
  </si>
  <si>
    <t>Conjunto de escritorio con cubierta recta</t>
  </si>
  <si>
    <t>Travesia metálica</t>
  </si>
  <si>
    <t>Biombo de cristal</t>
  </si>
  <si>
    <t>Escritorio de trabajo</t>
  </si>
  <si>
    <t>Cajonera fija de 1 gaveta</t>
  </si>
  <si>
    <t>Biombo de cristal 1.497 X .40</t>
  </si>
  <si>
    <t>Biombo de cristal .597 X .40</t>
  </si>
  <si>
    <t>Travesia metálica</t>
  </si>
  <si>
    <t>Pata metálica pasacables</t>
  </si>
  <si>
    <t>Mesa para juntas</t>
  </si>
  <si>
    <t>Travesia metálica</t>
  </si>
  <si>
    <t>Unidad de conectividad</t>
  </si>
  <si>
    <t>Pata metálica pasacables</t>
  </si>
  <si>
    <t>Mueble especial para presidium</t>
  </si>
  <si>
    <t>Silla de visita mod. FLEX</t>
  </si>
  <si>
    <t>Sillón de visita</t>
  </si>
  <si>
    <t>Sillón operativo</t>
  </si>
  <si>
    <t>Sillón ejecutivo</t>
  </si>
  <si>
    <t>Sillón operativo de uso pesado</t>
  </si>
  <si>
    <t>Silla visitante</t>
  </si>
  <si>
    <t>Total</t>
  </si>
  <si>
    <t>MUEBLES EXCEPTO  DE OFICINA Y ESTANTERÍA</t>
  </si>
  <si>
    <t>Modulo de cocineta de 2.00 X .60 X .95</t>
  </si>
  <si>
    <t>Módulo de cocineta de 1.95 X .60 X .95</t>
  </si>
  <si>
    <t>Módulo de cocineta doble de 4.00 x .60 X.95</t>
  </si>
  <si>
    <t>Total</t>
  </si>
  <si>
    <t>EQUIPO DE CÓMPUTO Y TECNOLOGÍAS DE LA INFORMACIÓN</t>
  </si>
  <si>
    <t>Impresora a Color</t>
  </si>
  <si>
    <t>Plotter</t>
  </si>
  <si>
    <t>Switches de comunicaciones de red</t>
  </si>
  <si>
    <t>Access Point</t>
  </si>
  <si>
    <t>Computadoras Personales de escritorio</t>
  </si>
  <si>
    <t>Impresora de Blanco y Negro</t>
  </si>
  <si>
    <t>Impresora Color - Multifuncional - Epson l355</t>
  </si>
  <si>
    <t>Multifuncional</t>
  </si>
  <si>
    <t>Laptops</t>
  </si>
  <si>
    <t>Imac 27" 3.4 Ghz</t>
  </si>
  <si>
    <t>Macbook Pro 13" 2.6  Ghz</t>
  </si>
  <si>
    <t>Monitor Samsung led 24"</t>
  </si>
  <si>
    <t>OTROS MOBILIARIOS Y EQUIPOS DE ADMINISTRACIÓN</t>
  </si>
  <si>
    <t>Fotocopiadora Multifuncional de alto rendimiento</t>
  </si>
  <si>
    <t>EQUIPOS Y APARATOS AUDIOVISUALES</t>
  </si>
  <si>
    <t>Proyectores</t>
  </si>
  <si>
    <t>Total</t>
  </si>
  <si>
    <t>EQUIPO DE COMUNICACIÓN Y TELECOMUNICACIÓN</t>
  </si>
  <si>
    <t>Gateway para Telefonía IP CISCO</t>
  </si>
  <si>
    <t>Total</t>
  </si>
  <si>
    <t>EQUIPO DE GENERACIÓN ELÉCTRICA, APARATOS Y ACCESORIOS ELÉCTRICOS</t>
  </si>
  <si>
    <t>No Break</t>
  </si>
  <si>
    <t>UPS de 30 KVA</t>
  </si>
  <si>
    <t>Planta de energía</t>
  </si>
  <si>
    <t>Total</t>
  </si>
  <si>
    <t>SOFTWARE</t>
  </si>
  <si>
    <t>Software de Contablidad - Nominaq, CheqPaq y otros</t>
  </si>
  <si>
    <t>Total</t>
  </si>
  <si>
    <t>LICENCIAS</t>
  </si>
  <si>
    <t>Licencias para telefonía IP</t>
  </si>
  <si>
    <t>Licenciamiento de Microsoft</t>
  </si>
  <si>
    <t>Key Note para Mac</t>
  </si>
  <si>
    <t>Total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</si>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</sst>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"/>
  </numFmts>
  <fonts count="13" x14ac:knownFonts="1">
    <font>
      <sz val="10"/>
      <name val="Arial"/>
    </font>
    <font>
      <sz val="11"/>
      <color rgb="FF000000"/>
      <name val="Calibri"/>
    </font>
    <font>
      <b/>
      <sz val="16"/>
      <color rgb="FF000000"/>
      <name val="Calibri"/>
    </font>
    <font>
      <sz val="10"/>
      <color rgb="FF17365D"/>
      <name val="Arial"/>
    </font>
    <font>
      <b/>
      <sz val="10"/>
      <color rgb="FF17365D"/>
      <name val="Arial"/>
    </font>
    <font>
      <sz val="11"/>
      <color rgb="FFFFFFFF"/>
      <name val="Calibri"/>
    </font>
    <font>
      <sz val="10"/>
      <color rgb="FFFFFFFF"/>
      <name val="Arial"/>
    </font>
    <font>
      <b/>
      <sz val="10"/>
      <color rgb="FF000000"/>
      <name val="Arial"/>
    </font>
    <font>
      <b/>
      <sz val="10"/>
      <color rgb="FF0C0C0C"/>
      <name val="Arial"/>
    </font>
    <font>
      <sz val="10"/>
      <color rgb="FF000000"/>
      <name val="Arial"/>
    </font>
    <font>
      <b/>
      <sz val="11"/>
      <color rgb="FF000000"/>
      <name val="Calibri"/>
    </font>
    <font>
      <b/>
      <sz val="10"/>
      <name val="Arial"/>
    </font>
    <font>
      <b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92D050"/>
        <bgColor rgb="FF92D050"/>
      </patternFill>
    </fill>
    <fill>
      <patternFill patternType="solid">
        <fgColor rgb="FF93C47D"/>
        <bgColor rgb="FF93C47D"/>
      </patternFill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2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8" xfId="0" applyFont="1" applyBorder="1" applyAlignment="1">
      <alignment vertical="top" wrapText="1"/>
    </xf>
    <xf numFmtId="164" fontId="3" fillId="2" borderId="7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3" fontId="8" fillId="4" borderId="9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3" fontId="7" fillId="5" borderId="9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right" vertical="center" wrapText="1"/>
    </xf>
    <xf numFmtId="0" fontId="1" fillId="0" borderId="9" xfId="0" applyFont="1" applyBorder="1"/>
    <xf numFmtId="3" fontId="10" fillId="4" borderId="9" xfId="0" applyNumberFormat="1" applyFont="1" applyFill="1" applyBorder="1"/>
    <xf numFmtId="0" fontId="0" fillId="0" borderId="8" xfId="0" applyFont="1" applyBorder="1" applyAlignment="1">
      <alignment horizontal="left" vertical="top" wrapText="1"/>
    </xf>
    <xf numFmtId="3" fontId="0" fillId="0" borderId="9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4" borderId="9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/>
    <xf numFmtId="3" fontId="11" fillId="5" borderId="9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vertical="center" wrapText="1"/>
    </xf>
    <xf numFmtId="3" fontId="12" fillId="6" borderId="1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200" y="47625"/>
    <xdr:ext cx="1209675" cy="6953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9675" cy="6953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workbookViewId="0"/>
  </sheetViews>
  <sheetFormatPr baseColWidth="10" defaultColWidth="17.28515625" defaultRowHeight="15" customHeight="1" x14ac:dyDescent="0.2"/>
  <cols>
    <col min="1" max="1" width="12.85546875" customWidth="1"/>
    <col min="2" max="2" width="8.28515625" customWidth="1"/>
    <col min="3" max="3" width="76.28515625" customWidth="1"/>
    <col min="4" max="4" width="10.7109375" customWidth="1"/>
    <col min="5" max="5" width="11.85546875" customWidth="1"/>
    <col min="6" max="7" width="10.7109375" customWidth="1"/>
  </cols>
  <sheetData>
    <row r="1" spans="1:7" ht="71.25" customHeight="1" x14ac:dyDescent="0.25">
      <c r="A1" s="1"/>
      <c r="B1" s="2"/>
      <c r="C1" s="51" t="s">
        <v>0</v>
      </c>
      <c r="D1" s="52"/>
      <c r="E1" s="52"/>
      <c r="F1" s="3"/>
      <c r="G1" s="3"/>
    </row>
    <row r="2" spans="1:7" ht="39" customHeight="1" x14ac:dyDescent="0.2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3"/>
      <c r="G2" s="3"/>
    </row>
    <row r="3" spans="1:7" x14ac:dyDescent="0.25">
      <c r="A3" s="8">
        <v>2111</v>
      </c>
      <c r="B3" s="9">
        <v>1</v>
      </c>
      <c r="C3" s="10" t="s">
        <v>6</v>
      </c>
      <c r="D3" s="11"/>
      <c r="E3" s="12">
        <v>60000</v>
      </c>
      <c r="F3" s="3"/>
      <c r="G3" s="3"/>
    </row>
    <row r="4" spans="1:7" x14ac:dyDescent="0.25">
      <c r="A4" s="13"/>
      <c r="B4" s="14"/>
      <c r="C4" s="15" t="s">
        <v>7</v>
      </c>
      <c r="D4" s="13"/>
      <c r="E4" s="16">
        <f>E3</f>
        <v>60000</v>
      </c>
      <c r="F4" s="3"/>
      <c r="G4" s="3"/>
    </row>
    <row r="5" spans="1:7" x14ac:dyDescent="0.25">
      <c r="A5" s="8">
        <v>2131</v>
      </c>
      <c r="B5" s="9">
        <v>1</v>
      </c>
      <c r="C5" s="10" t="s">
        <v>8</v>
      </c>
      <c r="D5" s="11"/>
      <c r="E5" s="12">
        <v>50000</v>
      </c>
      <c r="F5" s="3"/>
      <c r="G5" s="3"/>
    </row>
    <row r="6" spans="1:7" x14ac:dyDescent="0.25">
      <c r="A6" s="13"/>
      <c r="B6" s="14"/>
      <c r="C6" s="15" t="s">
        <v>9</v>
      </c>
      <c r="D6" s="13"/>
      <c r="E6" s="16">
        <f>E5</f>
        <v>50000</v>
      </c>
      <c r="F6" s="3"/>
      <c r="G6" s="3"/>
    </row>
    <row r="7" spans="1:7" x14ac:dyDescent="0.25">
      <c r="A7" s="8">
        <v>2141</v>
      </c>
      <c r="B7" s="9">
        <v>1</v>
      </c>
      <c r="C7" s="17" t="s">
        <v>10</v>
      </c>
      <c r="D7" s="11">
        <v>150000</v>
      </c>
      <c r="E7" s="11">
        <f>B7*D7</f>
        <v>150000</v>
      </c>
      <c r="F7" s="3"/>
      <c r="G7" s="3"/>
    </row>
    <row r="8" spans="1:7" x14ac:dyDescent="0.25">
      <c r="A8" s="13"/>
      <c r="B8" s="14"/>
      <c r="C8" s="15" t="s">
        <v>11</v>
      </c>
      <c r="D8" s="13"/>
      <c r="E8" s="16">
        <f>E7</f>
        <v>150000</v>
      </c>
      <c r="F8" s="3"/>
      <c r="G8" s="3"/>
    </row>
    <row r="9" spans="1:7" ht="25.5" customHeight="1" x14ac:dyDescent="0.25">
      <c r="A9" s="18">
        <v>2161</v>
      </c>
      <c r="B9" s="19"/>
      <c r="C9" s="20" t="s">
        <v>12</v>
      </c>
      <c r="D9" s="21"/>
      <c r="E9" s="21"/>
      <c r="F9" s="3"/>
      <c r="G9" s="3"/>
    </row>
    <row r="10" spans="1:7" ht="18" customHeight="1" x14ac:dyDescent="0.25">
      <c r="A10" s="22"/>
      <c r="B10" s="23">
        <v>12</v>
      </c>
      <c r="C10" s="24" t="s">
        <v>13</v>
      </c>
      <c r="D10" s="25">
        <v>198</v>
      </c>
      <c r="E10" s="21">
        <f t="shared" ref="E10:E28" si="0">D10*B10</f>
        <v>2376</v>
      </c>
      <c r="F10" s="3"/>
      <c r="G10" s="3"/>
    </row>
    <row r="11" spans="1:7" ht="16.5" customHeight="1" x14ac:dyDescent="0.25">
      <c r="A11" s="22"/>
      <c r="B11" s="23">
        <v>12</v>
      </c>
      <c r="C11" s="24" t="s">
        <v>14</v>
      </c>
      <c r="D11" s="25">
        <v>230</v>
      </c>
      <c r="E11" s="21">
        <f t="shared" si="0"/>
        <v>2760</v>
      </c>
      <c r="F11" s="3"/>
      <c r="G11" s="3"/>
    </row>
    <row r="12" spans="1:7" ht="17.25" customHeight="1" x14ac:dyDescent="0.25">
      <c r="A12" s="22"/>
      <c r="B12" s="23">
        <v>12</v>
      </c>
      <c r="C12" s="24" t="s">
        <v>15</v>
      </c>
      <c r="D12" s="25">
        <v>40</v>
      </c>
      <c r="E12" s="21">
        <f t="shared" si="0"/>
        <v>480</v>
      </c>
      <c r="F12" s="3"/>
      <c r="G12" s="3"/>
    </row>
    <row r="13" spans="1:7" ht="16.5" customHeight="1" x14ac:dyDescent="0.25">
      <c r="A13" s="22"/>
      <c r="B13" s="23">
        <v>12</v>
      </c>
      <c r="C13" s="24" t="s">
        <v>16</v>
      </c>
      <c r="D13" s="25">
        <v>60</v>
      </c>
      <c r="E13" s="21">
        <f t="shared" si="0"/>
        <v>720</v>
      </c>
      <c r="F13" s="3"/>
      <c r="G13" s="3"/>
    </row>
    <row r="14" spans="1:7" ht="16.5" customHeight="1" x14ac:dyDescent="0.25">
      <c r="A14" s="22"/>
      <c r="B14" s="23">
        <v>30</v>
      </c>
      <c r="C14" s="24" t="s">
        <v>17</v>
      </c>
      <c r="D14" s="25">
        <v>30</v>
      </c>
      <c r="E14" s="21">
        <f t="shared" si="0"/>
        <v>900</v>
      </c>
      <c r="F14" s="3"/>
      <c r="G14" s="3"/>
    </row>
    <row r="15" spans="1:7" ht="18" customHeight="1" x14ac:dyDescent="0.25">
      <c r="A15" s="22"/>
      <c r="B15" s="23">
        <v>15</v>
      </c>
      <c r="C15" s="24" t="s">
        <v>18</v>
      </c>
      <c r="D15" s="25">
        <v>20</v>
      </c>
      <c r="E15" s="21">
        <f t="shared" si="0"/>
        <v>300</v>
      </c>
      <c r="F15" s="3"/>
      <c r="G15" s="3"/>
    </row>
    <row r="16" spans="1:7" ht="18.75" customHeight="1" x14ac:dyDescent="0.25">
      <c r="A16" s="22"/>
      <c r="B16" s="23">
        <v>12</v>
      </c>
      <c r="C16" s="24" t="s">
        <v>19</v>
      </c>
      <c r="D16" s="25">
        <v>45</v>
      </c>
      <c r="E16" s="21">
        <f t="shared" si="0"/>
        <v>540</v>
      </c>
      <c r="F16" s="3"/>
      <c r="G16" s="3"/>
    </row>
    <row r="17" spans="1:7" ht="17.25" customHeight="1" x14ac:dyDescent="0.25">
      <c r="A17" s="22"/>
      <c r="B17" s="23">
        <v>24</v>
      </c>
      <c r="C17" s="24" t="s">
        <v>20</v>
      </c>
      <c r="D17" s="25">
        <v>35</v>
      </c>
      <c r="E17" s="21">
        <f t="shared" si="0"/>
        <v>840</v>
      </c>
      <c r="F17" s="3"/>
      <c r="G17" s="3"/>
    </row>
    <row r="18" spans="1:7" ht="16.5" customHeight="1" x14ac:dyDescent="0.25">
      <c r="A18" s="22"/>
      <c r="B18" s="23">
        <v>6</v>
      </c>
      <c r="C18" s="24" t="s">
        <v>21</v>
      </c>
      <c r="D18" s="25">
        <v>25</v>
      </c>
      <c r="E18" s="21">
        <f t="shared" si="0"/>
        <v>150</v>
      </c>
      <c r="F18" s="3"/>
      <c r="G18" s="3"/>
    </row>
    <row r="19" spans="1:7" ht="17.25" customHeight="1" x14ac:dyDescent="0.25">
      <c r="A19" s="22"/>
      <c r="B19" s="23">
        <v>8</v>
      </c>
      <c r="C19" s="24" t="s">
        <v>22</v>
      </c>
      <c r="D19" s="25">
        <v>300</v>
      </c>
      <c r="E19" s="21">
        <f t="shared" si="0"/>
        <v>2400</v>
      </c>
      <c r="F19" s="3"/>
      <c r="G19" s="3"/>
    </row>
    <row r="20" spans="1:7" ht="16.5" customHeight="1" x14ac:dyDescent="0.25">
      <c r="A20" s="22"/>
      <c r="B20" s="23">
        <v>10</v>
      </c>
      <c r="C20" s="24" t="s">
        <v>23</v>
      </c>
      <c r="D20" s="25">
        <v>65</v>
      </c>
      <c r="E20" s="21">
        <f t="shared" si="0"/>
        <v>650</v>
      </c>
      <c r="F20" s="3"/>
      <c r="G20" s="3"/>
    </row>
    <row r="21" spans="1:7" ht="16.5" customHeight="1" x14ac:dyDescent="0.25">
      <c r="A21" s="22"/>
      <c r="B21" s="23">
        <v>120</v>
      </c>
      <c r="C21" s="24" t="s">
        <v>24</v>
      </c>
      <c r="D21" s="25">
        <v>190</v>
      </c>
      <c r="E21" s="21">
        <f t="shared" si="0"/>
        <v>22800</v>
      </c>
      <c r="F21" s="3"/>
      <c r="G21" s="3"/>
    </row>
    <row r="22" spans="1:7" ht="18" customHeight="1" x14ac:dyDescent="0.25">
      <c r="A22" s="22"/>
      <c r="B22" s="23">
        <v>120</v>
      </c>
      <c r="C22" s="24" t="s">
        <v>25</v>
      </c>
      <c r="D22" s="25">
        <v>350</v>
      </c>
      <c r="E22" s="21">
        <f t="shared" si="0"/>
        <v>42000</v>
      </c>
      <c r="F22" s="3"/>
      <c r="G22" s="3"/>
    </row>
    <row r="23" spans="1:7" ht="17.25" customHeight="1" x14ac:dyDescent="0.25">
      <c r="A23" s="22"/>
      <c r="B23" s="23">
        <v>25</v>
      </c>
      <c r="C23" s="24" t="s">
        <v>26</v>
      </c>
      <c r="D23" s="25">
        <v>380</v>
      </c>
      <c r="E23" s="21">
        <f t="shared" si="0"/>
        <v>9500</v>
      </c>
      <c r="F23" s="3"/>
      <c r="G23" s="3"/>
    </row>
    <row r="24" spans="1:7" ht="20.25" customHeight="1" x14ac:dyDescent="0.25">
      <c r="A24" s="22"/>
      <c r="B24" s="23">
        <v>15</v>
      </c>
      <c r="C24" s="24" t="s">
        <v>27</v>
      </c>
      <c r="D24" s="25">
        <v>600</v>
      </c>
      <c r="E24" s="21">
        <f t="shared" si="0"/>
        <v>9000</v>
      </c>
      <c r="F24" s="3"/>
      <c r="G24" s="3"/>
    </row>
    <row r="25" spans="1:7" ht="16.5" customHeight="1" x14ac:dyDescent="0.25">
      <c r="A25" s="22"/>
      <c r="B25" s="23">
        <v>80</v>
      </c>
      <c r="C25" s="24" t="s">
        <v>28</v>
      </c>
      <c r="D25" s="25">
        <v>35</v>
      </c>
      <c r="E25" s="21">
        <f t="shared" si="0"/>
        <v>2800</v>
      </c>
      <c r="F25" s="3"/>
      <c r="G25" s="3"/>
    </row>
    <row r="26" spans="1:7" ht="13.5" customHeight="1" x14ac:dyDescent="0.25">
      <c r="A26" s="22"/>
      <c r="B26" s="23">
        <v>10</v>
      </c>
      <c r="C26" s="24" t="s">
        <v>29</v>
      </c>
      <c r="D26" s="25">
        <v>30</v>
      </c>
      <c r="E26" s="21">
        <f t="shared" si="0"/>
        <v>300</v>
      </c>
      <c r="F26" s="3"/>
      <c r="G26" s="3"/>
    </row>
    <row r="27" spans="1:7" ht="15.75" customHeight="1" x14ac:dyDescent="0.25">
      <c r="A27" s="22"/>
      <c r="B27" s="23">
        <v>6</v>
      </c>
      <c r="C27" s="24" t="s">
        <v>30</v>
      </c>
      <c r="D27" s="25">
        <v>200</v>
      </c>
      <c r="E27" s="21">
        <f t="shared" si="0"/>
        <v>1200</v>
      </c>
      <c r="F27" s="3"/>
      <c r="G27" s="3"/>
    </row>
    <row r="28" spans="1:7" ht="17.25" customHeight="1" x14ac:dyDescent="0.25">
      <c r="A28" s="22"/>
      <c r="B28" s="23">
        <v>4</v>
      </c>
      <c r="C28" s="24" t="s">
        <v>31</v>
      </c>
      <c r="D28" s="25">
        <v>70</v>
      </c>
      <c r="E28" s="21">
        <f t="shared" si="0"/>
        <v>280</v>
      </c>
      <c r="F28" s="3"/>
      <c r="G28" s="3"/>
    </row>
    <row r="29" spans="1:7" ht="25.5" customHeight="1" x14ac:dyDescent="0.25">
      <c r="A29" s="22"/>
      <c r="B29" s="19"/>
      <c r="C29" s="26" t="s">
        <v>32</v>
      </c>
      <c r="D29" s="21"/>
      <c r="E29" s="27">
        <f>E10+E11+E12+E13+E14+E15+E16+E17+E18+E19+E20+E21+E22+E23+E24+E25+E26+E27+E28</f>
        <v>99996</v>
      </c>
      <c r="F29" s="3"/>
      <c r="G29" s="3"/>
    </row>
    <row r="30" spans="1:7" ht="25.5" customHeight="1" x14ac:dyDescent="0.25">
      <c r="A30" s="22">
        <v>2941</v>
      </c>
      <c r="B30" s="19">
        <v>1</v>
      </c>
      <c r="C30" s="28" t="s">
        <v>33</v>
      </c>
      <c r="D30" s="21">
        <v>30000</v>
      </c>
      <c r="E30" s="21">
        <f>B30*D30</f>
        <v>30000</v>
      </c>
      <c r="F30" s="3"/>
      <c r="G30" s="3"/>
    </row>
    <row r="31" spans="1:7" x14ac:dyDescent="0.25">
      <c r="A31" s="13"/>
      <c r="B31" s="13"/>
      <c r="C31" s="15" t="s">
        <v>34</v>
      </c>
      <c r="D31" s="13"/>
      <c r="E31" s="16">
        <f>SUM(E30)</f>
        <v>30000</v>
      </c>
      <c r="F31" s="3"/>
      <c r="G31" s="3"/>
    </row>
    <row r="32" spans="1:7" ht="25.5" customHeight="1" x14ac:dyDescent="0.25">
      <c r="A32" s="29">
        <v>3171</v>
      </c>
      <c r="B32" s="22"/>
      <c r="C32" s="20" t="s">
        <v>35</v>
      </c>
      <c r="D32" s="30"/>
      <c r="E32" s="21"/>
      <c r="F32" s="3"/>
      <c r="G32" s="3"/>
    </row>
    <row r="33" spans="1:7" ht="25.5" customHeight="1" x14ac:dyDescent="0.25">
      <c r="A33" s="29"/>
      <c r="B33" s="22">
        <v>1</v>
      </c>
      <c r="C33" s="20" t="s">
        <v>36</v>
      </c>
      <c r="D33" s="30">
        <v>150000</v>
      </c>
      <c r="E33" s="21">
        <f t="shared" ref="E33:E35" si="1">B33*D33</f>
        <v>150000</v>
      </c>
      <c r="F33" s="3"/>
      <c r="G33" s="3"/>
    </row>
    <row r="34" spans="1:7" x14ac:dyDescent="0.25">
      <c r="A34" s="22"/>
      <c r="B34" s="22">
        <v>1</v>
      </c>
      <c r="C34" s="28" t="s">
        <v>37</v>
      </c>
      <c r="D34" s="21">
        <v>20000</v>
      </c>
      <c r="E34" s="21">
        <f t="shared" si="1"/>
        <v>20000</v>
      </c>
      <c r="F34" s="3"/>
      <c r="G34" s="3"/>
    </row>
    <row r="35" spans="1:7" x14ac:dyDescent="0.25">
      <c r="A35" s="22"/>
      <c r="B35" s="22">
        <v>1</v>
      </c>
      <c r="C35" s="28" t="s">
        <v>38</v>
      </c>
      <c r="D35" s="21">
        <v>50000</v>
      </c>
      <c r="E35" s="21">
        <f t="shared" si="1"/>
        <v>50000</v>
      </c>
      <c r="F35" s="3"/>
      <c r="G35" s="3"/>
    </row>
    <row r="36" spans="1:7" x14ac:dyDescent="0.25">
      <c r="A36" s="31"/>
      <c r="B36" s="31"/>
      <c r="C36" s="15" t="s">
        <v>39</v>
      </c>
      <c r="D36" s="31"/>
      <c r="E36" s="32">
        <f>SUM(E33:E35)</f>
        <v>220000</v>
      </c>
      <c r="F36" s="3"/>
      <c r="G36" s="3"/>
    </row>
    <row r="37" spans="1:7" x14ac:dyDescent="0.25">
      <c r="A37" s="18">
        <v>3311</v>
      </c>
      <c r="B37" s="22"/>
      <c r="C37" s="20" t="s">
        <v>40</v>
      </c>
      <c r="D37" s="25"/>
      <c r="E37" s="21"/>
      <c r="F37" s="3"/>
      <c r="G37" s="3"/>
    </row>
    <row r="38" spans="1:7" ht="25.5" x14ac:dyDescent="0.25">
      <c r="A38" s="22"/>
      <c r="B38" s="22">
        <v>1</v>
      </c>
      <c r="C38" s="28" t="s">
        <v>41</v>
      </c>
      <c r="D38" s="25">
        <v>75000</v>
      </c>
      <c r="E38" s="21">
        <f t="shared" ref="E38:E39" si="2">B38*D38</f>
        <v>75000</v>
      </c>
      <c r="F38" s="3"/>
      <c r="G38" s="3"/>
    </row>
    <row r="39" spans="1:7" x14ac:dyDescent="0.25">
      <c r="A39" s="22"/>
      <c r="B39" s="22">
        <v>1</v>
      </c>
      <c r="C39" s="28" t="s">
        <v>42</v>
      </c>
      <c r="D39" s="21">
        <v>50000</v>
      </c>
      <c r="E39" s="21">
        <f t="shared" si="2"/>
        <v>50000</v>
      </c>
      <c r="F39" s="3"/>
      <c r="G39" s="3"/>
    </row>
    <row r="40" spans="1:7" x14ac:dyDescent="0.25">
      <c r="A40" s="31"/>
      <c r="B40" s="31"/>
      <c r="C40" s="15" t="s">
        <v>43</v>
      </c>
      <c r="D40" s="31"/>
      <c r="E40" s="32">
        <f>SUM(E38:E39)</f>
        <v>125000</v>
      </c>
      <c r="F40" s="3"/>
      <c r="G40" s="3"/>
    </row>
    <row r="41" spans="1:7" ht="25.5" customHeight="1" x14ac:dyDescent="0.25">
      <c r="A41" s="18">
        <v>3391</v>
      </c>
      <c r="B41" s="29">
        <v>1</v>
      </c>
      <c r="C41" s="33" t="s">
        <v>44</v>
      </c>
      <c r="D41" s="25">
        <v>100000</v>
      </c>
      <c r="E41" s="21">
        <f>B41*D41</f>
        <v>100000</v>
      </c>
      <c r="F41" s="3"/>
      <c r="G41" s="3"/>
    </row>
    <row r="42" spans="1:7" x14ac:dyDescent="0.25">
      <c r="A42" s="13"/>
      <c r="B42" s="13"/>
      <c r="C42" s="15" t="s">
        <v>45</v>
      </c>
      <c r="D42" s="13"/>
      <c r="E42" s="16">
        <f>SUM(E41)</f>
        <v>100000</v>
      </c>
      <c r="F42" s="3"/>
      <c r="G42" s="3"/>
    </row>
    <row r="43" spans="1:7" x14ac:dyDescent="0.25">
      <c r="A43" s="18">
        <v>3531</v>
      </c>
      <c r="B43" s="22"/>
      <c r="C43" s="20" t="s">
        <v>46</v>
      </c>
      <c r="D43" s="21"/>
      <c r="E43" s="21"/>
      <c r="F43" s="3"/>
      <c r="G43" s="3"/>
    </row>
    <row r="44" spans="1:7" x14ac:dyDescent="0.25">
      <c r="A44" s="22">
        <v>3531</v>
      </c>
      <c r="B44" s="22">
        <v>1</v>
      </c>
      <c r="C44" s="28" t="s">
        <v>47</v>
      </c>
      <c r="D44" s="21">
        <v>30000</v>
      </c>
      <c r="E44" s="21">
        <f t="shared" ref="E44:E47" si="3">B44*D44</f>
        <v>30000</v>
      </c>
      <c r="F44" s="3"/>
      <c r="G44" s="3"/>
    </row>
    <row r="45" spans="1:7" x14ac:dyDescent="0.25">
      <c r="A45" s="22">
        <v>3531</v>
      </c>
      <c r="B45" s="22">
        <v>100</v>
      </c>
      <c r="C45" s="28" t="s">
        <v>48</v>
      </c>
      <c r="D45" s="21">
        <v>100</v>
      </c>
      <c r="E45" s="21">
        <f t="shared" si="3"/>
        <v>10000</v>
      </c>
      <c r="F45" s="3"/>
      <c r="G45" s="3"/>
    </row>
    <row r="46" spans="1:7" x14ac:dyDescent="0.25">
      <c r="A46" s="22">
        <v>3531</v>
      </c>
      <c r="B46" s="22">
        <v>1</v>
      </c>
      <c r="C46" s="28" t="s">
        <v>49</v>
      </c>
      <c r="D46" s="21">
        <f>(2*1500)+6000</f>
        <v>9000</v>
      </c>
      <c r="E46" s="21">
        <f t="shared" si="3"/>
        <v>9000</v>
      </c>
      <c r="F46" s="3"/>
      <c r="G46" s="3"/>
    </row>
    <row r="47" spans="1:7" x14ac:dyDescent="0.25">
      <c r="A47" s="22">
        <v>3531</v>
      </c>
      <c r="B47" s="22">
        <v>1</v>
      </c>
      <c r="C47" s="28" t="s">
        <v>50</v>
      </c>
      <c r="D47" s="34">
        <v>40000</v>
      </c>
      <c r="E47" s="21">
        <f t="shared" si="3"/>
        <v>40000</v>
      </c>
      <c r="F47" s="3"/>
      <c r="G47" s="3"/>
    </row>
    <row r="48" spans="1:7" x14ac:dyDescent="0.25">
      <c r="A48" s="22">
        <v>3531</v>
      </c>
      <c r="B48" s="22">
        <v>1</v>
      </c>
      <c r="C48" s="28" t="s">
        <v>51</v>
      </c>
      <c r="D48" s="35">
        <v>200000</v>
      </c>
      <c r="E48" s="21">
        <f>150000+50000</f>
        <v>200000</v>
      </c>
      <c r="F48" s="3"/>
      <c r="G48" s="3"/>
    </row>
    <row r="49" spans="1:7" x14ac:dyDescent="0.25">
      <c r="A49" s="22">
        <v>3531</v>
      </c>
      <c r="B49" s="22">
        <v>1</v>
      </c>
      <c r="C49" s="28" t="s">
        <v>52</v>
      </c>
      <c r="D49" s="35">
        <v>51500</v>
      </c>
      <c r="E49" s="21">
        <v>51500</v>
      </c>
      <c r="F49" s="3"/>
      <c r="G49" s="3"/>
    </row>
    <row r="50" spans="1:7" x14ac:dyDescent="0.25">
      <c r="A50" s="22">
        <v>3531</v>
      </c>
      <c r="B50" s="22">
        <v>1</v>
      </c>
      <c r="C50" s="28" t="s">
        <v>53</v>
      </c>
      <c r="D50" s="35">
        <v>61000</v>
      </c>
      <c r="E50" s="21">
        <v>61000</v>
      </c>
      <c r="F50" s="3"/>
      <c r="G50" s="3"/>
    </row>
    <row r="51" spans="1:7" x14ac:dyDescent="0.25">
      <c r="A51" s="22">
        <v>3531</v>
      </c>
      <c r="B51" s="22">
        <v>1</v>
      </c>
      <c r="C51" s="28" t="s">
        <v>54</v>
      </c>
      <c r="D51" s="21">
        <v>50000</v>
      </c>
      <c r="E51" s="21">
        <f>B51*D51</f>
        <v>50000</v>
      </c>
      <c r="F51" s="3"/>
      <c r="G51" s="3"/>
    </row>
    <row r="52" spans="1:7" x14ac:dyDescent="0.25">
      <c r="A52" s="22">
        <v>3531</v>
      </c>
      <c r="B52" s="22">
        <v>1</v>
      </c>
      <c r="C52" s="20" t="s">
        <v>55</v>
      </c>
      <c r="D52" s="25">
        <v>80000</v>
      </c>
      <c r="E52" s="21">
        <v>80000</v>
      </c>
      <c r="F52" s="3"/>
      <c r="G52" s="3"/>
    </row>
    <row r="53" spans="1:7" x14ac:dyDescent="0.25">
      <c r="A53" s="22">
        <v>3531</v>
      </c>
      <c r="B53" s="22">
        <v>1</v>
      </c>
      <c r="C53" s="28" t="s">
        <v>56</v>
      </c>
      <c r="D53" s="21">
        <v>190000</v>
      </c>
      <c r="E53" s="21">
        <f t="shared" ref="E53:E54" si="4">B53*D53</f>
        <v>190000</v>
      </c>
      <c r="F53" s="3"/>
      <c r="G53" s="3"/>
    </row>
    <row r="54" spans="1:7" ht="25.5" customHeight="1" x14ac:dyDescent="0.25">
      <c r="A54" s="22">
        <v>3531</v>
      </c>
      <c r="B54" s="22">
        <v>1</v>
      </c>
      <c r="C54" s="28" t="s">
        <v>57</v>
      </c>
      <c r="D54" s="21">
        <v>256000</v>
      </c>
      <c r="E54" s="21">
        <f t="shared" si="4"/>
        <v>256000</v>
      </c>
      <c r="F54" s="3"/>
      <c r="G54" s="3"/>
    </row>
    <row r="55" spans="1:7" x14ac:dyDescent="0.25">
      <c r="A55" s="36"/>
      <c r="B55" s="36"/>
      <c r="C55" s="15" t="s">
        <v>58</v>
      </c>
      <c r="D55" s="37"/>
      <c r="E55" s="38">
        <f>SUM(E41:E54)</f>
        <v>1177500</v>
      </c>
      <c r="F55" s="3"/>
      <c r="G55" s="3"/>
    </row>
    <row r="56" spans="1:7" x14ac:dyDescent="0.25">
      <c r="A56" s="22">
        <v>3581</v>
      </c>
      <c r="B56" s="29">
        <v>1</v>
      </c>
      <c r="C56" s="33" t="s">
        <v>59</v>
      </c>
      <c r="D56" s="25">
        <v>152000</v>
      </c>
      <c r="E56" s="21">
        <f>B56*D56</f>
        <v>152000</v>
      </c>
      <c r="F56" s="3"/>
      <c r="G56" s="3"/>
    </row>
    <row r="57" spans="1:7" x14ac:dyDescent="0.25">
      <c r="A57" s="13"/>
      <c r="B57" s="13"/>
      <c r="C57" s="15" t="s">
        <v>60</v>
      </c>
      <c r="D57" s="13"/>
      <c r="E57" s="16">
        <f>SUM(E56)</f>
        <v>152000</v>
      </c>
      <c r="F57" s="3"/>
      <c r="G57" s="3"/>
    </row>
    <row r="58" spans="1:7" x14ac:dyDescent="0.25">
      <c r="A58" s="22">
        <v>3661</v>
      </c>
      <c r="B58" s="22">
        <v>1</v>
      </c>
      <c r="C58" s="28" t="s">
        <v>61</v>
      </c>
      <c r="D58" s="21">
        <v>15000</v>
      </c>
      <c r="E58" s="21">
        <f t="shared" ref="E58:E59" si="5">B58*D58</f>
        <v>15000</v>
      </c>
      <c r="F58" s="3"/>
      <c r="G58" s="3"/>
    </row>
    <row r="59" spans="1:7" x14ac:dyDescent="0.25">
      <c r="A59" s="22">
        <v>3661</v>
      </c>
      <c r="B59" s="19">
        <v>1</v>
      </c>
      <c r="C59" s="28" t="s">
        <v>62</v>
      </c>
      <c r="D59" s="25">
        <v>5000</v>
      </c>
      <c r="E59" s="21">
        <f t="shared" si="5"/>
        <v>5000</v>
      </c>
      <c r="F59" s="3"/>
      <c r="G59" s="3"/>
    </row>
    <row r="60" spans="1:7" x14ac:dyDescent="0.25">
      <c r="A60" s="36"/>
      <c r="B60" s="36"/>
      <c r="C60" s="15" t="s">
        <v>63</v>
      </c>
      <c r="D60" s="37"/>
      <c r="E60" s="38">
        <f>SUM(E58:E59)</f>
        <v>20000</v>
      </c>
      <c r="F60" s="39"/>
      <c r="G60" s="3"/>
    </row>
    <row r="61" spans="1:7" x14ac:dyDescent="0.25">
      <c r="A61" s="18">
        <v>5111</v>
      </c>
      <c r="B61" s="18"/>
      <c r="C61" s="20" t="s">
        <v>64</v>
      </c>
      <c r="D61" s="25"/>
      <c r="E61" s="21"/>
      <c r="F61" s="3"/>
      <c r="G61" s="3"/>
    </row>
    <row r="62" spans="1:7" x14ac:dyDescent="0.25">
      <c r="A62" s="18"/>
      <c r="B62" s="18">
        <v>1</v>
      </c>
      <c r="C62" s="20" t="s">
        <v>65</v>
      </c>
      <c r="D62" s="25">
        <v>22188</v>
      </c>
      <c r="E62" s="21">
        <f t="shared" ref="E62:E106" si="6">D62*B62</f>
        <v>22188</v>
      </c>
      <c r="F62" s="3"/>
      <c r="G62" s="3"/>
    </row>
    <row r="63" spans="1:7" x14ac:dyDescent="0.25">
      <c r="A63" s="18"/>
      <c r="B63" s="18">
        <v>1</v>
      </c>
      <c r="C63" s="20" t="s">
        <v>66</v>
      </c>
      <c r="D63" s="25">
        <v>17939</v>
      </c>
      <c r="E63" s="21">
        <f t="shared" si="6"/>
        <v>17939</v>
      </c>
      <c r="F63" s="3"/>
      <c r="G63" s="3"/>
    </row>
    <row r="64" spans="1:7" x14ac:dyDescent="0.25">
      <c r="A64" s="18"/>
      <c r="B64" s="18">
        <v>3</v>
      </c>
      <c r="C64" s="20" t="s">
        <v>67</v>
      </c>
      <c r="D64" s="25">
        <v>2298</v>
      </c>
      <c r="E64" s="21">
        <f t="shared" si="6"/>
        <v>6894</v>
      </c>
      <c r="F64" s="3"/>
      <c r="G64" s="3"/>
    </row>
    <row r="65" spans="1:7" x14ac:dyDescent="0.25">
      <c r="A65" s="18"/>
      <c r="B65" s="18">
        <v>5</v>
      </c>
      <c r="C65" s="20" t="s">
        <v>68</v>
      </c>
      <c r="D65" s="25">
        <v>4826</v>
      </c>
      <c r="E65" s="21">
        <f t="shared" si="6"/>
        <v>24130</v>
      </c>
      <c r="F65" s="3"/>
      <c r="G65" s="3"/>
    </row>
    <row r="66" spans="1:7" x14ac:dyDescent="0.25">
      <c r="A66" s="18"/>
      <c r="B66" s="18">
        <v>2</v>
      </c>
      <c r="C66" s="20" t="s">
        <v>69</v>
      </c>
      <c r="D66" s="25">
        <v>2877</v>
      </c>
      <c r="E66" s="21">
        <f t="shared" si="6"/>
        <v>5754</v>
      </c>
      <c r="F66" s="3"/>
      <c r="G66" s="3"/>
    </row>
    <row r="67" spans="1:7" x14ac:dyDescent="0.25">
      <c r="A67" s="18"/>
      <c r="B67" s="18">
        <v>3</v>
      </c>
      <c r="C67" s="20" t="s">
        <v>70</v>
      </c>
      <c r="D67" s="25">
        <v>2110</v>
      </c>
      <c r="E67" s="21">
        <f t="shared" si="6"/>
        <v>6330</v>
      </c>
      <c r="F67" s="3"/>
      <c r="G67" s="3"/>
    </row>
    <row r="68" spans="1:7" x14ac:dyDescent="0.25">
      <c r="A68" s="18"/>
      <c r="B68" s="18">
        <v>1</v>
      </c>
      <c r="C68" s="20" t="s">
        <v>71</v>
      </c>
      <c r="D68" s="25">
        <v>1638</v>
      </c>
      <c r="E68" s="21">
        <f t="shared" si="6"/>
        <v>1638</v>
      </c>
      <c r="F68" s="3"/>
      <c r="G68" s="3"/>
    </row>
    <row r="69" spans="1:7" x14ac:dyDescent="0.25">
      <c r="A69" s="18"/>
      <c r="B69" s="18">
        <v>1</v>
      </c>
      <c r="C69" s="20" t="s">
        <v>72</v>
      </c>
      <c r="D69" s="25">
        <v>5777</v>
      </c>
      <c r="E69" s="21">
        <f t="shared" si="6"/>
        <v>5777</v>
      </c>
      <c r="F69" s="3"/>
      <c r="G69" s="3"/>
    </row>
    <row r="70" spans="1:7" x14ac:dyDescent="0.25">
      <c r="A70" s="18"/>
      <c r="B70" s="18">
        <v>1</v>
      </c>
      <c r="C70" s="20" t="s">
        <v>73</v>
      </c>
      <c r="D70" s="25">
        <v>548</v>
      </c>
      <c r="E70" s="21">
        <f t="shared" si="6"/>
        <v>548</v>
      </c>
      <c r="F70" s="3"/>
      <c r="G70" s="3"/>
    </row>
    <row r="71" spans="1:7" x14ac:dyDescent="0.25">
      <c r="A71" s="18"/>
      <c r="B71" s="18">
        <v>1</v>
      </c>
      <c r="C71" s="20" t="s">
        <v>74</v>
      </c>
      <c r="D71" s="25">
        <v>7507</v>
      </c>
      <c r="E71" s="21">
        <f t="shared" si="6"/>
        <v>7507</v>
      </c>
      <c r="F71" s="3"/>
      <c r="G71" s="3"/>
    </row>
    <row r="72" spans="1:7" x14ac:dyDescent="0.25">
      <c r="A72" s="18"/>
      <c r="B72" s="18">
        <v>2</v>
      </c>
      <c r="C72" s="20" t="s">
        <v>75</v>
      </c>
      <c r="D72" s="25">
        <v>4567</v>
      </c>
      <c r="E72" s="21">
        <f t="shared" si="6"/>
        <v>9134</v>
      </c>
      <c r="F72" s="3"/>
      <c r="G72" s="3"/>
    </row>
    <row r="73" spans="1:7" x14ac:dyDescent="0.25">
      <c r="A73" s="18"/>
      <c r="B73" s="18">
        <v>1</v>
      </c>
      <c r="C73" s="20" t="s">
        <v>76</v>
      </c>
      <c r="D73" s="25">
        <v>6943</v>
      </c>
      <c r="E73" s="21">
        <f t="shared" si="6"/>
        <v>6943</v>
      </c>
      <c r="F73" s="3"/>
      <c r="G73" s="3"/>
    </row>
    <row r="74" spans="1:7" x14ac:dyDescent="0.25">
      <c r="A74" s="18"/>
      <c r="B74" s="18">
        <v>2</v>
      </c>
      <c r="C74" s="20" t="s">
        <v>77</v>
      </c>
      <c r="D74" s="25">
        <v>4825.5</v>
      </c>
      <c r="E74" s="21">
        <f t="shared" si="6"/>
        <v>9651</v>
      </c>
      <c r="F74" s="3"/>
      <c r="G74" s="3"/>
    </row>
    <row r="75" spans="1:7" x14ac:dyDescent="0.25">
      <c r="A75" s="18"/>
      <c r="B75" s="18">
        <v>2</v>
      </c>
      <c r="C75" s="20" t="s">
        <v>78</v>
      </c>
      <c r="D75" s="25">
        <v>2877</v>
      </c>
      <c r="E75" s="21">
        <f t="shared" si="6"/>
        <v>5754</v>
      </c>
      <c r="F75" s="3"/>
      <c r="G75" s="3"/>
    </row>
    <row r="76" spans="1:7" x14ac:dyDescent="0.25">
      <c r="A76" s="18"/>
      <c r="B76" s="18">
        <v>1</v>
      </c>
      <c r="C76" s="20" t="s">
        <v>79</v>
      </c>
      <c r="D76" s="25">
        <v>2110</v>
      </c>
      <c r="E76" s="21">
        <f t="shared" si="6"/>
        <v>2110</v>
      </c>
      <c r="F76" s="3"/>
      <c r="G76" s="3"/>
    </row>
    <row r="77" spans="1:7" x14ac:dyDescent="0.25">
      <c r="A77" s="18"/>
      <c r="B77" s="18">
        <v>1</v>
      </c>
      <c r="C77" s="20" t="s">
        <v>80</v>
      </c>
      <c r="D77" s="25">
        <v>1638</v>
      </c>
      <c r="E77" s="21">
        <f t="shared" si="6"/>
        <v>1638</v>
      </c>
      <c r="F77" s="3"/>
      <c r="G77" s="3"/>
    </row>
    <row r="78" spans="1:7" x14ac:dyDescent="0.25">
      <c r="A78" s="18"/>
      <c r="B78" s="18">
        <v>1</v>
      </c>
      <c r="C78" s="20" t="s">
        <v>81</v>
      </c>
      <c r="D78" s="25">
        <v>6353</v>
      </c>
      <c r="E78" s="21">
        <f t="shared" si="6"/>
        <v>6353</v>
      </c>
      <c r="F78" s="3"/>
      <c r="G78" s="3"/>
    </row>
    <row r="79" spans="1:7" x14ac:dyDescent="0.25">
      <c r="A79" s="18"/>
      <c r="B79" s="18">
        <v>1</v>
      </c>
      <c r="C79" s="20" t="s">
        <v>82</v>
      </c>
      <c r="D79" s="25">
        <v>727</v>
      </c>
      <c r="E79" s="21">
        <f t="shared" si="6"/>
        <v>727</v>
      </c>
      <c r="F79" s="3"/>
      <c r="G79" s="3"/>
    </row>
    <row r="80" spans="1:7" x14ac:dyDescent="0.25">
      <c r="A80" s="18"/>
      <c r="B80" s="18">
        <v>2</v>
      </c>
      <c r="C80" s="20" t="s">
        <v>83</v>
      </c>
      <c r="D80" s="25">
        <v>1668</v>
      </c>
      <c r="E80" s="21">
        <f t="shared" si="6"/>
        <v>3336</v>
      </c>
      <c r="F80" s="3"/>
      <c r="G80" s="3"/>
    </row>
    <row r="81" spans="1:7" x14ac:dyDescent="0.25">
      <c r="A81" s="18"/>
      <c r="B81" s="18">
        <v>1</v>
      </c>
      <c r="C81" s="20" t="s">
        <v>84</v>
      </c>
      <c r="D81" s="25">
        <v>332</v>
      </c>
      <c r="E81" s="21">
        <f t="shared" si="6"/>
        <v>332</v>
      </c>
      <c r="F81" s="3"/>
      <c r="G81" s="3"/>
    </row>
    <row r="82" spans="1:7" x14ac:dyDescent="0.25">
      <c r="A82" s="18"/>
      <c r="B82" s="18">
        <v>3</v>
      </c>
      <c r="C82" s="20" t="s">
        <v>85</v>
      </c>
      <c r="D82" s="25">
        <v>3990</v>
      </c>
      <c r="E82" s="21">
        <f t="shared" si="6"/>
        <v>11970</v>
      </c>
      <c r="F82" s="3"/>
      <c r="G82" s="3"/>
    </row>
    <row r="83" spans="1:7" x14ac:dyDescent="0.25">
      <c r="A83" s="18"/>
      <c r="B83" s="18">
        <v>3</v>
      </c>
      <c r="C83" s="20" t="s">
        <v>86</v>
      </c>
      <c r="D83" s="25">
        <v>532</v>
      </c>
      <c r="E83" s="21">
        <f t="shared" si="6"/>
        <v>1596</v>
      </c>
      <c r="F83" s="3"/>
      <c r="G83" s="3"/>
    </row>
    <row r="84" spans="1:7" x14ac:dyDescent="0.25">
      <c r="A84" s="18"/>
      <c r="B84" s="18">
        <v>3</v>
      </c>
      <c r="C84" s="20" t="s">
        <v>87</v>
      </c>
      <c r="D84" s="25">
        <v>855</v>
      </c>
      <c r="E84" s="21">
        <f t="shared" si="6"/>
        <v>2565</v>
      </c>
      <c r="F84" s="3"/>
      <c r="G84" s="3"/>
    </row>
    <row r="85" spans="1:7" x14ac:dyDescent="0.25">
      <c r="A85" s="18"/>
      <c r="B85" s="18">
        <v>3</v>
      </c>
      <c r="C85" s="20" t="s">
        <v>88</v>
      </c>
      <c r="D85" s="25">
        <v>3606</v>
      </c>
      <c r="E85" s="21">
        <f t="shared" si="6"/>
        <v>10818</v>
      </c>
      <c r="F85" s="3"/>
      <c r="G85" s="3"/>
    </row>
    <row r="86" spans="1:7" x14ac:dyDescent="0.25">
      <c r="A86" s="18"/>
      <c r="B86" s="18">
        <v>3</v>
      </c>
      <c r="C86" s="20" t="s">
        <v>89</v>
      </c>
      <c r="D86" s="25">
        <v>2550</v>
      </c>
      <c r="E86" s="21">
        <f t="shared" si="6"/>
        <v>7650</v>
      </c>
      <c r="F86" s="3"/>
      <c r="G86" s="3"/>
    </row>
    <row r="87" spans="1:7" x14ac:dyDescent="0.25">
      <c r="A87" s="18"/>
      <c r="B87" s="18">
        <v>42</v>
      </c>
      <c r="C87" s="20" t="s">
        <v>90</v>
      </c>
      <c r="D87" s="25">
        <v>5864</v>
      </c>
      <c r="E87" s="21">
        <f t="shared" si="6"/>
        <v>246288</v>
      </c>
      <c r="F87" s="3"/>
      <c r="G87" s="3"/>
    </row>
    <row r="88" spans="1:7" x14ac:dyDescent="0.25">
      <c r="A88" s="18"/>
      <c r="B88" s="18">
        <v>42</v>
      </c>
      <c r="C88" s="20" t="s">
        <v>91</v>
      </c>
      <c r="D88" s="25">
        <v>621</v>
      </c>
      <c r="E88" s="21">
        <f t="shared" si="6"/>
        <v>26082</v>
      </c>
      <c r="F88" s="3"/>
      <c r="G88" s="3"/>
    </row>
    <row r="89" spans="1:7" x14ac:dyDescent="0.25">
      <c r="A89" s="18"/>
      <c r="B89" s="18">
        <v>24</v>
      </c>
      <c r="C89" s="20" t="s">
        <v>92</v>
      </c>
      <c r="D89" s="25">
        <v>916</v>
      </c>
      <c r="E89" s="21">
        <f t="shared" si="6"/>
        <v>21984</v>
      </c>
      <c r="F89" s="3"/>
      <c r="G89" s="3"/>
    </row>
    <row r="90" spans="1:7" x14ac:dyDescent="0.25">
      <c r="A90" s="18"/>
      <c r="B90" s="18">
        <v>6</v>
      </c>
      <c r="C90" s="20" t="s">
        <v>93</v>
      </c>
      <c r="D90" s="25">
        <v>5670</v>
      </c>
      <c r="E90" s="21">
        <f t="shared" si="6"/>
        <v>34020</v>
      </c>
      <c r="F90" s="3"/>
      <c r="G90" s="3"/>
    </row>
    <row r="91" spans="1:7" x14ac:dyDescent="0.25">
      <c r="A91" s="18"/>
      <c r="B91" s="18">
        <v>12</v>
      </c>
      <c r="C91" s="20" t="s">
        <v>94</v>
      </c>
      <c r="D91" s="25">
        <v>2550</v>
      </c>
      <c r="E91" s="21">
        <f t="shared" si="6"/>
        <v>30600</v>
      </c>
      <c r="F91" s="3"/>
      <c r="G91" s="3"/>
    </row>
    <row r="92" spans="1:7" x14ac:dyDescent="0.25">
      <c r="A92" s="18"/>
      <c r="B92" s="18">
        <v>6</v>
      </c>
      <c r="C92" s="20" t="s">
        <v>95</v>
      </c>
      <c r="D92" s="25">
        <v>2044</v>
      </c>
      <c r="E92" s="21">
        <f t="shared" si="6"/>
        <v>12264</v>
      </c>
      <c r="F92" s="3"/>
      <c r="G92" s="3"/>
    </row>
    <row r="93" spans="1:7" x14ac:dyDescent="0.25">
      <c r="A93" s="18"/>
      <c r="B93" s="18">
        <v>6</v>
      </c>
      <c r="C93" s="20" t="s">
        <v>96</v>
      </c>
      <c r="D93" s="25">
        <v>916.4</v>
      </c>
      <c r="E93" s="21">
        <f t="shared" si="6"/>
        <v>5498.4</v>
      </c>
      <c r="F93" s="3"/>
      <c r="G93" s="3"/>
    </row>
    <row r="94" spans="1:7" x14ac:dyDescent="0.25">
      <c r="A94" s="18"/>
      <c r="B94" s="18">
        <v>6</v>
      </c>
      <c r="C94" s="20" t="s">
        <v>97</v>
      </c>
      <c r="D94" s="25">
        <v>1537</v>
      </c>
      <c r="E94" s="21">
        <f t="shared" si="6"/>
        <v>9222</v>
      </c>
      <c r="F94" s="3"/>
      <c r="G94" s="3"/>
    </row>
    <row r="95" spans="1:7" x14ac:dyDescent="0.25">
      <c r="A95" s="18"/>
      <c r="B95" s="18">
        <v>3</v>
      </c>
      <c r="C95" s="20" t="s">
        <v>98</v>
      </c>
      <c r="D95" s="25">
        <v>332</v>
      </c>
      <c r="E95" s="21">
        <f t="shared" si="6"/>
        <v>996</v>
      </c>
      <c r="F95" s="3"/>
      <c r="G95" s="3"/>
    </row>
    <row r="96" spans="1:7" x14ac:dyDescent="0.25">
      <c r="A96" s="18"/>
      <c r="B96" s="18">
        <v>3</v>
      </c>
      <c r="C96" s="20" t="s">
        <v>99</v>
      </c>
      <c r="D96" s="25">
        <v>6353</v>
      </c>
      <c r="E96" s="21">
        <f t="shared" si="6"/>
        <v>19059</v>
      </c>
      <c r="F96" s="3"/>
      <c r="G96" s="3"/>
    </row>
    <row r="97" spans="1:7" x14ac:dyDescent="0.25">
      <c r="A97" s="18"/>
      <c r="B97" s="18">
        <v>3</v>
      </c>
      <c r="C97" s="20" t="s">
        <v>100</v>
      </c>
      <c r="D97" s="25">
        <v>727</v>
      </c>
      <c r="E97" s="21">
        <f t="shared" si="6"/>
        <v>2181</v>
      </c>
      <c r="F97" s="3"/>
      <c r="G97" s="3"/>
    </row>
    <row r="98" spans="1:7" x14ac:dyDescent="0.25">
      <c r="A98" s="18"/>
      <c r="B98" s="18">
        <v>6</v>
      </c>
      <c r="C98" s="20" t="s">
        <v>101</v>
      </c>
      <c r="D98" s="25">
        <v>1668</v>
      </c>
      <c r="E98" s="21">
        <f t="shared" si="6"/>
        <v>10008</v>
      </c>
      <c r="F98" s="3"/>
      <c r="G98" s="3"/>
    </row>
    <row r="99" spans="1:7" x14ac:dyDescent="0.25">
      <c r="A99" s="18"/>
      <c r="B99" s="18">
        <v>3</v>
      </c>
      <c r="C99" s="20" t="s">
        <v>102</v>
      </c>
      <c r="D99" s="25">
        <v>332</v>
      </c>
      <c r="E99" s="21">
        <f t="shared" si="6"/>
        <v>996</v>
      </c>
      <c r="F99" s="3"/>
      <c r="G99" s="3"/>
    </row>
    <row r="100" spans="1:7" x14ac:dyDescent="0.25">
      <c r="A100" s="18"/>
      <c r="B100" s="18">
        <v>1</v>
      </c>
      <c r="C100" s="20" t="s">
        <v>103</v>
      </c>
      <c r="D100" s="25">
        <v>7012</v>
      </c>
      <c r="E100" s="21">
        <f t="shared" si="6"/>
        <v>7012</v>
      </c>
      <c r="F100" s="3"/>
      <c r="G100" s="3"/>
    </row>
    <row r="101" spans="1:7" x14ac:dyDescent="0.25">
      <c r="A101" s="18"/>
      <c r="B101" s="18">
        <v>46</v>
      </c>
      <c r="C101" s="20" t="s">
        <v>104</v>
      </c>
      <c r="D101" s="25">
        <v>1108</v>
      </c>
      <c r="E101" s="21">
        <f t="shared" si="6"/>
        <v>50968</v>
      </c>
      <c r="F101" s="3"/>
      <c r="G101" s="3"/>
    </row>
    <row r="102" spans="1:7" x14ac:dyDescent="0.25">
      <c r="A102" s="18"/>
      <c r="B102" s="18">
        <v>2</v>
      </c>
      <c r="C102" s="20" t="s">
        <v>105</v>
      </c>
      <c r="D102" s="25">
        <v>7314</v>
      </c>
      <c r="E102" s="21">
        <f t="shared" si="6"/>
        <v>14628</v>
      </c>
      <c r="F102" s="3"/>
      <c r="G102" s="3"/>
    </row>
    <row r="103" spans="1:7" x14ac:dyDescent="0.25">
      <c r="A103" s="18"/>
      <c r="B103" s="18">
        <v>40</v>
      </c>
      <c r="C103" s="20" t="s">
        <v>106</v>
      </c>
      <c r="D103" s="25">
        <v>2825</v>
      </c>
      <c r="E103" s="21">
        <f t="shared" si="6"/>
        <v>113000</v>
      </c>
      <c r="F103" s="3"/>
      <c r="G103" s="3"/>
    </row>
    <row r="104" spans="1:7" x14ac:dyDescent="0.25">
      <c r="A104" s="18"/>
      <c r="B104" s="18">
        <v>2</v>
      </c>
      <c r="C104" s="20" t="s">
        <v>107</v>
      </c>
      <c r="D104" s="25">
        <v>4338</v>
      </c>
      <c r="E104" s="21">
        <f t="shared" si="6"/>
        <v>8676</v>
      </c>
      <c r="F104" s="3"/>
      <c r="G104" s="3"/>
    </row>
    <row r="105" spans="1:7" x14ac:dyDescent="0.25">
      <c r="A105" s="18"/>
      <c r="B105" s="18">
        <v>42</v>
      </c>
      <c r="C105" s="20" t="s">
        <v>108</v>
      </c>
      <c r="D105" s="25">
        <v>2314</v>
      </c>
      <c r="E105" s="21">
        <f t="shared" si="6"/>
        <v>97188</v>
      </c>
      <c r="F105" s="3"/>
      <c r="G105" s="3"/>
    </row>
    <row r="106" spans="1:7" x14ac:dyDescent="0.25">
      <c r="A106" s="18"/>
      <c r="B106" s="18">
        <v>36</v>
      </c>
      <c r="C106" s="20" t="s">
        <v>109</v>
      </c>
      <c r="D106" s="25">
        <v>1130</v>
      </c>
      <c r="E106" s="21">
        <f t="shared" si="6"/>
        <v>40680</v>
      </c>
      <c r="F106" s="3"/>
      <c r="G106" s="3"/>
    </row>
    <row r="107" spans="1:7" x14ac:dyDescent="0.25">
      <c r="A107" s="36"/>
      <c r="B107" s="36"/>
      <c r="C107" s="15" t="s">
        <v>110</v>
      </c>
      <c r="D107" s="37"/>
      <c r="E107" s="38">
        <f>SUM(E62:E106)</f>
        <v>930632.4</v>
      </c>
      <c r="F107" s="39"/>
      <c r="G107" s="3"/>
    </row>
    <row r="108" spans="1:7" x14ac:dyDescent="0.25">
      <c r="A108" s="18">
        <v>5121</v>
      </c>
      <c r="B108" s="18"/>
      <c r="C108" s="20" t="s">
        <v>111</v>
      </c>
      <c r="D108" s="25"/>
      <c r="E108" s="21"/>
      <c r="F108" s="3"/>
      <c r="G108" s="3"/>
    </row>
    <row r="109" spans="1:7" x14ac:dyDescent="0.25">
      <c r="A109" s="18"/>
      <c r="B109" s="18">
        <v>1</v>
      </c>
      <c r="C109" s="20" t="s">
        <v>112</v>
      </c>
      <c r="D109" s="25">
        <v>16095</v>
      </c>
      <c r="E109" s="21">
        <f t="shared" ref="E109:E111" si="7">D109*B109</f>
        <v>16095</v>
      </c>
      <c r="F109" s="3"/>
      <c r="G109" s="3"/>
    </row>
    <row r="110" spans="1:7" x14ac:dyDescent="0.25">
      <c r="A110" s="18"/>
      <c r="B110" s="18">
        <v>1</v>
      </c>
      <c r="C110" s="20" t="s">
        <v>113</v>
      </c>
      <c r="D110" s="25">
        <v>16095</v>
      </c>
      <c r="E110" s="21">
        <f t="shared" si="7"/>
        <v>16095</v>
      </c>
      <c r="F110" s="3"/>
      <c r="G110" s="3"/>
    </row>
    <row r="111" spans="1:7" x14ac:dyDescent="0.25">
      <c r="A111" s="18"/>
      <c r="B111" s="18">
        <v>1</v>
      </c>
      <c r="C111" s="20" t="s">
        <v>114</v>
      </c>
      <c r="D111" s="25">
        <v>28803</v>
      </c>
      <c r="E111" s="21">
        <f t="shared" si="7"/>
        <v>28803</v>
      </c>
      <c r="F111" s="3"/>
      <c r="G111" s="3"/>
    </row>
    <row r="112" spans="1:7" x14ac:dyDescent="0.25">
      <c r="A112" s="22"/>
      <c r="B112" s="22"/>
      <c r="C112" s="26" t="s">
        <v>115</v>
      </c>
      <c r="D112" s="21"/>
      <c r="E112" s="40">
        <f>E109+E110+E111</f>
        <v>60993</v>
      </c>
      <c r="F112" s="3"/>
      <c r="G112" s="3"/>
    </row>
    <row r="113" spans="1:7" x14ac:dyDescent="0.25">
      <c r="A113" s="18">
        <v>5151</v>
      </c>
      <c r="B113" s="22"/>
      <c r="C113" s="20" t="s">
        <v>116</v>
      </c>
      <c r="D113" s="21"/>
      <c r="E113" s="21"/>
      <c r="F113" s="3"/>
      <c r="G113" s="3"/>
    </row>
    <row r="114" spans="1:7" x14ac:dyDescent="0.25">
      <c r="A114" s="22">
        <v>5151</v>
      </c>
      <c r="B114" s="22">
        <v>1</v>
      </c>
      <c r="C114" s="28" t="s">
        <v>117</v>
      </c>
      <c r="D114" s="21">
        <v>19800</v>
      </c>
      <c r="E114" s="21">
        <f>B114*D114</f>
        <v>19800</v>
      </c>
      <c r="F114" s="3"/>
      <c r="G114" s="3"/>
    </row>
    <row r="115" spans="1:7" x14ac:dyDescent="0.25">
      <c r="A115" s="22">
        <v>5151</v>
      </c>
      <c r="B115" s="22">
        <v>1</v>
      </c>
      <c r="C115" s="28" t="s">
        <v>118</v>
      </c>
      <c r="D115" s="21">
        <v>240000</v>
      </c>
      <c r="E115" s="21">
        <v>240000</v>
      </c>
      <c r="F115" s="3"/>
      <c r="G115" s="3"/>
    </row>
    <row r="116" spans="1:7" x14ac:dyDescent="0.25">
      <c r="A116" s="22">
        <v>5151</v>
      </c>
      <c r="B116" s="22">
        <v>2</v>
      </c>
      <c r="C116" s="28" t="s">
        <v>119</v>
      </c>
      <c r="D116" s="21">
        <v>30000</v>
      </c>
      <c r="E116" s="21">
        <f t="shared" ref="E116:E125" si="8">B116*D116</f>
        <v>60000</v>
      </c>
      <c r="F116" s="3"/>
      <c r="G116" s="3"/>
    </row>
    <row r="117" spans="1:7" x14ac:dyDescent="0.25">
      <c r="A117" s="22">
        <v>5151</v>
      </c>
      <c r="B117" s="22">
        <v>3</v>
      </c>
      <c r="C117" s="28" t="s">
        <v>120</v>
      </c>
      <c r="D117" s="21">
        <v>5000</v>
      </c>
      <c r="E117" s="21">
        <f t="shared" si="8"/>
        <v>15000</v>
      </c>
      <c r="F117" s="3"/>
      <c r="G117" s="3"/>
    </row>
    <row r="118" spans="1:7" x14ac:dyDescent="0.25">
      <c r="A118" s="22">
        <v>5151</v>
      </c>
      <c r="B118" s="18">
        <v>29</v>
      </c>
      <c r="C118" s="28" t="s">
        <v>121</v>
      </c>
      <c r="D118" s="21">
        <v>15000</v>
      </c>
      <c r="E118" s="21">
        <f t="shared" si="8"/>
        <v>435000</v>
      </c>
      <c r="F118" s="3"/>
      <c r="G118" s="3"/>
    </row>
    <row r="119" spans="1:7" x14ac:dyDescent="0.25">
      <c r="A119" s="22">
        <v>5151</v>
      </c>
      <c r="B119" s="22">
        <v>2</v>
      </c>
      <c r="C119" s="28" t="s">
        <v>122</v>
      </c>
      <c r="D119" s="21">
        <v>7000</v>
      </c>
      <c r="E119" s="21">
        <f t="shared" si="8"/>
        <v>14000</v>
      </c>
      <c r="F119" s="3"/>
      <c r="G119" s="3"/>
    </row>
    <row r="120" spans="1:7" x14ac:dyDescent="0.25">
      <c r="A120" s="22">
        <v>5151</v>
      </c>
      <c r="B120" s="22">
        <v>1</v>
      </c>
      <c r="C120" s="28" t="s">
        <v>123</v>
      </c>
      <c r="D120" s="21">
        <v>4000</v>
      </c>
      <c r="E120" s="21">
        <f t="shared" si="8"/>
        <v>4000</v>
      </c>
      <c r="F120" s="3"/>
      <c r="G120" s="3"/>
    </row>
    <row r="121" spans="1:7" x14ac:dyDescent="0.25">
      <c r="A121" s="22">
        <v>5151</v>
      </c>
      <c r="B121" s="22">
        <v>1</v>
      </c>
      <c r="C121" s="20" t="s">
        <v>124</v>
      </c>
      <c r="D121" s="21">
        <v>5000</v>
      </c>
      <c r="E121" s="21">
        <f t="shared" si="8"/>
        <v>5000</v>
      </c>
      <c r="F121" s="3"/>
      <c r="G121" s="3"/>
    </row>
    <row r="122" spans="1:7" x14ac:dyDescent="0.25">
      <c r="A122" s="22">
        <v>5151</v>
      </c>
      <c r="B122" s="22">
        <v>6</v>
      </c>
      <c r="C122" s="28" t="s">
        <v>125</v>
      </c>
      <c r="D122" s="21">
        <v>14000</v>
      </c>
      <c r="E122" s="21">
        <f t="shared" si="8"/>
        <v>84000</v>
      </c>
      <c r="F122" s="3"/>
      <c r="G122" s="3"/>
    </row>
    <row r="123" spans="1:7" x14ac:dyDescent="0.25">
      <c r="A123" s="22">
        <v>5151</v>
      </c>
      <c r="B123" s="22">
        <v>1</v>
      </c>
      <c r="C123" s="28" t="s">
        <v>126</v>
      </c>
      <c r="D123" s="21">
        <v>33000</v>
      </c>
      <c r="E123" s="21">
        <f t="shared" si="8"/>
        <v>33000</v>
      </c>
      <c r="F123" s="3"/>
      <c r="G123" s="3"/>
    </row>
    <row r="124" spans="1:7" x14ac:dyDescent="0.25">
      <c r="A124" s="22">
        <v>5151</v>
      </c>
      <c r="B124" s="22">
        <v>1</v>
      </c>
      <c r="C124" s="28" t="s">
        <v>127</v>
      </c>
      <c r="D124" s="21">
        <v>30000</v>
      </c>
      <c r="E124" s="21">
        <f t="shared" si="8"/>
        <v>30000</v>
      </c>
      <c r="F124" s="3"/>
      <c r="G124" s="3"/>
    </row>
    <row r="125" spans="1:7" x14ac:dyDescent="0.25">
      <c r="A125" s="22">
        <v>5151</v>
      </c>
      <c r="B125" s="22">
        <v>3</v>
      </c>
      <c r="C125" s="28" t="s">
        <v>128</v>
      </c>
      <c r="D125" s="21">
        <v>2500</v>
      </c>
      <c r="E125" s="21">
        <f t="shared" si="8"/>
        <v>7500</v>
      </c>
      <c r="F125" s="3"/>
      <c r="G125" s="3"/>
    </row>
    <row r="126" spans="1:7" x14ac:dyDescent="0.25">
      <c r="A126" s="22"/>
      <c r="B126" s="22"/>
      <c r="C126" s="28"/>
      <c r="D126" s="21"/>
      <c r="E126" s="38">
        <f>SUM(E114:E125)</f>
        <v>947300</v>
      </c>
      <c r="F126" s="3"/>
      <c r="G126" s="3"/>
    </row>
    <row r="127" spans="1:7" x14ac:dyDescent="0.25">
      <c r="A127" s="22">
        <v>5191</v>
      </c>
      <c r="B127" s="22"/>
      <c r="C127" s="20" t="s">
        <v>129</v>
      </c>
      <c r="D127" s="25"/>
      <c r="E127" s="21"/>
      <c r="F127" s="3"/>
      <c r="G127" s="3"/>
    </row>
    <row r="128" spans="1:7" x14ac:dyDescent="0.25">
      <c r="B128" s="22">
        <v>1</v>
      </c>
      <c r="C128" s="28" t="s">
        <v>130</v>
      </c>
      <c r="D128" s="25">
        <v>66587</v>
      </c>
      <c r="E128" s="21">
        <f>B128*D128</f>
        <v>66587</v>
      </c>
      <c r="F128" s="3"/>
      <c r="G128" s="3"/>
    </row>
    <row r="129" spans="1:7" x14ac:dyDescent="0.25">
      <c r="A129" s="22"/>
      <c r="B129" s="22"/>
      <c r="C129" s="28"/>
      <c r="D129" s="21"/>
      <c r="E129" s="38">
        <f>SUM(E128)</f>
        <v>66587</v>
      </c>
      <c r="F129" s="3"/>
      <c r="G129" s="3"/>
    </row>
    <row r="130" spans="1:7" x14ac:dyDescent="0.25">
      <c r="A130" s="18">
        <v>5211</v>
      </c>
      <c r="B130" s="22"/>
      <c r="C130" s="20" t="s">
        <v>131</v>
      </c>
      <c r="D130" s="25"/>
      <c r="E130" s="21"/>
      <c r="F130" s="3"/>
      <c r="G130" s="3"/>
    </row>
    <row r="131" spans="1:7" x14ac:dyDescent="0.25">
      <c r="A131" s="22"/>
      <c r="B131" s="22">
        <v>2</v>
      </c>
      <c r="C131" s="28" t="s">
        <v>132</v>
      </c>
      <c r="D131" s="25">
        <v>7500</v>
      </c>
      <c r="E131" s="21">
        <f>B131*D131</f>
        <v>15000</v>
      </c>
      <c r="F131" s="3"/>
      <c r="G131" s="3"/>
    </row>
    <row r="132" spans="1:7" x14ac:dyDescent="0.25">
      <c r="A132" s="36"/>
      <c r="B132" s="36"/>
      <c r="C132" s="15" t="s">
        <v>133</v>
      </c>
      <c r="D132" s="37"/>
      <c r="E132" s="38">
        <f>SUM(E131)</f>
        <v>15000</v>
      </c>
      <c r="F132" s="3"/>
      <c r="G132" s="3"/>
    </row>
    <row r="133" spans="1:7" x14ac:dyDescent="0.25">
      <c r="A133" s="18">
        <v>5651</v>
      </c>
      <c r="B133" s="22"/>
      <c r="C133" s="20" t="s">
        <v>134</v>
      </c>
      <c r="D133" s="21"/>
      <c r="E133" s="21"/>
      <c r="F133" s="3"/>
      <c r="G133" s="3"/>
    </row>
    <row r="134" spans="1:7" x14ac:dyDescent="0.25">
      <c r="A134" s="22"/>
      <c r="B134" s="22">
        <v>1</v>
      </c>
      <c r="C134" s="20" t="s">
        <v>135</v>
      </c>
      <c r="D134" s="25">
        <v>150000</v>
      </c>
      <c r="E134" s="21">
        <f>B134*D134</f>
        <v>150000</v>
      </c>
      <c r="F134" s="3"/>
      <c r="G134" s="3"/>
    </row>
    <row r="135" spans="1:7" x14ac:dyDescent="0.25">
      <c r="A135" s="36"/>
      <c r="B135" s="36"/>
      <c r="C135" s="15" t="s">
        <v>136</v>
      </c>
      <c r="D135" s="37"/>
      <c r="E135" s="38">
        <f>SUM(E134)</f>
        <v>150000</v>
      </c>
      <c r="F135" s="3"/>
      <c r="G135" s="3"/>
    </row>
    <row r="136" spans="1:7" x14ac:dyDescent="0.25">
      <c r="A136" s="22"/>
      <c r="B136" s="22"/>
      <c r="C136" s="20" t="s">
        <v>137</v>
      </c>
      <c r="D136" s="21"/>
      <c r="E136" s="21"/>
      <c r="F136" s="3"/>
      <c r="G136" s="3"/>
    </row>
    <row r="137" spans="1:7" x14ac:dyDescent="0.25">
      <c r="A137" s="22">
        <v>5661</v>
      </c>
      <c r="B137" s="22">
        <v>5</v>
      </c>
      <c r="C137" s="28" t="s">
        <v>138</v>
      </c>
      <c r="D137" s="21">
        <v>1500</v>
      </c>
      <c r="E137" s="21">
        <f t="shared" ref="E137:E138" si="9">B137*D137</f>
        <v>7500</v>
      </c>
      <c r="F137" s="3"/>
      <c r="G137" s="3"/>
    </row>
    <row r="138" spans="1:7" x14ac:dyDescent="0.25">
      <c r="A138" s="22">
        <v>5661</v>
      </c>
      <c r="B138" s="22">
        <v>1</v>
      </c>
      <c r="C138" s="28" t="s">
        <v>139</v>
      </c>
      <c r="D138" s="21">
        <v>90000</v>
      </c>
      <c r="E138" s="21">
        <f t="shared" si="9"/>
        <v>90000</v>
      </c>
      <c r="F138" s="3"/>
      <c r="G138" s="3"/>
    </row>
    <row r="139" spans="1:7" x14ac:dyDescent="0.25">
      <c r="A139" s="22">
        <v>5661</v>
      </c>
      <c r="B139" s="22">
        <v>1</v>
      </c>
      <c r="C139" s="41" t="s">
        <v>140</v>
      </c>
      <c r="D139" s="21">
        <v>50000</v>
      </c>
      <c r="E139" s="21">
        <v>10000</v>
      </c>
      <c r="F139" s="3"/>
      <c r="G139" s="3"/>
    </row>
    <row r="140" spans="1:7" x14ac:dyDescent="0.25">
      <c r="A140" s="36"/>
      <c r="B140" s="36"/>
      <c r="C140" s="15" t="s">
        <v>141</v>
      </c>
      <c r="D140" s="37"/>
      <c r="E140" s="38">
        <f>SUM(E137:E139)</f>
        <v>107500</v>
      </c>
      <c r="F140" s="3"/>
      <c r="G140" s="3"/>
    </row>
    <row r="141" spans="1:7" x14ac:dyDescent="0.25">
      <c r="A141" s="18">
        <v>5911</v>
      </c>
      <c r="B141" s="22"/>
      <c r="C141" s="41" t="s">
        <v>142</v>
      </c>
      <c r="D141" s="21"/>
      <c r="E141" s="21"/>
      <c r="F141" s="3"/>
      <c r="G141" s="3"/>
    </row>
    <row r="142" spans="1:7" x14ac:dyDescent="0.25">
      <c r="A142" s="22"/>
      <c r="B142" s="22">
        <v>1</v>
      </c>
      <c r="C142" s="42" t="s">
        <v>143</v>
      </c>
      <c r="D142" s="21">
        <v>41000</v>
      </c>
      <c r="E142" s="21">
        <f>B142*D142</f>
        <v>41000</v>
      </c>
      <c r="F142" s="3"/>
      <c r="G142" s="3"/>
    </row>
    <row r="143" spans="1:7" x14ac:dyDescent="0.25">
      <c r="A143" s="36"/>
      <c r="B143" s="36"/>
      <c r="C143" s="15" t="s">
        <v>144</v>
      </c>
      <c r="D143" s="37"/>
      <c r="E143" s="38">
        <f>SUM(E142)</f>
        <v>41000</v>
      </c>
      <c r="F143" s="3"/>
      <c r="G143" s="3"/>
    </row>
    <row r="144" spans="1:7" x14ac:dyDescent="0.25">
      <c r="A144" s="18">
        <v>5971</v>
      </c>
      <c r="B144" s="22"/>
      <c r="C144" s="20" t="s">
        <v>145</v>
      </c>
      <c r="D144" s="21"/>
      <c r="E144" s="21"/>
      <c r="F144" s="3"/>
      <c r="G144" s="3"/>
    </row>
    <row r="145" spans="1:7" x14ac:dyDescent="0.25">
      <c r="A145" s="22"/>
      <c r="B145" s="18">
        <v>60</v>
      </c>
      <c r="C145" s="20" t="s">
        <v>146</v>
      </c>
      <c r="D145" s="25">
        <v>3000</v>
      </c>
      <c r="E145" s="21">
        <f>B145*D145</f>
        <v>180000</v>
      </c>
      <c r="F145" s="3"/>
      <c r="G145" s="3"/>
    </row>
    <row r="146" spans="1:7" x14ac:dyDescent="0.25">
      <c r="A146" s="22"/>
      <c r="B146" s="22">
        <v>1</v>
      </c>
      <c r="C146" s="28" t="s">
        <v>147</v>
      </c>
      <c r="D146" s="21">
        <v>150000</v>
      </c>
      <c r="E146" s="21">
        <v>150000</v>
      </c>
      <c r="F146" s="3"/>
      <c r="G146" s="3"/>
    </row>
    <row r="147" spans="1:7" x14ac:dyDescent="0.25">
      <c r="A147" s="22"/>
      <c r="B147" s="22">
        <v>2</v>
      </c>
      <c r="C147" s="28" t="s">
        <v>148</v>
      </c>
      <c r="D147" s="21">
        <v>350</v>
      </c>
      <c r="E147" s="21">
        <f>D147*2</f>
        <v>700</v>
      </c>
      <c r="F147" s="3"/>
      <c r="G147" s="3"/>
    </row>
    <row r="148" spans="1:7" ht="15.75" customHeight="1" x14ac:dyDescent="0.25">
      <c r="A148" s="43"/>
      <c r="B148" s="43"/>
      <c r="C148" s="44" t="s">
        <v>149</v>
      </c>
      <c r="D148" s="45"/>
      <c r="E148" s="46">
        <f>SUM(E145:E147)</f>
        <v>330700</v>
      </c>
      <c r="F148" s="3"/>
      <c r="G148" s="3"/>
    </row>
    <row r="149" spans="1:7" ht="16.5" customHeight="1" x14ac:dyDescent="0.25">
      <c r="A149" s="3"/>
      <c r="B149" s="47"/>
      <c r="C149" s="48" t="s">
        <v>150</v>
      </c>
      <c r="D149" s="49"/>
      <c r="E149" s="50">
        <f>E148+E143+E140+E135+E132+E129+E126+E112+E107+E60+E57+E55+E42+E40+E36+E31+E29+E8+E6+E4</f>
        <v>4834208.4000000004</v>
      </c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1"/>
      <c r="B186" s="1"/>
      <c r="C186" s="1"/>
      <c r="E186" s="1"/>
      <c r="F186" s="3"/>
      <c r="G186" s="3"/>
    </row>
  </sheetData>
  <mergeCells count="1">
    <mergeCell ref="C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Anual de Adquisiciones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rgarcia</cp:lastModifiedBy>
  <dcterms:created xsi:type="dcterms:W3CDTF">2015-01-22T20:54:29Z</dcterms:created>
  <dcterms:modified xsi:type="dcterms:W3CDTF">2015-01-22T20:54:29Z</dcterms:modified>
</cp:coreProperties>
</file>