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45" yWindow="65521" windowWidth="3270" windowHeight="13740" tabRatio="1000" activeTab="0"/>
  </bookViews>
  <sheets>
    <sheet name="Índice" sheetId="1" r:id="rId1"/>
    <sheet name="Resumen Empleo" sheetId="2" r:id="rId2"/>
    <sheet name="Pob. Total" sheetId="3" r:id="rId3"/>
    <sheet name="PEA " sheetId="4" r:id="rId4"/>
    <sheet name="PEA Ocup" sheetId="5" r:id="rId5"/>
    <sheet name="PEA Des." sheetId="6" r:id="rId6"/>
    <sheet name="Hasta 1 s.m." sheetId="7" r:id="rId7"/>
    <sheet name="Hasta 2 s.m. " sheetId="8" r:id="rId8"/>
    <sheet name="Hasta 3 s.m." sheetId="9" r:id="rId9"/>
    <sheet name="Hasta 5 s.m. " sheetId="10" r:id="rId10"/>
    <sheet name="Más de 5 s.m." sheetId="11" r:id="rId11"/>
    <sheet name="No rec ing. " sheetId="12" r:id="rId12"/>
    <sheet name="No especifi. " sheetId="13" r:id="rId13"/>
    <sheet name="Tasa de desocupación" sheetId="14" r:id="rId14"/>
    <sheet name="Trab Aseg" sheetId="15" r:id="rId15"/>
    <sheet name="Ranking " sheetId="16" r:id="rId16"/>
    <sheet name="Agricultura" sheetId="17" r:id="rId17"/>
    <sheet name="Ind extrac" sheetId="18" r:id="rId18"/>
    <sheet name="Ind Transf" sheetId="19" r:id="rId19"/>
    <sheet name="Construcción" sheetId="20" r:id="rId20"/>
    <sheet name="Electricidad" sheetId="21" r:id="rId21"/>
    <sheet name="Comercio" sheetId="22" r:id="rId22"/>
    <sheet name="Trans y Comun" sheetId="23" r:id="rId23"/>
    <sheet name="Servicios" sheetId="24" r:id="rId24"/>
  </sheets>
  <definedNames>
    <definedName name="_xlfn.BINOM.INV" hidden="1">#NAME?</definedName>
    <definedName name="_xlfn.F.INV" hidden="1">#NAME?</definedName>
    <definedName name="_xlfn.QUARTILE.INC" hidden="1">#NAME?</definedName>
    <definedName name="_xlfn.RANK.AVG" hidden="1">#NAME?</definedName>
    <definedName name="_xlfn.RANK.EQ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<sst xmlns="http://schemas.openxmlformats.org/spreadsheetml/2006/main" count="1295" uniqueCount="177">
  <si>
    <t>Empleo y Salarios.</t>
  </si>
  <si>
    <t>TEMAS</t>
  </si>
  <si>
    <t>Población Total</t>
  </si>
  <si>
    <t>Población Economicamente Activa (PEA)</t>
  </si>
  <si>
    <t>Población Económicamente Activa (PEA) Desocupada.</t>
  </si>
  <si>
    <t>Hasta un salario mínimo.</t>
  </si>
  <si>
    <t>Más de 1 hasta 2 salarios mínimos.</t>
  </si>
  <si>
    <t>Más de 2 hasta 3 salarios mínimos.</t>
  </si>
  <si>
    <t>Más de 3 hasta 5 salarios mínimos.</t>
  </si>
  <si>
    <t>Más de 5 salarios mínimos.</t>
  </si>
  <si>
    <t>No recibe ingresos.</t>
  </si>
  <si>
    <t>No especificado.</t>
  </si>
  <si>
    <t xml:space="preserve">Trabajadores Asegurados.                                                                                        </t>
  </si>
  <si>
    <t>Trabajadores asegurados en agricultura, ganadería, silvicultura y pesca.</t>
  </si>
  <si>
    <t>Trabajadores asegurados en la industria extractiva.</t>
  </si>
  <si>
    <t>Trabajadores asegurados en la industria de la transformación.</t>
  </si>
  <si>
    <t>Trabajadores asegurados en la industria de la construcción.</t>
  </si>
  <si>
    <t>Trabajadores asegurados en el sector comercio.</t>
  </si>
  <si>
    <t>Trabajadores asegurados en el sector de transporte y comunicaciones.</t>
  </si>
  <si>
    <t>Trabajadores asegurados en el sector servicios.</t>
  </si>
  <si>
    <t>Tema</t>
  </si>
  <si>
    <t>% Participación Nacional</t>
  </si>
  <si>
    <t>Lugar a Nivel Nacional</t>
  </si>
  <si>
    <t>Fecha / Año</t>
  </si>
  <si>
    <t>Estatus de Información</t>
  </si>
  <si>
    <t xml:space="preserve">Trabajadores Asegurados </t>
  </si>
  <si>
    <t>Definitivo</t>
  </si>
  <si>
    <t>Total</t>
  </si>
  <si>
    <t>Jalisco</t>
  </si>
  <si>
    <t>Entidad Federativa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</si>
  <si>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</si>
  <si>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</si>
  <si>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</si>
  <si>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</si>
  <si>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</si>
  <si>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</si>
  <si>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</si>
  <si>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</si>
  <si>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</si>
  <si>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</si>
  <si>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</si>
  <si>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</si>
  <si>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</si>
  <si>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</si>
  <si>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</si>
  <si>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</si>
  <si>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</si>
  <si>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</si>
  <si>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</si>
  <si>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</si>
  <si>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</si>
  <si>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</si>
  <si>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</si>
  <si>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</si>
  <si>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</si>
  <si>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</si>
  <si>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</si>
  <si>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 xml:space="preserve">Veracruz </t>
  </si>
  <si>
    <t>Yucatán</t>
  </si>
  <si>
    <t>Zacatecas</t>
  </si>
  <si>
    <t>Total Nacional</t>
  </si>
  <si>
    <t>Estados</t>
  </si>
  <si>
    <t>Población Ocupada</t>
  </si>
  <si>
    <t>Aguascalientes</t>
  </si>
  <si>
    <t>Coahuila</t>
  </si>
  <si>
    <t>Veracruz</t>
  </si>
  <si>
    <t>Población Económicamente Activa (PEA)</t>
  </si>
  <si>
    <t>Población Desocupada</t>
  </si>
  <si>
    <t>Estado de México</t>
  </si>
  <si>
    <t xml:space="preserve">Baja California </t>
  </si>
  <si>
    <t>Michoacán de Ocampo</t>
  </si>
  <si>
    <t>Veracruz de Ignacio de la Llave</t>
  </si>
  <si>
    <t>Trabajadores asegurados</t>
  </si>
  <si>
    <t>Entidad federativa</t>
  </si>
  <si>
    <t>% Part</t>
  </si>
  <si>
    <t>Lugar</t>
  </si>
  <si>
    <t>Comercio</t>
  </si>
  <si>
    <t>Servicios</t>
  </si>
  <si>
    <t>Tasa de desocupación por Entidad Federativa</t>
  </si>
  <si>
    <t>Nacional</t>
  </si>
  <si>
    <t>Valor en: Personas</t>
  </si>
  <si>
    <t>Población Ocupada por Nivel de Ingreso</t>
  </si>
  <si>
    <t>Agricultura, ganadería, silvicultura, pesca y caza</t>
  </si>
  <si>
    <t>Industrias extractivas</t>
  </si>
  <si>
    <t>Industria de la construcción</t>
  </si>
  <si>
    <t>Industria eléctrica, captación y suministro de agua potable</t>
  </si>
  <si>
    <t>Transportes y comunicaciones</t>
  </si>
  <si>
    <t>Industrias de transformación</t>
  </si>
  <si>
    <t>Resumen Empleo</t>
  </si>
  <si>
    <t xml:space="preserve">Cuadro Resumen </t>
  </si>
  <si>
    <r>
      <t>FUENTE: IIEG;</t>
    </r>
    <r>
      <rPr>
        <sz val="9"/>
        <rFont val="Calibri"/>
        <family val="2"/>
      </rPr>
      <t xml:space="preserve"> Instituto de Información estadística y Geográfica con base en datos proporcionados por la Encuesta Nacional de Ocupación y Empleo (ENOE), INEGI.</t>
    </r>
  </si>
  <si>
    <r>
      <t>FUENTE:</t>
    </r>
    <r>
      <rPr>
        <sz val="9"/>
        <rFont val="Calibri"/>
        <family val="2"/>
      </rPr>
      <t xml:space="preserve"> IIEG; Instituto de Información estadística y Geográfica con  base en datos proporcionados por la Encuesta Nacional de Ocupación y Empleo (ENOE), INEGI.</t>
    </r>
  </si>
  <si>
    <r>
      <t xml:space="preserve">FUENTE: IIEG; </t>
    </r>
    <r>
      <rPr>
        <sz val="10"/>
        <rFont val="Calibri"/>
        <family val="2"/>
      </rPr>
      <t>Instituto de Información Estadística y Geográfica de Jalisco, con información del  IMSS.</t>
    </r>
  </si>
  <si>
    <t>Estado de Jalisco</t>
  </si>
  <si>
    <t>INSTITUTO DE INFORMAION ESTADISTICA Y GEOGRAFICA</t>
  </si>
  <si>
    <t xml:space="preserve">Tasa de Desocupación </t>
  </si>
  <si>
    <t>Trabajadores asegurados en la industria eléctrica, captación y suministro de agua potable.</t>
  </si>
  <si>
    <t>Población Económicamente Activa (PEA) Ocupada.</t>
  </si>
  <si>
    <t>Empleo</t>
  </si>
  <si>
    <t>Participación porcentual de Trabajadores Asegurados.</t>
  </si>
  <si>
    <t>Por Entidad Federativa</t>
  </si>
  <si>
    <r>
      <t xml:space="preserve">Fuente: IIEG, </t>
    </r>
    <r>
      <rPr>
        <sz val="8"/>
        <rFont val="Arial"/>
        <family val="2"/>
      </rPr>
      <t>Instituto de Información Estadística y Geográfica; en base a datos proporcionados por el IMSS.</t>
    </r>
  </si>
  <si>
    <t>Por entidad federativa</t>
  </si>
  <si>
    <t>Variación Absoluta</t>
  </si>
  <si>
    <t>Variación Relativa</t>
  </si>
  <si>
    <t>Ranking respecto a Variación Absoluta</t>
  </si>
  <si>
    <t>Total nacional</t>
  </si>
  <si>
    <t xml:space="preserve">Baja California  </t>
  </si>
  <si>
    <t>Ciudad de México</t>
  </si>
  <si>
    <t>Trabajadores Asegurados en la Agricultura, Ganaderia, Silvicultura, Pesca y Caza</t>
  </si>
  <si>
    <t>Trabajadores Asegurados en la Industria Extractiva</t>
  </si>
  <si>
    <t>Trabajadores Asegurados en la Industria de Transformación</t>
  </si>
  <si>
    <t>Trabajadores Asegurados en la Construcción</t>
  </si>
  <si>
    <t>Trabajadores Asegurados en la Industria Eléctrica,Captación y Suministro de Agua Potable</t>
  </si>
  <si>
    <t>Trabajadores Asegurados en el Comercio</t>
  </si>
  <si>
    <t>Trabajadores Asegurados en Transportes y Comunicaciones</t>
  </si>
  <si>
    <t>Trabajadores Asegurados en Servicios</t>
  </si>
  <si>
    <r>
      <t xml:space="preserve">Fuente: IIEG, </t>
    </r>
    <r>
      <rPr>
        <sz val="8"/>
        <rFont val="Arial"/>
        <family val="2"/>
      </rPr>
      <t>Instituto de Información Estadística y Geográfica</t>
    </r>
    <r>
      <rPr>
        <sz val="8"/>
        <rFont val="Arial"/>
        <family val="2"/>
      </rPr>
      <t>; en base a datos proporcionados por el IMSS.</t>
    </r>
  </si>
  <si>
    <t>San Luís Potosí</t>
  </si>
  <si>
    <t>Más de 1 hasta 2 salarios mínimo</t>
  </si>
  <si>
    <t>Más de 2 hasta 3 salarios mínimos</t>
  </si>
  <si>
    <t>Más de 3 hasta 5 salarios mínimos</t>
  </si>
  <si>
    <t>No recibe Ingresos</t>
  </si>
  <si>
    <t>No especificado</t>
  </si>
  <si>
    <t>IV Trim 2015</t>
  </si>
  <si>
    <t>IV Trim 2016</t>
  </si>
  <si>
    <t>Rank IV trim 2015</t>
  </si>
  <si>
    <t>IV trim 2015</t>
  </si>
  <si>
    <t>IV trim 2016</t>
  </si>
  <si>
    <t>2016 
Diciembre</t>
  </si>
  <si>
    <t>IV trim
2009</t>
  </si>
  <si>
    <t>IV trim
2010</t>
  </si>
  <si>
    <t>IV trim
2011</t>
  </si>
  <si>
    <t>IV trim
2012</t>
  </si>
  <si>
    <t>IV trim
2013</t>
  </si>
  <si>
    <t>IV trim
2014</t>
  </si>
  <si>
    <t>IV trim
2015</t>
  </si>
  <si>
    <t>IV trim
2016</t>
  </si>
  <si>
    <r>
      <t xml:space="preserve">Fuente: IIEG, </t>
    </r>
    <r>
      <rPr>
        <sz val="10"/>
        <rFont val="Calibri"/>
        <family val="2"/>
      </rPr>
      <t>Instituto de Información Estadística y Geográfica; en base a datos proporcionados por el IMSS.</t>
    </r>
  </si>
  <si>
    <t>Diciembre</t>
  </si>
  <si>
    <t>Rank
 IV trim 2015</t>
  </si>
  <si>
    <t>Rank
 IV trim 2016</t>
  </si>
  <si>
    <t>Rank 
 IV trim  2015</t>
  </si>
  <si>
    <t>Rank 
 IV trim  2016</t>
  </si>
  <si>
    <t>Rank IV trim 2016</t>
  </si>
  <si>
    <t>IIV Trim 2017</t>
  </si>
  <si>
    <t>IV trim 2017</t>
  </si>
  <si>
    <t>Rank IV trim 2017</t>
  </si>
  <si>
    <t>IV Trim 2017</t>
  </si>
  <si>
    <t>Rank 
 IV trim  2017</t>
  </si>
  <si>
    <t>% Partic Nal
 IV Trim 2017</t>
  </si>
  <si>
    <t>2017 
Diciembre</t>
  </si>
  <si>
    <t>IV trim
2017</t>
  </si>
  <si>
    <t>2015 -  2018</t>
  </si>
  <si>
    <t>2015 - 2018</t>
  </si>
  <si>
    <t>2009 -  2018</t>
  </si>
  <si>
    <t>IV trim 2018</t>
  </si>
  <si>
    <t>Rank IV trim 2018</t>
  </si>
  <si>
    <t>2018
Diciembre</t>
  </si>
  <si>
    <t>2019
Enero</t>
  </si>
  <si>
    <t>Enero 2019 respecto a Diciembre 2018</t>
  </si>
  <si>
    <t>% Partic Nal
 IV Trim 2018</t>
  </si>
  <si>
    <t>Dicicembre 2018 respecto a Diciembre 2017</t>
  </si>
  <si>
    <t>Ranking respecto a Variación Relativa</t>
  </si>
  <si>
    <t>Enero 20189</t>
  </si>
  <si>
    <t>Enero</t>
  </si>
  <si>
    <t>2013-2019</t>
  </si>
  <si>
    <t>2007-2019</t>
  </si>
  <si>
    <t>Por entidad federativa 2007-2019</t>
  </si>
  <si>
    <t>Rank 
ene 19</t>
  </si>
  <si>
    <t>% part al nal
ene 19</t>
  </si>
  <si>
    <t>IV trim
2018</t>
  </si>
  <si>
    <t>2015 -2018</t>
  </si>
  <si>
    <t xml:space="preserve">Rank </t>
  </si>
  <si>
    <t>Rank</t>
  </si>
  <si>
    <t>Enero de 2019</t>
  </si>
  <si>
    <t>2019/1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</si>
</sst>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\-#,##0\ "/>
    <numFmt numFmtId="173" formatCode="_-* #,##0_-;\-* #,##0_-;_-* &quot;-&quot;??_-;_-@_-"/>
    <numFmt numFmtId="174" formatCode="###\ ###\ ###\ ##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%"/>
    <numFmt numFmtId="180" formatCode="0.000%"/>
    <numFmt numFmtId="181" formatCode="[$-80A]dddd\,\ dd&quot; de &quot;mmmm&quot; de &quot;yyyy"/>
    <numFmt numFmtId="182" formatCode="[$-80A]hh:mm:ss\ AM/PM"/>
    <numFmt numFmtId="183" formatCode="#,##0.0"/>
    <numFmt numFmtId="184" formatCode="0.0"/>
    <numFmt numFmtId="185" formatCode="_(* #,##0.00_);_(* \(#,##0.00\);_(* &quot;-&quot;??_);_(@_)"/>
    <numFmt numFmtId="186" formatCode="_-* #,##0.0_-;\-* #,##0.0_-;_-* &quot;-&quot;??_-;_-@_-"/>
    <numFmt numFmtId="187" formatCode="[$-80A]dddd\,\ d&quot; de &quot;mmmm&quot; de &quot;yyyy"/>
    <numFmt numFmtId="188" formatCode="0.000"/>
    <numFmt numFmtId="189" formatCode="0.0000"/>
  </numFmts>
  <fonts count="100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u val="single"/>
      <sz val="10"/>
      <color indexed="12"/>
      <name val="Calibri"/>
      <family val="2"/>
    </font>
    <font>
      <b/>
      <sz val="14"/>
      <color indexed="63"/>
      <name val="Arial"/>
      <family val="2"/>
    </font>
    <font>
      <b/>
      <sz val="10"/>
      <color indexed="63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8"/>
      <color theme="0"/>
      <name val="Arial"/>
      <family val="2"/>
    </font>
    <font>
      <sz val="11"/>
      <color theme="0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8"/>
      <color rgb="FFFA7D00"/>
      <name val="Arial"/>
      <family val="2"/>
    </font>
    <font>
      <b/>
      <sz val="11"/>
      <color rgb="FFFA7D00"/>
      <name val="Calibri"/>
      <family val="2"/>
    </font>
    <font>
      <b/>
      <sz val="8"/>
      <color theme="0"/>
      <name val="Arial"/>
      <family val="2"/>
    </font>
    <font>
      <b/>
      <sz val="11"/>
      <color theme="0"/>
      <name val="Calibri"/>
      <family val="2"/>
    </font>
    <font>
      <sz val="8"/>
      <color rgb="FFFA7D00"/>
      <name val="Arial"/>
      <family val="2"/>
    </font>
    <font>
      <sz val="11"/>
      <color rgb="FFFA7D00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8"/>
      <color rgb="FF3F3F76"/>
      <name val="Arial"/>
      <family val="2"/>
    </font>
    <font>
      <sz val="11"/>
      <color rgb="FF3F3F76"/>
      <name val="Calibri"/>
      <family val="2"/>
    </font>
    <font>
      <u val="single"/>
      <sz val="10"/>
      <color rgb="FF0000FF"/>
      <name val="Times New Roman"/>
      <family val="1"/>
    </font>
    <font>
      <u val="single"/>
      <sz val="10"/>
      <color rgb="FF800080"/>
      <name val="Times New Roman"/>
      <family val="1"/>
    </font>
    <font>
      <sz val="8"/>
      <color rgb="FF9C0006"/>
      <name val="Arial"/>
      <family val="2"/>
    </font>
    <font>
      <sz val="11"/>
      <color rgb="FF9C0006"/>
      <name val="Calibri"/>
      <family val="2"/>
    </font>
    <font>
      <sz val="8"/>
      <color rgb="FF9C6500"/>
      <name val="Arial"/>
      <family val="2"/>
    </font>
    <font>
      <sz val="11"/>
      <color rgb="FF9C6500"/>
      <name val="Calibri"/>
      <family val="2"/>
    </font>
    <font>
      <b/>
      <sz val="8"/>
      <color rgb="FF3F3F3F"/>
      <name val="Arial"/>
      <family val="2"/>
    </font>
    <font>
      <b/>
      <sz val="11"/>
      <color rgb="FF3F3F3F"/>
      <name val="Calibri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i/>
      <sz val="8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rgb="FF0000FF"/>
      <name val="Calibri"/>
      <family val="2"/>
    </font>
    <font>
      <b/>
      <sz val="14"/>
      <color theme="1" tint="0.34999001026153564"/>
      <name val="Arial"/>
      <family val="2"/>
    </font>
    <font>
      <b/>
      <sz val="10"/>
      <color theme="1" tint="0.34999001026153564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99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/>
      <right style="thin">
        <color indexed="22"/>
      </right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60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4" borderId="0" applyNumberFormat="0" applyBorder="0" applyAlignment="0" applyProtection="0"/>
    <xf numFmtId="0" fontId="59" fillId="5" borderId="0" applyNumberFormat="0" applyBorder="0" applyAlignment="0" applyProtection="0"/>
    <xf numFmtId="0" fontId="60" fillId="5" borderId="0" applyNumberFormat="0" applyBorder="0" applyAlignment="0" applyProtection="0"/>
    <xf numFmtId="0" fontId="59" fillId="6" borderId="0" applyNumberFormat="0" applyBorder="0" applyAlignment="0" applyProtection="0"/>
    <xf numFmtId="0" fontId="60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60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2" fillId="14" borderId="0" applyNumberFormat="0" applyBorder="0" applyAlignment="0" applyProtection="0"/>
    <xf numFmtId="0" fontId="61" fillId="15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6" borderId="0" applyNumberFormat="0" applyBorder="0" applyAlignment="0" applyProtection="0"/>
    <xf numFmtId="0" fontId="61" fillId="17" borderId="0" applyNumberFormat="0" applyBorder="0" applyAlignment="0" applyProtection="0"/>
    <xf numFmtId="0" fontId="62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2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1" fillId="27" borderId="0" applyNumberFormat="0" applyBorder="0" applyAlignment="0" applyProtection="0"/>
    <xf numFmtId="0" fontId="62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28" borderId="0" applyNumberFormat="0" applyBorder="0" applyAlignment="0" applyProtection="0"/>
    <xf numFmtId="0" fontId="73" fillId="29" borderId="1" applyNumberFormat="0" applyAlignment="0" applyProtection="0"/>
    <xf numFmtId="0" fontId="74" fillId="29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32" borderId="4" applyNumberFormat="0" applyFont="0" applyAlignment="0" applyProtection="0"/>
    <xf numFmtId="0" fontId="6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1" fillId="21" borderId="5" applyNumberFormat="0" applyAlignment="0" applyProtection="0"/>
    <xf numFmtId="0" fontId="82" fillId="21" borderId="5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8" applyNumberFormat="0" applyFill="0" applyAlignment="0" applyProtection="0"/>
    <xf numFmtId="0" fontId="92" fillId="0" borderId="9" applyNumberFormat="0" applyFill="0" applyAlignment="0" applyProtection="0"/>
    <xf numFmtId="0" fontId="93" fillId="0" borderId="9" applyNumberFormat="0" applyFill="0" applyAlignment="0" applyProtection="0"/>
  </cellStyleXfs>
  <cellXfs count="431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94" fillId="34" borderId="10" xfId="0" applyFont="1" applyFill="1" applyBorder="1" applyAlignment="1">
      <alignment horizontal="center" vertical="center" wrapText="1"/>
    </xf>
    <xf numFmtId="3" fontId="6" fillId="35" borderId="0" xfId="0" applyNumberFormat="1" applyFont="1" applyFill="1" applyBorder="1" applyAlignment="1">
      <alignment horizontal="right" vertical="center"/>
    </xf>
    <xf numFmtId="3" fontId="44" fillId="36" borderId="0" xfId="0" applyNumberFormat="1" applyFont="1" applyFill="1" applyBorder="1" applyAlignment="1">
      <alignment horizontal="right" vertical="center"/>
    </xf>
    <xf numFmtId="0" fontId="94" fillId="34" borderId="11" xfId="0" applyFont="1" applyFill="1" applyBorder="1" applyAlignment="1">
      <alignment horizontal="center" vertical="center" wrapText="1"/>
    </xf>
    <xf numFmtId="0" fontId="94" fillId="34" borderId="12" xfId="0" applyFont="1" applyFill="1" applyBorder="1" applyAlignment="1">
      <alignment horizontal="center" vertical="center" wrapText="1"/>
    </xf>
    <xf numFmtId="3" fontId="94" fillId="37" borderId="12" xfId="0" applyNumberFormat="1" applyFont="1" applyFill="1" applyBorder="1" applyAlignment="1">
      <alignment/>
    </xf>
    <xf numFmtId="0" fontId="44" fillId="0" borderId="0" xfId="0" applyFont="1" applyAlignment="1">
      <alignment/>
    </xf>
    <xf numFmtId="3" fontId="6" fillId="0" borderId="0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 wrapText="1"/>
    </xf>
    <xf numFmtId="3" fontId="44" fillId="0" borderId="0" xfId="0" applyNumberFormat="1" applyFont="1" applyAlignment="1">
      <alignment vertical="center" wrapText="1"/>
    </xf>
    <xf numFmtId="0" fontId="46" fillId="33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95" fillId="35" borderId="0" xfId="0" applyFont="1" applyFill="1" applyAlignment="1">
      <alignment/>
    </xf>
    <xf numFmtId="0" fontId="6" fillId="35" borderId="13" xfId="0" applyFont="1" applyFill="1" applyBorder="1" applyAlignment="1">
      <alignment/>
    </xf>
    <xf numFmtId="0" fontId="44" fillId="35" borderId="0" xfId="90" applyFont="1" applyFill="1" applyBorder="1">
      <alignment/>
      <protection/>
    </xf>
    <xf numFmtId="0" fontId="6" fillId="35" borderId="0" xfId="90" applyFont="1" applyFill="1" applyBorder="1">
      <alignment/>
      <protection/>
    </xf>
    <xf numFmtId="0" fontId="49" fillId="35" borderId="13" xfId="0" applyFont="1" applyFill="1" applyBorder="1" applyAlignment="1">
      <alignment/>
    </xf>
    <xf numFmtId="183" fontId="49" fillId="35" borderId="13" xfId="0" applyNumberFormat="1" applyFont="1" applyFill="1" applyBorder="1" applyAlignment="1">
      <alignment wrapText="1"/>
    </xf>
    <xf numFmtId="0" fontId="96" fillId="35" borderId="0" xfId="0" applyFont="1" applyFill="1" applyAlignment="1">
      <alignment/>
    </xf>
    <xf numFmtId="0" fontId="96" fillId="35" borderId="0" xfId="0" applyFont="1" applyFill="1" applyAlignment="1">
      <alignment wrapText="1"/>
    </xf>
    <xf numFmtId="183" fontId="96" fillId="35" borderId="13" xfId="0" applyNumberFormat="1" applyFont="1" applyFill="1" applyBorder="1" applyAlignment="1">
      <alignment wrapText="1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 horizontal="center" vertical="center" wrapText="1"/>
    </xf>
    <xf numFmtId="0" fontId="5" fillId="0" borderId="14" xfId="0" applyFont="1" applyBorder="1" applyAlignment="1">
      <alignment/>
    </xf>
    <xf numFmtId="3" fontId="5" fillId="38" borderId="14" xfId="90" applyNumberFormat="1" applyFont="1" applyFill="1" applyBorder="1" applyAlignment="1">
      <alignment horizontal="right" vertical="center" wrapText="1"/>
      <protection/>
    </xf>
    <xf numFmtId="0" fontId="5" fillId="38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3" fontId="5" fillId="38" borderId="15" xfId="90" applyNumberFormat="1" applyFont="1" applyFill="1" applyBorder="1" applyAlignment="1">
      <alignment horizontal="right" vertical="center" wrapText="1"/>
      <protection/>
    </xf>
    <xf numFmtId="0" fontId="46" fillId="38" borderId="0" xfId="0" applyFont="1" applyFill="1" applyAlignment="1">
      <alignment/>
    </xf>
    <xf numFmtId="10" fontId="5" fillId="38" borderId="16" xfId="79" applyNumberFormat="1" applyFont="1" applyFill="1" applyBorder="1" applyAlignment="1">
      <alignment horizontal="center" vertical="center" wrapText="1"/>
    </xf>
    <xf numFmtId="10" fontId="5" fillId="38" borderId="17" xfId="79" applyNumberFormat="1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2" fillId="39" borderId="20" xfId="0" applyFont="1" applyFill="1" applyBorder="1" applyAlignment="1">
      <alignment vertical="center" wrapText="1"/>
    </xf>
    <xf numFmtId="3" fontId="52" fillId="39" borderId="20" xfId="90" applyNumberFormat="1" applyFont="1" applyFill="1" applyBorder="1" applyAlignment="1">
      <alignment horizontal="right" vertical="center" wrapText="1"/>
      <protection/>
    </xf>
    <xf numFmtId="0" fontId="52" fillId="39" borderId="20" xfId="0" applyFont="1" applyFill="1" applyBorder="1" applyAlignment="1">
      <alignment horizontal="center" vertical="center" wrapText="1"/>
    </xf>
    <xf numFmtId="10" fontId="52" fillId="39" borderId="21" xfId="79" applyNumberFormat="1" applyFont="1" applyFill="1" applyBorder="1" applyAlignment="1">
      <alignment horizontal="center" vertical="center" wrapText="1"/>
    </xf>
    <xf numFmtId="0" fontId="52" fillId="39" borderId="22" xfId="0" applyFont="1" applyFill="1" applyBorder="1" applyAlignment="1">
      <alignment horizontal="center" vertical="center" wrapText="1"/>
    </xf>
    <xf numFmtId="0" fontId="44" fillId="35" borderId="0" xfId="90" applyFont="1" applyFill="1" applyBorder="1" applyAlignment="1">
      <alignment vertical="center" wrapText="1"/>
      <protection/>
    </xf>
    <xf numFmtId="0" fontId="5" fillId="0" borderId="14" xfId="0" applyFont="1" applyBorder="1" applyAlignment="1">
      <alignment wrapText="1"/>
    </xf>
    <xf numFmtId="3" fontId="46" fillId="38" borderId="0" xfId="0" applyNumberFormat="1" applyFont="1" applyFill="1" applyAlignment="1">
      <alignment/>
    </xf>
    <xf numFmtId="0" fontId="50" fillId="33" borderId="0" xfId="0" applyFont="1" applyFill="1" applyAlignment="1">
      <alignment horizontal="left"/>
    </xf>
    <xf numFmtId="0" fontId="53" fillId="33" borderId="0" xfId="0" applyFont="1" applyFill="1" applyAlignment="1">
      <alignment/>
    </xf>
    <xf numFmtId="0" fontId="97" fillId="33" borderId="0" xfId="75" applyFont="1" applyFill="1" applyAlignment="1">
      <alignment/>
    </xf>
    <xf numFmtId="0" fontId="53" fillId="0" borderId="0" xfId="0" applyFont="1" applyAlignment="1">
      <alignment/>
    </xf>
    <xf numFmtId="0" fontId="55" fillId="33" borderId="0" xfId="75" applyFont="1" applyFill="1" applyAlignment="1">
      <alignment/>
    </xf>
    <xf numFmtId="0" fontId="44" fillId="33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97" fillId="33" borderId="0" xfId="75" applyFont="1" applyFill="1" applyAlignment="1">
      <alignment vertical="center" wrapText="1"/>
    </xf>
    <xf numFmtId="0" fontId="56" fillId="33" borderId="0" xfId="75" applyFont="1" applyFill="1" applyAlignment="1">
      <alignment/>
    </xf>
    <xf numFmtId="0" fontId="98" fillId="0" borderId="0" xfId="91" applyFont="1" applyFill="1">
      <alignment/>
      <protection/>
    </xf>
    <xf numFmtId="0" fontId="0" fillId="0" borderId="0" xfId="90" applyFont="1" applyBorder="1">
      <alignment/>
      <protection/>
    </xf>
    <xf numFmtId="0" fontId="0" fillId="0" borderId="0" xfId="90" applyFont="1">
      <alignment/>
      <protection/>
    </xf>
    <xf numFmtId="0" fontId="7" fillId="0" borderId="0" xfId="90" applyFont="1" applyBorder="1" applyAlignment="1">
      <alignment horizontal="left" vertical="center"/>
      <protection/>
    </xf>
    <xf numFmtId="0" fontId="8" fillId="0" borderId="0" xfId="90" applyFont="1" applyBorder="1" applyAlignment="1">
      <alignment vertical="center"/>
      <protection/>
    </xf>
    <xf numFmtId="0" fontId="9" fillId="0" borderId="0" xfId="90" applyFont="1">
      <alignment/>
      <protection/>
    </xf>
    <xf numFmtId="0" fontId="4" fillId="0" borderId="0" xfId="90" applyFont="1" applyBorder="1" applyAlignment="1">
      <alignment vertical="center"/>
      <protection/>
    </xf>
    <xf numFmtId="0" fontId="4" fillId="0" borderId="0" xfId="90" applyFont="1">
      <alignment/>
      <protection/>
    </xf>
    <xf numFmtId="0" fontId="4" fillId="0" borderId="0" xfId="90" applyFont="1" applyBorder="1">
      <alignment/>
      <protection/>
    </xf>
    <xf numFmtId="0" fontId="0" fillId="0" borderId="0" xfId="90" applyFont="1" applyAlignment="1">
      <alignment wrapText="1"/>
      <protection/>
    </xf>
    <xf numFmtId="0" fontId="4" fillId="0" borderId="0" xfId="90" applyFont="1" applyAlignment="1">
      <alignment vertical="center" wrapText="1"/>
      <protection/>
    </xf>
    <xf numFmtId="0" fontId="4" fillId="0" borderId="0" xfId="90" applyFont="1" applyBorder="1" applyAlignment="1">
      <alignment vertical="center" wrapText="1"/>
      <protection/>
    </xf>
    <xf numFmtId="0" fontId="10" fillId="0" borderId="0" xfId="90" applyFont="1" applyBorder="1" applyAlignment="1">
      <alignment vertical="center" wrapText="1"/>
      <protection/>
    </xf>
    <xf numFmtId="172" fontId="92" fillId="0" borderId="0" xfId="82" applyNumberFormat="1" applyFont="1" applyBorder="1" applyAlignment="1">
      <alignment/>
    </xf>
    <xf numFmtId="0" fontId="10" fillId="0" borderId="0" xfId="90" applyFont="1" applyBorder="1">
      <alignment/>
      <protection/>
    </xf>
    <xf numFmtId="0" fontId="52" fillId="39" borderId="20" xfId="0" applyNumberFormat="1" applyFont="1" applyFill="1" applyBorder="1" applyAlignment="1">
      <alignment horizontal="center" vertical="center" wrapText="1"/>
    </xf>
    <xf numFmtId="0" fontId="52" fillId="38" borderId="14" xfId="0" applyNumberFormat="1" applyFont="1" applyFill="1" applyBorder="1" applyAlignment="1">
      <alignment horizontal="center" vertical="center" wrapText="1"/>
    </xf>
    <xf numFmtId="0" fontId="6" fillId="0" borderId="0" xfId="87" applyFont="1">
      <alignment/>
      <protection/>
    </xf>
    <xf numFmtId="0" fontId="44" fillId="0" borderId="0" xfId="87" applyFont="1">
      <alignment/>
      <protection/>
    </xf>
    <xf numFmtId="0" fontId="0" fillId="0" borderId="0" xfId="0" applyAlignment="1">
      <alignment/>
    </xf>
    <xf numFmtId="184" fontId="96" fillId="35" borderId="13" xfId="0" applyNumberFormat="1" applyFont="1" applyFill="1" applyBorder="1" applyAlignment="1">
      <alignment/>
    </xf>
    <xf numFmtId="179" fontId="46" fillId="38" borderId="0" xfId="94" applyNumberFormat="1" applyFont="1" applyFill="1" applyAlignment="1">
      <alignment/>
    </xf>
    <xf numFmtId="3" fontId="46" fillId="33" borderId="0" xfId="0" applyNumberFormat="1" applyFont="1" applyFill="1" applyAlignment="1">
      <alignment/>
    </xf>
    <xf numFmtId="10" fontId="94" fillId="37" borderId="10" xfId="95" applyNumberFormat="1" applyFont="1" applyFill="1" applyBorder="1" applyAlignment="1">
      <alignment horizontal="center"/>
    </xf>
    <xf numFmtId="173" fontId="94" fillId="37" borderId="12" xfId="81" applyNumberFormat="1" applyFont="1" applyFill="1" applyBorder="1" applyAlignment="1">
      <alignment horizontal="center"/>
    </xf>
    <xf numFmtId="179" fontId="94" fillId="37" borderId="10" xfId="95" applyNumberFormat="1" applyFont="1" applyFill="1" applyBorder="1" applyAlignment="1">
      <alignment horizontal="center"/>
    </xf>
    <xf numFmtId="0" fontId="44" fillId="33" borderId="0" xfId="87" applyFont="1" applyFill="1">
      <alignment/>
      <protection/>
    </xf>
    <xf numFmtId="0" fontId="6" fillId="33" borderId="0" xfId="87" applyFont="1" applyFill="1">
      <alignment/>
      <protection/>
    </xf>
    <xf numFmtId="0" fontId="44" fillId="0" borderId="0" xfId="87" applyFont="1" applyAlignment="1">
      <alignment vertical="center" wrapText="1"/>
      <protection/>
    </xf>
    <xf numFmtId="3" fontId="6" fillId="0" borderId="0" xfId="87" applyNumberFormat="1" applyFont="1" applyBorder="1">
      <alignment/>
      <protection/>
    </xf>
    <xf numFmtId="3" fontId="44" fillId="36" borderId="0" xfId="87" applyNumberFormat="1" applyFont="1" applyFill="1" applyBorder="1">
      <alignment/>
      <protection/>
    </xf>
    <xf numFmtId="3" fontId="6" fillId="35" borderId="0" xfId="87" applyNumberFormat="1" applyFont="1" applyFill="1" applyBorder="1">
      <alignment/>
      <protection/>
    </xf>
    <xf numFmtId="0" fontId="6" fillId="38" borderId="16" xfId="87" applyFont="1" applyFill="1" applyBorder="1" applyAlignment="1">
      <alignment horizontal="left"/>
      <protection/>
    </xf>
    <xf numFmtId="3" fontId="6" fillId="38" borderId="0" xfId="95" applyNumberFormat="1" applyFont="1" applyFill="1" applyBorder="1" applyAlignment="1">
      <alignment/>
    </xf>
    <xf numFmtId="3" fontId="6" fillId="38" borderId="0" xfId="87" applyNumberFormat="1" applyFont="1" applyFill="1" applyBorder="1" applyAlignment="1">
      <alignment/>
      <protection/>
    </xf>
    <xf numFmtId="0" fontId="4" fillId="0" borderId="0" xfId="90" applyFont="1" applyAlignment="1">
      <alignment vertical="center"/>
      <protection/>
    </xf>
    <xf numFmtId="0" fontId="10" fillId="0" borderId="0" xfId="0" applyFont="1" applyAlignment="1">
      <alignment/>
    </xf>
    <xf numFmtId="0" fontId="4" fillId="0" borderId="16" xfId="90" applyFont="1" applyBorder="1" applyAlignment="1">
      <alignment vertical="center" wrapText="1"/>
      <protection/>
    </xf>
    <xf numFmtId="3" fontId="4" fillId="0" borderId="18" xfId="90" applyNumberFormat="1" applyFont="1" applyBorder="1" applyAlignment="1">
      <alignment horizontal="right" vertical="center" wrapText="1"/>
      <protection/>
    </xf>
    <xf numFmtId="179" fontId="4" fillId="0" borderId="16" xfId="95" applyNumberFormat="1" applyFont="1" applyBorder="1" applyAlignment="1">
      <alignment horizontal="right" vertical="center" wrapText="1"/>
    </xf>
    <xf numFmtId="0" fontId="4" fillId="0" borderId="18" xfId="90" applyFont="1" applyBorder="1" applyAlignment="1">
      <alignment horizontal="center" vertical="center" wrapText="1"/>
      <protection/>
    </xf>
    <xf numFmtId="0" fontId="10" fillId="40" borderId="16" xfId="90" applyFont="1" applyFill="1" applyBorder="1" applyAlignment="1">
      <alignment vertical="center" wrapText="1"/>
      <protection/>
    </xf>
    <xf numFmtId="3" fontId="10" fillId="40" borderId="18" xfId="90" applyNumberFormat="1" applyFont="1" applyFill="1" applyBorder="1" applyAlignment="1">
      <alignment horizontal="right" vertical="center" wrapText="1"/>
      <protection/>
    </xf>
    <xf numFmtId="179" fontId="10" fillId="40" borderId="16" xfId="95" applyNumberFormat="1" applyFont="1" applyFill="1" applyBorder="1" applyAlignment="1">
      <alignment horizontal="right" vertical="center" wrapText="1"/>
    </xf>
    <xf numFmtId="0" fontId="10" fillId="40" borderId="18" xfId="90" applyFont="1" applyFill="1" applyBorder="1" applyAlignment="1">
      <alignment horizontal="center" vertical="center" wrapText="1"/>
      <protection/>
    </xf>
    <xf numFmtId="0" fontId="4" fillId="41" borderId="16" xfId="90" applyFont="1" applyFill="1" applyBorder="1" applyAlignment="1">
      <alignment vertical="center" wrapText="1"/>
      <protection/>
    </xf>
    <xf numFmtId="3" fontId="4" fillId="41" borderId="18" xfId="90" applyNumberFormat="1" applyFont="1" applyFill="1" applyBorder="1" applyAlignment="1">
      <alignment horizontal="right" vertical="center" wrapText="1"/>
      <protection/>
    </xf>
    <xf numFmtId="179" fontId="4" fillId="41" borderId="16" xfId="95" applyNumberFormat="1" applyFont="1" applyFill="1" applyBorder="1" applyAlignment="1">
      <alignment horizontal="right" vertical="center" wrapText="1"/>
    </xf>
    <xf numFmtId="0" fontId="4" fillId="41" borderId="18" xfId="90" applyFont="1" applyFill="1" applyBorder="1" applyAlignment="1">
      <alignment horizontal="center" vertical="center" wrapText="1"/>
      <protection/>
    </xf>
    <xf numFmtId="0" fontId="4" fillId="0" borderId="16" xfId="90" applyFont="1" applyFill="1" applyBorder="1" applyAlignment="1">
      <alignment vertical="center" wrapText="1"/>
      <protection/>
    </xf>
    <xf numFmtId="3" fontId="4" fillId="0" borderId="18" xfId="90" applyNumberFormat="1" applyFont="1" applyFill="1" applyBorder="1" applyAlignment="1">
      <alignment horizontal="right" vertical="center" wrapText="1"/>
      <protection/>
    </xf>
    <xf numFmtId="179" fontId="4" fillId="41" borderId="17" xfId="95" applyNumberFormat="1" applyFont="1" applyFill="1" applyBorder="1" applyAlignment="1">
      <alignment horizontal="right" vertical="center" wrapText="1"/>
    </xf>
    <xf numFmtId="0" fontId="4" fillId="41" borderId="19" xfId="90" applyFont="1" applyFill="1" applyBorder="1" applyAlignment="1">
      <alignment horizontal="center" vertical="center" wrapText="1"/>
      <protection/>
    </xf>
    <xf numFmtId="0" fontId="10" fillId="42" borderId="11" xfId="90" applyFont="1" applyFill="1" applyBorder="1" applyAlignment="1">
      <alignment horizontal="left" vertical="center" wrapText="1"/>
      <protection/>
    </xf>
    <xf numFmtId="3" fontId="10" fillId="42" borderId="10" xfId="90" applyNumberFormat="1" applyFont="1" applyFill="1" applyBorder="1" applyAlignment="1">
      <alignment horizontal="right" vertical="center" wrapText="1"/>
      <protection/>
    </xf>
    <xf numFmtId="2" fontId="96" fillId="35" borderId="0" xfId="0" applyNumberFormat="1" applyFont="1" applyFill="1" applyAlignment="1">
      <alignment/>
    </xf>
    <xf numFmtId="179" fontId="10" fillId="42" borderId="10" xfId="90" applyNumberFormat="1" applyFont="1" applyFill="1" applyBorder="1" applyAlignment="1">
      <alignment vertical="center" wrapText="1"/>
      <protection/>
    </xf>
    <xf numFmtId="0" fontId="5" fillId="38" borderId="15" xfId="0" applyFont="1" applyFill="1" applyBorder="1" applyAlignment="1">
      <alignment horizontal="center" vertical="center" wrapText="1"/>
    </xf>
    <xf numFmtId="0" fontId="52" fillId="38" borderId="15" xfId="0" applyNumberFormat="1" applyFont="1" applyFill="1" applyBorder="1" applyAlignment="1">
      <alignment horizontal="center" vertical="center" wrapText="1"/>
    </xf>
    <xf numFmtId="3" fontId="6" fillId="35" borderId="0" xfId="0" applyNumberFormat="1" applyFont="1" applyFill="1" applyBorder="1" applyAlignment="1">
      <alignment horizontal="right"/>
    </xf>
    <xf numFmtId="3" fontId="44" fillId="36" borderId="0" xfId="0" applyNumberFormat="1" applyFont="1" applyFill="1" applyBorder="1" applyAlignment="1">
      <alignment horizontal="right"/>
    </xf>
    <xf numFmtId="3" fontId="44" fillId="43" borderId="12" xfId="79" applyNumberFormat="1" applyFont="1" applyFill="1" applyBorder="1" applyAlignment="1">
      <alignment horizontal="right"/>
    </xf>
    <xf numFmtId="10" fontId="94" fillId="44" borderId="12" xfId="95" applyNumberFormat="1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 horizontal="center" vertical="center" wrapText="1"/>
    </xf>
    <xf numFmtId="179" fontId="44" fillId="36" borderId="0" xfId="0" applyNumberFormat="1" applyFont="1" applyFill="1" applyBorder="1" applyAlignment="1">
      <alignment horizontal="center" vertical="center" wrapText="1"/>
    </xf>
    <xf numFmtId="0" fontId="96" fillId="35" borderId="13" xfId="0" applyFont="1" applyFill="1" applyBorder="1" applyAlignment="1">
      <alignment/>
    </xf>
    <xf numFmtId="0" fontId="44" fillId="45" borderId="13" xfId="0" applyFont="1" applyFill="1" applyBorder="1" applyAlignment="1">
      <alignment/>
    </xf>
    <xf numFmtId="0" fontId="6" fillId="35" borderId="0" xfId="90" applyFont="1" applyFill="1" applyBorder="1" applyAlignment="1">
      <alignment vertical="center"/>
      <protection/>
    </xf>
    <xf numFmtId="0" fontId="44" fillId="35" borderId="0" xfId="90" applyFont="1" applyFill="1" applyBorder="1" applyAlignment="1">
      <alignment horizontal="center" vertical="center"/>
      <protection/>
    </xf>
    <xf numFmtId="0" fontId="6" fillId="35" borderId="0" xfId="90" applyFont="1" applyFill="1" applyAlignment="1">
      <alignment vertical="center"/>
      <protection/>
    </xf>
    <xf numFmtId="0" fontId="99" fillId="35" borderId="0" xfId="91" applyFont="1" applyFill="1" applyAlignment="1">
      <alignment vertical="center"/>
      <protection/>
    </xf>
    <xf numFmtId="0" fontId="44" fillId="35" borderId="0" xfId="90" applyFont="1" applyFill="1" applyBorder="1" applyAlignment="1">
      <alignment vertical="center"/>
      <protection/>
    </xf>
    <xf numFmtId="0" fontId="6" fillId="35" borderId="0" xfId="0" applyFont="1" applyFill="1" applyAlignment="1">
      <alignment vertical="center"/>
    </xf>
    <xf numFmtId="17" fontId="44" fillId="46" borderId="11" xfId="87" applyNumberFormat="1" applyFont="1" applyFill="1" applyBorder="1" applyAlignment="1">
      <alignment horizontal="center" vertical="center" wrapText="1"/>
      <protection/>
    </xf>
    <xf numFmtId="17" fontId="44" fillId="46" borderId="12" xfId="87" applyNumberFormat="1" applyFont="1" applyFill="1" applyBorder="1" applyAlignment="1">
      <alignment horizontal="center" vertical="center" wrapText="1"/>
      <protection/>
    </xf>
    <xf numFmtId="17" fontId="44" fillId="46" borderId="10" xfId="87" applyNumberFormat="1" applyFont="1" applyFill="1" applyBorder="1" applyAlignment="1">
      <alignment horizontal="center" vertical="center" wrapText="1"/>
      <protection/>
    </xf>
    <xf numFmtId="0" fontId="6" fillId="35" borderId="0" xfId="0" applyFont="1" applyFill="1" applyAlignment="1">
      <alignment vertical="center" wrapText="1"/>
    </xf>
    <xf numFmtId="173" fontId="6" fillId="35" borderId="0" xfId="81" applyNumberFormat="1" applyFont="1" applyFill="1" applyAlignment="1">
      <alignment vertical="center" wrapText="1"/>
    </xf>
    <xf numFmtId="173" fontId="6" fillId="35" borderId="11" xfId="81" applyNumberFormat="1" applyFont="1" applyFill="1" applyBorder="1" applyAlignment="1">
      <alignment vertical="center" wrapText="1"/>
    </xf>
    <xf numFmtId="173" fontId="6" fillId="35" borderId="12" xfId="81" applyNumberFormat="1" applyFont="1" applyFill="1" applyBorder="1" applyAlignment="1">
      <alignment vertical="center" wrapText="1"/>
    </xf>
    <xf numFmtId="173" fontId="44" fillId="47" borderId="11" xfId="81" applyNumberFormat="1" applyFont="1" applyFill="1" applyBorder="1" applyAlignment="1">
      <alignment vertical="center" wrapText="1"/>
    </xf>
    <xf numFmtId="173" fontId="44" fillId="47" borderId="12" xfId="81" applyNumberFormat="1" applyFont="1" applyFill="1" applyBorder="1" applyAlignment="1">
      <alignment vertical="center" wrapText="1"/>
    </xf>
    <xf numFmtId="173" fontId="6" fillId="35" borderId="0" xfId="81" applyNumberFormat="1" applyFont="1" applyFill="1" applyAlignment="1">
      <alignment vertical="center"/>
    </xf>
    <xf numFmtId="0" fontId="44" fillId="35" borderId="0" xfId="0" applyFont="1" applyFill="1" applyAlignment="1">
      <alignment vertical="center"/>
    </xf>
    <xf numFmtId="173" fontId="6" fillId="35" borderId="0" xfId="0" applyNumberFormat="1" applyFont="1" applyFill="1" applyAlignment="1">
      <alignment vertical="center"/>
    </xf>
    <xf numFmtId="179" fontId="6" fillId="35" borderId="10" xfId="94" applyNumberFormat="1" applyFont="1" applyFill="1" applyBorder="1" applyAlignment="1">
      <alignment/>
    </xf>
    <xf numFmtId="179" fontId="6" fillId="35" borderId="10" xfId="94" applyNumberFormat="1" applyFont="1" applyFill="1" applyBorder="1" applyAlignment="1">
      <alignment vertical="center" wrapText="1"/>
    </xf>
    <xf numFmtId="0" fontId="4" fillId="0" borderId="23" xfId="81" applyNumberFormat="1" applyFont="1" applyFill="1" applyBorder="1" applyAlignment="1">
      <alignment vertical="center" wrapText="1"/>
    </xf>
    <xf numFmtId="173" fontId="4" fillId="0" borderId="23" xfId="81" applyNumberFormat="1" applyFont="1" applyFill="1" applyBorder="1" applyAlignment="1">
      <alignment vertical="center" wrapText="1"/>
    </xf>
    <xf numFmtId="0" fontId="4" fillId="0" borderId="12" xfId="81" applyNumberFormat="1" applyFont="1" applyFill="1" applyBorder="1" applyAlignment="1">
      <alignment vertical="center" wrapText="1"/>
    </xf>
    <xf numFmtId="173" fontId="4" fillId="0" borderId="12" xfId="81" applyNumberFormat="1" applyFont="1" applyFill="1" applyBorder="1" applyAlignment="1">
      <alignment vertical="center" wrapText="1"/>
    </xf>
    <xf numFmtId="0" fontId="10" fillId="47" borderId="12" xfId="81" applyNumberFormat="1" applyFont="1" applyFill="1" applyBorder="1" applyAlignment="1">
      <alignment vertical="center" wrapText="1"/>
    </xf>
    <xf numFmtId="173" fontId="10" fillId="47" borderId="12" xfId="81" applyNumberFormat="1" applyFont="1" applyFill="1" applyBorder="1" applyAlignment="1">
      <alignment vertical="center" wrapText="1"/>
    </xf>
    <xf numFmtId="3" fontId="6" fillId="35" borderId="0" xfId="0" applyNumberFormat="1" applyFont="1" applyFill="1" applyBorder="1" applyAlignment="1">
      <alignment horizontal="center" vertical="center"/>
    </xf>
    <xf numFmtId="10" fontId="6" fillId="38" borderId="18" xfId="95" applyNumberFormat="1" applyFont="1" applyFill="1" applyBorder="1" applyAlignment="1">
      <alignment horizontal="center"/>
    </xf>
    <xf numFmtId="3" fontId="44" fillId="36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95" applyNumberFormat="1" applyFont="1" applyBorder="1" applyAlignment="1">
      <alignment horizontal="center"/>
    </xf>
    <xf numFmtId="179" fontId="6" fillId="33" borderId="18" xfId="95" applyNumberFormat="1" applyFont="1" applyFill="1" applyBorder="1" applyAlignment="1">
      <alignment horizontal="center"/>
    </xf>
    <xf numFmtId="0" fontId="44" fillId="36" borderId="0" xfId="95" applyNumberFormat="1" applyFont="1" applyFill="1" applyBorder="1" applyAlignment="1">
      <alignment horizontal="center"/>
    </xf>
    <xf numFmtId="179" fontId="44" fillId="39" borderId="18" xfId="95" applyNumberFormat="1" applyFont="1" applyFill="1" applyBorder="1" applyAlignment="1">
      <alignment horizontal="center"/>
    </xf>
    <xf numFmtId="0" fontId="6" fillId="35" borderId="0" xfId="95" applyNumberFormat="1" applyFont="1" applyFill="1" applyBorder="1" applyAlignment="1">
      <alignment horizontal="center"/>
    </xf>
    <xf numFmtId="179" fontId="6" fillId="38" borderId="18" xfId="95" applyNumberFormat="1" applyFont="1" applyFill="1" applyBorder="1" applyAlignment="1">
      <alignment horizontal="center"/>
    </xf>
    <xf numFmtId="10" fontId="94" fillId="44" borderId="12" xfId="95" applyNumberFormat="1" applyFont="1" applyFill="1" applyBorder="1" applyAlignment="1">
      <alignment/>
    </xf>
    <xf numFmtId="179" fontId="6" fillId="35" borderId="0" xfId="0" applyNumberFormat="1" applyFont="1" applyFill="1" applyBorder="1" applyAlignment="1">
      <alignment horizontal="center" vertical="center" wrapText="1"/>
    </xf>
    <xf numFmtId="0" fontId="6" fillId="38" borderId="0" xfId="95" applyNumberFormat="1" applyFont="1" applyFill="1" applyBorder="1" applyAlignment="1">
      <alignment horizontal="center"/>
    </xf>
    <xf numFmtId="0" fontId="44" fillId="39" borderId="0" xfId="95" applyNumberFormat="1" applyFont="1" applyFill="1" applyBorder="1" applyAlignment="1">
      <alignment horizontal="center"/>
    </xf>
    <xf numFmtId="0" fontId="6" fillId="0" borderId="0" xfId="87" applyFont="1" applyBorder="1" applyAlignment="1">
      <alignment horizontal="center"/>
      <protection/>
    </xf>
    <xf numFmtId="179" fontId="6" fillId="0" borderId="18" xfId="95" applyNumberFormat="1" applyFont="1" applyBorder="1" applyAlignment="1">
      <alignment horizontal="center"/>
    </xf>
    <xf numFmtId="0" fontId="44" fillId="36" borderId="0" xfId="87" applyFont="1" applyFill="1" applyBorder="1" applyAlignment="1">
      <alignment horizontal="center"/>
      <protection/>
    </xf>
    <xf numFmtId="179" fontId="44" fillId="36" borderId="18" xfId="95" applyNumberFormat="1" applyFont="1" applyFill="1" applyBorder="1" applyAlignment="1">
      <alignment horizontal="center"/>
    </xf>
    <xf numFmtId="0" fontId="6" fillId="35" borderId="0" xfId="87" applyFont="1" applyFill="1" applyBorder="1" applyAlignment="1">
      <alignment horizontal="center"/>
      <protection/>
    </xf>
    <xf numFmtId="0" fontId="44" fillId="39" borderId="16" xfId="87" applyFont="1" applyFill="1" applyBorder="1" applyAlignment="1">
      <alignment horizontal="left"/>
      <protection/>
    </xf>
    <xf numFmtId="3" fontId="44" fillId="39" borderId="0" xfId="87" applyNumberFormat="1" applyFont="1" applyFill="1" applyBorder="1" applyAlignment="1">
      <alignment/>
      <protection/>
    </xf>
    <xf numFmtId="3" fontId="44" fillId="39" borderId="0" xfId="95" applyNumberFormat="1" applyFont="1" applyFill="1" applyBorder="1" applyAlignment="1">
      <alignment/>
    </xf>
    <xf numFmtId="0" fontId="6" fillId="38" borderId="0" xfId="87" applyNumberFormat="1" applyFont="1" applyFill="1" applyBorder="1" applyAlignment="1">
      <alignment horizontal="center"/>
      <protection/>
    </xf>
    <xf numFmtId="0" fontId="44" fillId="39" borderId="0" xfId="87" applyNumberFormat="1" applyFont="1" applyFill="1" applyBorder="1" applyAlignment="1">
      <alignment horizontal="center"/>
      <protection/>
    </xf>
    <xf numFmtId="0" fontId="4" fillId="41" borderId="21" xfId="0" applyFont="1" applyFill="1" applyBorder="1" applyAlignment="1">
      <alignment horizontal="left" vertical="center" wrapText="1"/>
    </xf>
    <xf numFmtId="3" fontId="4" fillId="41" borderId="24" xfId="0" applyNumberFormat="1" applyFont="1" applyFill="1" applyBorder="1" applyAlignment="1">
      <alignment horizontal="right" vertical="center" wrapText="1"/>
    </xf>
    <xf numFmtId="10" fontId="4" fillId="41" borderId="24" xfId="95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41" borderId="16" xfId="0" applyFont="1" applyFill="1" applyBorder="1" applyAlignment="1">
      <alignment horizontal="left" vertical="center" wrapText="1"/>
    </xf>
    <xf numFmtId="3" fontId="4" fillId="41" borderId="0" xfId="0" applyNumberFormat="1" applyFont="1" applyFill="1" applyBorder="1" applyAlignment="1">
      <alignment horizontal="right" vertical="center" wrapText="1"/>
    </xf>
    <xf numFmtId="10" fontId="4" fillId="41" borderId="0" xfId="95" applyNumberFormat="1" applyFont="1" applyFill="1" applyBorder="1" applyAlignment="1">
      <alignment horizontal="right" vertical="center" wrapText="1"/>
    </xf>
    <xf numFmtId="3" fontId="4" fillId="41" borderId="18" xfId="0" applyNumberFormat="1" applyFont="1" applyFill="1" applyBorder="1" applyAlignment="1">
      <alignment horizontal="center" vertical="center" wrapText="1"/>
    </xf>
    <xf numFmtId="3" fontId="10" fillId="45" borderId="23" xfId="0" applyNumberFormat="1" applyFont="1" applyFill="1" applyBorder="1" applyAlignment="1">
      <alignment horizontal="right" vertical="center" wrapText="1"/>
    </xf>
    <xf numFmtId="0" fontId="5" fillId="35" borderId="14" xfId="0" applyFont="1" applyFill="1" applyBorder="1" applyAlignment="1">
      <alignment/>
    </xf>
    <xf numFmtId="10" fontId="6" fillId="0" borderId="0" xfId="95" applyNumberFormat="1" applyFont="1" applyFill="1" applyAlignment="1">
      <alignment horizontal="center"/>
    </xf>
    <xf numFmtId="10" fontId="6" fillId="0" borderId="0" xfId="95" applyNumberFormat="1" applyFont="1" applyFill="1" applyAlignment="1">
      <alignment/>
    </xf>
    <xf numFmtId="0" fontId="6" fillId="0" borderId="0" xfId="95" applyNumberFormat="1" applyFont="1" applyAlignment="1">
      <alignment/>
    </xf>
    <xf numFmtId="3" fontId="44" fillId="0" borderId="0" xfId="87" applyNumberFormat="1" applyFont="1" applyAlignment="1">
      <alignment vertical="center" wrapText="1"/>
      <protection/>
    </xf>
    <xf numFmtId="3" fontId="4" fillId="41" borderId="24" xfId="0" applyNumberFormat="1" applyFont="1" applyFill="1" applyBorder="1" applyAlignment="1">
      <alignment horizontal="center" vertical="center" wrapText="1"/>
    </xf>
    <xf numFmtId="3" fontId="4" fillId="35" borderId="0" xfId="0" applyNumberFormat="1" applyFont="1" applyFill="1" applyBorder="1" applyAlignment="1">
      <alignment horizontal="right" vertical="center" wrapText="1"/>
    </xf>
    <xf numFmtId="10" fontId="4" fillId="35" borderId="0" xfId="95" applyNumberFormat="1" applyFont="1" applyFill="1" applyBorder="1" applyAlignment="1">
      <alignment horizontal="right" vertical="center" wrapText="1"/>
    </xf>
    <xf numFmtId="3" fontId="4" fillId="41" borderId="0" xfId="0" applyNumberFormat="1" applyFont="1" applyFill="1" applyBorder="1" applyAlignment="1">
      <alignment horizontal="center" vertical="center" wrapText="1"/>
    </xf>
    <xf numFmtId="10" fontId="10" fillId="45" borderId="23" xfId="95" applyNumberFormat="1" applyFont="1" applyFill="1" applyBorder="1" applyAlignment="1">
      <alignment horizontal="right" vertical="center" wrapText="1"/>
    </xf>
    <xf numFmtId="3" fontId="4" fillId="35" borderId="0" xfId="0" applyNumberFormat="1" applyFont="1" applyFill="1" applyBorder="1" applyAlignment="1">
      <alignment horizontal="center" vertical="center" wrapText="1"/>
    </xf>
    <xf numFmtId="3" fontId="4" fillId="35" borderId="18" xfId="0" applyNumberFormat="1" applyFont="1" applyFill="1" applyBorder="1" applyAlignment="1">
      <alignment horizontal="center" vertical="center" wrapText="1"/>
    </xf>
    <xf numFmtId="0" fontId="10" fillId="48" borderId="16" xfId="0" applyFont="1" applyFill="1" applyBorder="1" applyAlignment="1">
      <alignment horizontal="left" vertical="center" wrapText="1"/>
    </xf>
    <xf numFmtId="3" fontId="10" fillId="48" borderId="0" xfId="0" applyNumberFormat="1" applyFont="1" applyFill="1" applyBorder="1" applyAlignment="1">
      <alignment horizontal="right" vertical="center" wrapText="1"/>
    </xf>
    <xf numFmtId="10" fontId="10" fillId="48" borderId="0" xfId="95" applyNumberFormat="1" applyFont="1" applyFill="1" applyBorder="1" applyAlignment="1">
      <alignment horizontal="right" vertical="center" wrapText="1"/>
    </xf>
    <xf numFmtId="3" fontId="10" fillId="48" borderId="0" xfId="0" applyNumberFormat="1" applyFont="1" applyFill="1" applyBorder="1" applyAlignment="1">
      <alignment horizontal="center" vertical="center" wrapText="1"/>
    </xf>
    <xf numFmtId="3" fontId="10" fillId="48" borderId="18" xfId="0" applyNumberFormat="1" applyFont="1" applyFill="1" applyBorder="1" applyAlignment="1">
      <alignment horizontal="center" vertical="center" wrapText="1"/>
    </xf>
    <xf numFmtId="0" fontId="75" fillId="33" borderId="0" xfId="75" applyFill="1" applyAlignment="1">
      <alignment/>
    </xf>
    <xf numFmtId="0" fontId="10" fillId="46" borderId="12" xfId="87" applyFont="1" applyFill="1" applyBorder="1" applyAlignment="1">
      <alignment horizontal="left" vertical="center" wrapText="1"/>
      <protection/>
    </xf>
    <xf numFmtId="17" fontId="10" fillId="46" borderId="12" xfId="87" applyNumberFormat="1" applyFont="1" applyFill="1" applyBorder="1" applyAlignment="1">
      <alignment horizontal="center" vertical="center" wrapText="1"/>
      <protection/>
    </xf>
    <xf numFmtId="174" fontId="6" fillId="38" borderId="0" xfId="0" applyNumberFormat="1" applyFont="1" applyFill="1" applyBorder="1" applyAlignment="1">
      <alignment horizontal="center"/>
    </xf>
    <xf numFmtId="174" fontId="44" fillId="39" borderId="0" xfId="0" applyNumberFormat="1" applyFont="1" applyFill="1" applyBorder="1" applyAlignment="1">
      <alignment horizontal="center"/>
    </xf>
    <xf numFmtId="0" fontId="44" fillId="43" borderId="12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8" borderId="21" xfId="0" applyFont="1" applyFill="1" applyBorder="1" applyAlignment="1">
      <alignment horizontal="left"/>
    </xf>
    <xf numFmtId="3" fontId="6" fillId="35" borderId="24" xfId="0" applyNumberFormat="1" applyFont="1" applyFill="1" applyBorder="1" applyAlignment="1">
      <alignment horizontal="right"/>
    </xf>
    <xf numFmtId="174" fontId="6" fillId="38" borderId="24" xfId="0" applyNumberFormat="1" applyFont="1" applyFill="1" applyBorder="1" applyAlignment="1">
      <alignment horizontal="center"/>
    </xf>
    <xf numFmtId="10" fontId="6" fillId="38" borderId="22" xfId="95" applyNumberFormat="1" applyFont="1" applyFill="1" applyBorder="1" applyAlignment="1">
      <alignment horizontal="center"/>
    </xf>
    <xf numFmtId="0" fontId="6" fillId="38" borderId="16" xfId="0" applyFont="1" applyFill="1" applyBorder="1" applyAlignment="1">
      <alignment horizontal="left"/>
    </xf>
    <xf numFmtId="0" fontId="44" fillId="39" borderId="16" xfId="0" applyFont="1" applyFill="1" applyBorder="1" applyAlignment="1">
      <alignment horizontal="left"/>
    </xf>
    <xf numFmtId="0" fontId="6" fillId="38" borderId="17" xfId="0" applyFont="1" applyFill="1" applyBorder="1" applyAlignment="1">
      <alignment horizontal="left"/>
    </xf>
    <xf numFmtId="3" fontId="6" fillId="35" borderId="23" xfId="0" applyNumberFormat="1" applyFont="1" applyFill="1" applyBorder="1" applyAlignment="1">
      <alignment horizontal="right"/>
    </xf>
    <xf numFmtId="174" fontId="6" fillId="38" borderId="23" xfId="0" applyNumberFormat="1" applyFont="1" applyFill="1" applyBorder="1" applyAlignment="1">
      <alignment horizontal="center"/>
    </xf>
    <xf numFmtId="10" fontId="6" fillId="38" borderId="19" xfId="95" applyNumberFormat="1" applyFont="1" applyFill="1" applyBorder="1" applyAlignment="1">
      <alignment horizontal="center"/>
    </xf>
    <xf numFmtId="0" fontId="44" fillId="43" borderId="11" xfId="0" applyFont="1" applyFill="1" applyBorder="1" applyAlignment="1">
      <alignment/>
    </xf>
    <xf numFmtId="10" fontId="44" fillId="43" borderId="10" xfId="95" applyNumberFormat="1" applyFont="1" applyFill="1" applyBorder="1" applyAlignment="1">
      <alignment horizontal="center"/>
    </xf>
    <xf numFmtId="10" fontId="6" fillId="39" borderId="18" xfId="95" applyNumberFormat="1" applyFont="1" applyFill="1" applyBorder="1" applyAlignment="1">
      <alignment horizontal="center"/>
    </xf>
    <xf numFmtId="3" fontId="6" fillId="35" borderId="24" xfId="0" applyNumberFormat="1" applyFont="1" applyFill="1" applyBorder="1" applyAlignment="1">
      <alignment horizontal="right" vertical="center"/>
    </xf>
    <xf numFmtId="3" fontId="6" fillId="35" borderId="24" xfId="0" applyNumberFormat="1" applyFont="1" applyFill="1" applyBorder="1" applyAlignment="1">
      <alignment horizontal="center" vertical="center"/>
    </xf>
    <xf numFmtId="3" fontId="6" fillId="35" borderId="23" xfId="0" applyNumberFormat="1" applyFont="1" applyFill="1" applyBorder="1" applyAlignment="1">
      <alignment horizontal="right" vertical="center"/>
    </xf>
    <xf numFmtId="3" fontId="6" fillId="35" borderId="23" xfId="0" applyNumberFormat="1" applyFont="1" applyFill="1" applyBorder="1" applyAlignment="1">
      <alignment horizontal="center" vertical="center"/>
    </xf>
    <xf numFmtId="0" fontId="94" fillId="37" borderId="11" xfId="0" applyFont="1" applyFill="1" applyBorder="1" applyAlignment="1">
      <alignment/>
    </xf>
    <xf numFmtId="3" fontId="6" fillId="36" borderId="0" xfId="0" applyNumberFormat="1" applyFont="1" applyFill="1" applyBorder="1" applyAlignment="1">
      <alignment horizontal="center" vertical="center"/>
    </xf>
    <xf numFmtId="3" fontId="94" fillId="44" borderId="12" xfId="95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44" fillId="36" borderId="0" xfId="0" applyNumberFormat="1" applyFont="1" applyFill="1" applyBorder="1" applyAlignment="1">
      <alignment horizont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/>
    </xf>
    <xf numFmtId="3" fontId="6" fillId="0" borderId="24" xfId="0" applyNumberFormat="1" applyFont="1" applyBorder="1" applyAlignment="1">
      <alignment horizontal="center"/>
    </xf>
    <xf numFmtId="0" fontId="6" fillId="0" borderId="24" xfId="95" applyNumberFormat="1" applyFont="1" applyBorder="1" applyAlignment="1">
      <alignment horizontal="center"/>
    </xf>
    <xf numFmtId="179" fontId="6" fillId="33" borderId="22" xfId="95" applyNumberFormat="1" applyFont="1" applyFill="1" applyBorder="1" applyAlignment="1">
      <alignment horizontal="center"/>
    </xf>
    <xf numFmtId="3" fontId="6" fillId="0" borderId="23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/>
    </xf>
    <xf numFmtId="0" fontId="6" fillId="0" borderId="23" xfId="95" applyNumberFormat="1" applyFont="1" applyBorder="1" applyAlignment="1">
      <alignment horizontal="center"/>
    </xf>
    <xf numFmtId="179" fontId="6" fillId="33" borderId="19" xfId="95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44" fillId="36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35" borderId="0" xfId="0" applyNumberFormat="1" applyFont="1" applyFill="1" applyBorder="1" applyAlignment="1">
      <alignment horizontal="right" vertical="center" wrapText="1"/>
    </xf>
    <xf numFmtId="3" fontId="44" fillId="36" borderId="0" xfId="0" applyNumberFormat="1" applyFont="1" applyFill="1" applyBorder="1" applyAlignment="1">
      <alignment horizontal="right" vertical="center" wrapText="1"/>
    </xf>
    <xf numFmtId="3" fontId="94" fillId="44" borderId="12" xfId="95" applyNumberFormat="1" applyFont="1" applyFill="1" applyBorder="1" applyAlignment="1">
      <alignment horizontal="center"/>
    </xf>
    <xf numFmtId="179" fontId="6" fillId="0" borderId="18" xfId="94" applyNumberFormat="1" applyFont="1" applyFill="1" applyBorder="1" applyAlignment="1">
      <alignment horizontal="center" vertical="center" wrapText="1"/>
    </xf>
    <xf numFmtId="179" fontId="44" fillId="36" borderId="18" xfId="94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44" fillId="36" borderId="0" xfId="0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179" fontId="6" fillId="0" borderId="24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179" fontId="6" fillId="0" borderId="22" xfId="94" applyNumberFormat="1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left"/>
    </xf>
    <xf numFmtId="0" fontId="44" fillId="36" borderId="16" xfId="0" applyFont="1" applyFill="1" applyBorder="1" applyAlignment="1">
      <alignment horizontal="left"/>
    </xf>
    <xf numFmtId="3" fontId="6" fillId="0" borderId="2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179" fontId="6" fillId="0" borderId="23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179" fontId="6" fillId="0" borderId="19" xfId="94" applyNumberFormat="1" applyFont="1" applyFill="1" applyBorder="1" applyAlignment="1">
      <alignment horizontal="center" vertical="center" wrapText="1"/>
    </xf>
    <xf numFmtId="0" fontId="6" fillId="0" borderId="23" xfId="87" applyFont="1" applyBorder="1" applyAlignment="1">
      <alignment horizontal="center"/>
      <protection/>
    </xf>
    <xf numFmtId="179" fontId="6" fillId="0" borderId="19" xfId="95" applyNumberFormat="1" applyFont="1" applyBorder="1" applyAlignment="1">
      <alignment horizontal="center"/>
    </xf>
    <xf numFmtId="0" fontId="6" fillId="38" borderId="23" xfId="87" applyNumberFormat="1" applyFont="1" applyFill="1" applyBorder="1" applyAlignment="1">
      <alignment horizontal="center"/>
      <protection/>
    </xf>
    <xf numFmtId="3" fontId="6" fillId="0" borderId="23" xfId="0" applyNumberFormat="1" applyFont="1" applyBorder="1" applyAlignment="1">
      <alignment/>
    </xf>
    <xf numFmtId="3" fontId="6" fillId="0" borderId="24" xfId="95" applyNumberFormat="1" applyFont="1" applyBorder="1" applyAlignment="1">
      <alignment horizontal="right"/>
    </xf>
    <xf numFmtId="3" fontId="6" fillId="0" borderId="0" xfId="95" applyNumberFormat="1" applyFont="1" applyBorder="1" applyAlignment="1">
      <alignment horizontal="right"/>
    </xf>
    <xf numFmtId="3" fontId="44" fillId="36" borderId="0" xfId="95" applyNumberFormat="1" applyFont="1" applyFill="1" applyBorder="1" applyAlignment="1">
      <alignment horizontal="right"/>
    </xf>
    <xf numFmtId="3" fontId="6" fillId="35" borderId="0" xfId="95" applyNumberFormat="1" applyFont="1" applyFill="1" applyBorder="1" applyAlignment="1">
      <alignment horizontal="right"/>
    </xf>
    <xf numFmtId="3" fontId="6" fillId="0" borderId="23" xfId="95" applyNumberFormat="1" applyFont="1" applyBorder="1" applyAlignment="1">
      <alignment horizontal="right"/>
    </xf>
    <xf numFmtId="3" fontId="6" fillId="38" borderId="16" xfId="95" applyNumberFormat="1" applyFont="1" applyFill="1" applyBorder="1" applyAlignment="1">
      <alignment horizontal="right"/>
    </xf>
    <xf numFmtId="0" fontId="6" fillId="38" borderId="18" xfId="95" applyNumberFormat="1" applyFont="1" applyFill="1" applyBorder="1" applyAlignment="1">
      <alignment horizontal="center"/>
    </xf>
    <xf numFmtId="3" fontId="6" fillId="35" borderId="16" xfId="87" applyNumberFormat="1" applyFont="1" applyFill="1" applyBorder="1" applyAlignment="1">
      <alignment horizontal="right" vertical="center"/>
      <protection/>
    </xf>
    <xf numFmtId="3" fontId="6" fillId="35" borderId="18" xfId="87" applyNumberFormat="1" applyFont="1" applyFill="1" applyBorder="1" applyAlignment="1">
      <alignment horizontal="center" vertical="center"/>
      <protection/>
    </xf>
    <xf numFmtId="0" fontId="6" fillId="38" borderId="14" xfId="87" applyFont="1" applyFill="1" applyBorder="1" applyAlignment="1">
      <alignment horizontal="left"/>
      <protection/>
    </xf>
    <xf numFmtId="3" fontId="44" fillId="39" borderId="16" xfId="95" applyNumberFormat="1" applyFont="1" applyFill="1" applyBorder="1" applyAlignment="1">
      <alignment horizontal="right"/>
    </xf>
    <xf numFmtId="0" fontId="44" fillId="39" borderId="18" xfId="95" applyNumberFormat="1" applyFont="1" applyFill="1" applyBorder="1" applyAlignment="1">
      <alignment horizontal="center"/>
    </xf>
    <xf numFmtId="3" fontId="44" fillId="36" borderId="16" xfId="87" applyNumberFormat="1" applyFont="1" applyFill="1" applyBorder="1" applyAlignment="1">
      <alignment horizontal="right" vertical="center"/>
      <protection/>
    </xf>
    <xf numFmtId="3" fontId="44" fillId="36" borderId="18" xfId="87" applyNumberFormat="1" applyFont="1" applyFill="1" applyBorder="1" applyAlignment="1">
      <alignment horizontal="center" vertical="center"/>
      <protection/>
    </xf>
    <xf numFmtId="0" fontId="44" fillId="39" borderId="14" xfId="87" applyFont="1" applyFill="1" applyBorder="1" applyAlignment="1">
      <alignment horizontal="left"/>
      <protection/>
    </xf>
    <xf numFmtId="3" fontId="6" fillId="0" borderId="17" xfId="87" applyNumberFormat="1" applyFont="1" applyBorder="1" applyAlignment="1">
      <alignment horizontal="right"/>
      <protection/>
    </xf>
    <xf numFmtId="3" fontId="6" fillId="0" borderId="18" xfId="87" applyNumberFormat="1" applyFont="1" applyBorder="1" applyAlignment="1">
      <alignment horizontal="center"/>
      <protection/>
    </xf>
    <xf numFmtId="3" fontId="6" fillId="0" borderId="16" xfId="87" applyNumberFormat="1" applyFont="1" applyBorder="1">
      <alignment/>
      <protection/>
    </xf>
    <xf numFmtId="3" fontId="6" fillId="0" borderId="16" xfId="87" applyNumberFormat="1" applyFont="1" applyBorder="1" applyAlignment="1">
      <alignment horizontal="right"/>
      <protection/>
    </xf>
    <xf numFmtId="3" fontId="6" fillId="35" borderId="16" xfId="87" applyNumberFormat="1" applyFont="1" applyFill="1" applyBorder="1" applyAlignment="1">
      <alignment horizontal="right"/>
      <protection/>
    </xf>
    <xf numFmtId="3" fontId="6" fillId="35" borderId="16" xfId="87" applyNumberFormat="1" applyFont="1" applyFill="1" applyBorder="1">
      <alignment/>
      <protection/>
    </xf>
    <xf numFmtId="3" fontId="44" fillId="36" borderId="16" xfId="87" applyNumberFormat="1" applyFont="1" applyFill="1" applyBorder="1" applyAlignment="1">
      <alignment horizontal="right"/>
      <protection/>
    </xf>
    <xf numFmtId="3" fontId="44" fillId="36" borderId="18" xfId="87" applyNumberFormat="1" applyFont="1" applyFill="1" applyBorder="1" applyAlignment="1">
      <alignment horizontal="center"/>
      <protection/>
    </xf>
    <xf numFmtId="3" fontId="44" fillId="36" borderId="16" xfId="87" applyNumberFormat="1" applyFont="1" applyFill="1" applyBorder="1">
      <alignment/>
      <protection/>
    </xf>
    <xf numFmtId="0" fontId="6" fillId="0" borderId="18" xfId="87" applyFont="1" applyBorder="1" applyAlignment="1">
      <alignment horizontal="center"/>
      <protection/>
    </xf>
    <xf numFmtId="3" fontId="6" fillId="0" borderId="16" xfId="87" applyNumberFormat="1" applyFont="1" applyBorder="1" applyAlignment="1">
      <alignment/>
      <protection/>
    </xf>
    <xf numFmtId="3" fontId="6" fillId="35" borderId="16" xfId="87" applyNumberFormat="1" applyFont="1" applyFill="1" applyBorder="1" applyAlignment="1">
      <alignment vertical="center"/>
      <protection/>
    </xf>
    <xf numFmtId="0" fontId="44" fillId="36" borderId="18" xfId="87" applyFont="1" applyFill="1" applyBorder="1" applyAlignment="1">
      <alignment horizontal="center"/>
      <protection/>
    </xf>
    <xf numFmtId="3" fontId="44" fillId="36" borderId="16" xfId="87" applyNumberFormat="1" applyFont="1" applyFill="1" applyBorder="1" applyAlignment="1">
      <alignment/>
      <protection/>
    </xf>
    <xf numFmtId="3" fontId="44" fillId="36" borderId="16" xfId="87" applyNumberFormat="1" applyFont="1" applyFill="1" applyBorder="1" applyAlignment="1">
      <alignment vertical="center"/>
      <protection/>
    </xf>
    <xf numFmtId="3" fontId="6" fillId="0" borderId="0" xfId="87" applyNumberFormat="1" applyFont="1">
      <alignment/>
      <protection/>
    </xf>
    <xf numFmtId="3" fontId="6" fillId="38" borderId="16" xfId="87" applyNumberFormat="1" applyFont="1" applyFill="1" applyBorder="1" applyAlignment="1">
      <alignment/>
      <protection/>
    </xf>
    <xf numFmtId="3" fontId="6" fillId="38" borderId="18" xfId="87" applyNumberFormat="1" applyFont="1" applyFill="1" applyBorder="1" applyAlignment="1">
      <alignment horizontal="center"/>
      <protection/>
    </xf>
    <xf numFmtId="3" fontId="44" fillId="36" borderId="0" xfId="87" applyNumberFormat="1" applyFont="1" applyFill="1">
      <alignment/>
      <protection/>
    </xf>
    <xf numFmtId="3" fontId="44" fillId="39" borderId="16" xfId="87" applyNumberFormat="1" applyFont="1" applyFill="1" applyBorder="1" applyAlignment="1">
      <alignment/>
      <protection/>
    </xf>
    <xf numFmtId="3" fontId="6" fillId="36" borderId="18" xfId="87" applyNumberFormat="1" applyFont="1" applyFill="1" applyBorder="1" applyAlignment="1">
      <alignment horizontal="center" vertical="center"/>
      <protection/>
    </xf>
    <xf numFmtId="3" fontId="6" fillId="0" borderId="17" xfId="87" applyNumberFormat="1" applyFont="1" applyBorder="1">
      <alignment/>
      <protection/>
    </xf>
    <xf numFmtId="3" fontId="6" fillId="38" borderId="18" xfId="95" applyNumberFormat="1" applyFont="1" applyFill="1" applyBorder="1" applyAlignment="1">
      <alignment horizontal="center"/>
    </xf>
    <xf numFmtId="3" fontId="6" fillId="38" borderId="16" xfId="95" applyNumberFormat="1" applyFont="1" applyFill="1" applyBorder="1" applyAlignment="1">
      <alignment/>
    </xf>
    <xf numFmtId="3" fontId="44" fillId="36" borderId="18" xfId="95" applyNumberFormat="1" applyFont="1" applyFill="1" applyBorder="1" applyAlignment="1">
      <alignment horizontal="center"/>
    </xf>
    <xf numFmtId="3" fontId="44" fillId="39" borderId="16" xfId="95" applyNumberFormat="1" applyFont="1" applyFill="1" applyBorder="1" applyAlignment="1">
      <alignment/>
    </xf>
    <xf numFmtId="3" fontId="6" fillId="0" borderId="17" xfId="87" applyNumberFormat="1" applyFont="1" applyBorder="1" applyAlignment="1">
      <alignment/>
      <protection/>
    </xf>
    <xf numFmtId="3" fontId="6" fillId="38" borderId="16" xfId="87" applyNumberFormat="1" applyFont="1" applyFill="1" applyBorder="1" applyAlignment="1">
      <alignment horizontal="right"/>
      <protection/>
    </xf>
    <xf numFmtId="3" fontId="6" fillId="38" borderId="18" xfId="81" applyNumberFormat="1" applyFont="1" applyFill="1" applyBorder="1" applyAlignment="1">
      <alignment horizontal="center"/>
    </xf>
    <xf numFmtId="3" fontId="6" fillId="38" borderId="16" xfId="81" applyNumberFormat="1" applyFont="1" applyFill="1" applyBorder="1" applyAlignment="1">
      <alignment horizontal="right"/>
    </xf>
    <xf numFmtId="3" fontId="44" fillId="39" borderId="16" xfId="87" applyNumberFormat="1" applyFont="1" applyFill="1" applyBorder="1" applyAlignment="1">
      <alignment horizontal="right"/>
      <protection/>
    </xf>
    <xf numFmtId="3" fontId="44" fillId="39" borderId="18" xfId="81" applyNumberFormat="1" applyFont="1" applyFill="1" applyBorder="1" applyAlignment="1">
      <alignment horizontal="center"/>
    </xf>
    <xf numFmtId="3" fontId="44" fillId="39" borderId="16" xfId="81" applyNumberFormat="1" applyFont="1" applyFill="1" applyBorder="1" applyAlignment="1">
      <alignment horizontal="right"/>
    </xf>
    <xf numFmtId="0" fontId="44" fillId="35" borderId="0" xfId="90" applyFont="1" applyFill="1" applyBorder="1" applyAlignment="1">
      <alignment horizontal="left" vertical="center" wrapText="1"/>
      <protection/>
    </xf>
    <xf numFmtId="0" fontId="52" fillId="33" borderId="0" xfId="90" applyFont="1" applyFill="1" applyBorder="1" applyAlignment="1">
      <alignment horizontal="left" vertical="center" wrapText="1"/>
      <protection/>
    </xf>
    <xf numFmtId="0" fontId="52" fillId="33" borderId="0" xfId="90" applyFont="1" applyFill="1" applyBorder="1" applyAlignment="1">
      <alignment vertical="center" wrapText="1"/>
      <protection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36" borderId="21" xfId="90" applyFont="1" applyFill="1" applyBorder="1" applyAlignment="1">
      <alignment horizontal="center" vertical="center" wrapText="1"/>
      <protection/>
    </xf>
    <xf numFmtId="0" fontId="10" fillId="36" borderId="17" xfId="90" applyFont="1" applyFill="1" applyBorder="1" applyAlignment="1">
      <alignment horizontal="center" vertical="center" wrapText="1"/>
      <protection/>
    </xf>
    <xf numFmtId="0" fontId="10" fillId="36" borderId="22" xfId="90" applyFont="1" applyFill="1" applyBorder="1" applyAlignment="1">
      <alignment horizontal="center" vertical="center" wrapText="1"/>
      <protection/>
    </xf>
    <xf numFmtId="0" fontId="10" fillId="36" borderId="19" xfId="90" applyFont="1" applyFill="1" applyBorder="1" applyAlignment="1">
      <alignment horizontal="center" vertical="center" wrapText="1"/>
      <protection/>
    </xf>
    <xf numFmtId="0" fontId="45" fillId="44" borderId="17" xfId="0" applyFont="1" applyFill="1" applyBorder="1" applyAlignment="1">
      <alignment horizontal="left" vertical="center"/>
    </xf>
    <xf numFmtId="0" fontId="45" fillId="44" borderId="0" xfId="0" applyFont="1" applyFill="1" applyBorder="1" applyAlignment="1">
      <alignment horizontal="left" vertical="center"/>
    </xf>
    <xf numFmtId="0" fontId="45" fillId="44" borderId="18" xfId="0" applyFont="1" applyFill="1" applyBorder="1" applyAlignment="1">
      <alignment horizontal="left" vertical="center"/>
    </xf>
    <xf numFmtId="0" fontId="52" fillId="38" borderId="0" xfId="90" applyFont="1" applyFill="1" applyBorder="1" applyAlignment="1">
      <alignment horizontal="left" vertical="center" wrapText="1"/>
      <protection/>
    </xf>
    <xf numFmtId="10" fontId="44" fillId="39" borderId="18" xfId="95" applyNumberFormat="1" applyFont="1" applyFill="1" applyBorder="1" applyAlignment="1">
      <alignment horizontal="center"/>
    </xf>
    <xf numFmtId="3" fontId="4" fillId="35" borderId="23" xfId="0" applyNumberFormat="1" applyFont="1" applyFill="1" applyBorder="1" applyAlignment="1">
      <alignment horizontal="right" vertical="center" wrapText="1"/>
    </xf>
    <xf numFmtId="10" fontId="4" fillId="35" borderId="23" xfId="95" applyNumberFormat="1" applyFont="1" applyFill="1" applyBorder="1" applyAlignment="1">
      <alignment horizontal="right" vertical="center" wrapText="1"/>
    </xf>
    <xf numFmtId="0" fontId="10" fillId="45" borderId="25" xfId="0" applyFont="1" applyFill="1" applyBorder="1" applyAlignment="1">
      <alignment horizontal="left" vertical="center" wrapText="1"/>
    </xf>
    <xf numFmtId="3" fontId="10" fillId="45" borderId="12" xfId="0" applyNumberFormat="1" applyFont="1" applyFill="1" applyBorder="1" applyAlignment="1">
      <alignment horizontal="right" vertical="center" wrapText="1"/>
    </xf>
    <xf numFmtId="3" fontId="10" fillId="45" borderId="26" xfId="0" applyNumberFormat="1" applyFont="1" applyFill="1" applyBorder="1" applyAlignment="1">
      <alignment horizontal="right" vertical="center" wrapText="1"/>
    </xf>
    <xf numFmtId="10" fontId="10" fillId="45" borderId="12" xfId="95" applyNumberFormat="1" applyFont="1" applyFill="1" applyBorder="1" applyAlignment="1">
      <alignment horizontal="right" vertical="center" wrapText="1"/>
    </xf>
    <xf numFmtId="0" fontId="0" fillId="45" borderId="12" xfId="0" applyFill="1" applyBorder="1" applyAlignment="1">
      <alignment/>
    </xf>
    <xf numFmtId="0" fontId="0" fillId="45" borderId="10" xfId="0" applyFill="1" applyBorder="1" applyAlignment="1">
      <alignment/>
    </xf>
    <xf numFmtId="173" fontId="4" fillId="0" borderId="0" xfId="81" applyNumberFormat="1" applyFont="1" applyFill="1" applyBorder="1" applyAlignment="1">
      <alignment vertical="center" wrapText="1"/>
    </xf>
    <xf numFmtId="0" fontId="44" fillId="46" borderId="11" xfId="87" applyFont="1" applyFill="1" applyBorder="1" applyAlignment="1">
      <alignment horizontal="center" vertical="center" wrapText="1"/>
      <protection/>
    </xf>
    <xf numFmtId="0" fontId="44" fillId="46" borderId="11" xfId="87" applyFont="1" applyFill="1" applyBorder="1" applyAlignment="1">
      <alignment horizontal="left" vertical="center" wrapText="1"/>
      <protection/>
    </xf>
    <xf numFmtId="17" fontId="10" fillId="46" borderId="11" xfId="87" applyNumberFormat="1" applyFont="1" applyFill="1" applyBorder="1" applyAlignment="1">
      <alignment horizontal="center" vertical="center" wrapText="1"/>
      <protection/>
    </xf>
    <xf numFmtId="0" fontId="6" fillId="35" borderId="17" xfId="81" applyNumberFormat="1" applyFont="1" applyFill="1" applyBorder="1" applyAlignment="1">
      <alignment vertical="center" wrapText="1"/>
    </xf>
    <xf numFmtId="0" fontId="6" fillId="35" borderId="11" xfId="81" applyNumberFormat="1" applyFont="1" applyFill="1" applyBorder="1" applyAlignment="1">
      <alignment vertical="center" wrapText="1"/>
    </xf>
    <xf numFmtId="0" fontId="44" fillId="47" borderId="11" xfId="81" applyNumberFormat="1" applyFont="1" applyFill="1" applyBorder="1" applyAlignment="1">
      <alignment vertical="center" wrapText="1"/>
    </xf>
    <xf numFmtId="173" fontId="4" fillId="0" borderId="11" xfId="81" applyNumberFormat="1" applyFont="1" applyFill="1" applyBorder="1" applyAlignment="1">
      <alignment vertical="center" wrapText="1"/>
    </xf>
    <xf numFmtId="173" fontId="10" fillId="47" borderId="11" xfId="81" applyNumberFormat="1" applyFont="1" applyFill="1" applyBorder="1" applyAlignment="1">
      <alignment vertical="center" wrapText="1"/>
    </xf>
    <xf numFmtId="173" fontId="10" fillId="47" borderId="23" xfId="81" applyNumberFormat="1" applyFont="1" applyFill="1" applyBorder="1" applyAlignment="1">
      <alignment vertical="center" wrapText="1"/>
    </xf>
    <xf numFmtId="0" fontId="44" fillId="46" borderId="11" xfId="81" applyNumberFormat="1" applyFont="1" applyFill="1" applyBorder="1" applyAlignment="1">
      <alignment vertical="center"/>
    </xf>
    <xf numFmtId="173" fontId="44" fillId="46" borderId="11" xfId="81" applyNumberFormat="1" applyFont="1" applyFill="1" applyBorder="1" applyAlignment="1">
      <alignment vertical="center"/>
    </xf>
    <xf numFmtId="173" fontId="44" fillId="46" borderId="12" xfId="81" applyNumberFormat="1" applyFont="1" applyFill="1" applyBorder="1" applyAlignment="1">
      <alignment vertical="center"/>
    </xf>
    <xf numFmtId="173" fontId="10" fillId="46" borderId="12" xfId="81" applyNumberFormat="1" applyFont="1" applyFill="1" applyBorder="1" applyAlignment="1">
      <alignment vertical="center"/>
    </xf>
    <xf numFmtId="173" fontId="10" fillId="46" borderId="23" xfId="81" applyNumberFormat="1" applyFont="1" applyFill="1" applyBorder="1" applyAlignment="1">
      <alignment vertical="center"/>
    </xf>
    <xf numFmtId="173" fontId="44" fillId="36" borderId="23" xfId="81" applyNumberFormat="1" applyFont="1" applyFill="1" applyBorder="1" applyAlignment="1">
      <alignment vertical="center"/>
    </xf>
    <xf numFmtId="179" fontId="44" fillId="36" borderId="19" xfId="94" applyNumberFormat="1" applyFont="1" applyFill="1" applyBorder="1" applyAlignment="1">
      <alignment vertical="center"/>
    </xf>
    <xf numFmtId="0" fontId="10" fillId="46" borderId="12" xfId="81" applyNumberFormat="1" applyFont="1" applyFill="1" applyBorder="1" applyAlignment="1">
      <alignment vertical="center"/>
    </xf>
    <xf numFmtId="173" fontId="10" fillId="46" borderId="11" xfId="81" applyNumberFormat="1" applyFont="1" applyFill="1" applyBorder="1" applyAlignment="1">
      <alignment vertical="center"/>
    </xf>
    <xf numFmtId="173" fontId="44" fillId="46" borderId="23" xfId="81" applyNumberFormat="1" applyFont="1" applyFill="1" applyBorder="1" applyAlignment="1">
      <alignment vertical="center"/>
    </xf>
    <xf numFmtId="0" fontId="44" fillId="49" borderId="11" xfId="0" applyFont="1" applyFill="1" applyBorder="1" applyAlignment="1">
      <alignment horizontal="left" vertical="center"/>
    </xf>
    <xf numFmtId="0" fontId="44" fillId="49" borderId="12" xfId="0" applyFont="1" applyFill="1" applyBorder="1" applyAlignment="1">
      <alignment horizontal="left" vertical="center"/>
    </xf>
    <xf numFmtId="0" fontId="44" fillId="49" borderId="10" xfId="0" applyFont="1" applyFill="1" applyBorder="1" applyAlignment="1">
      <alignment horizontal="left" vertical="center"/>
    </xf>
    <xf numFmtId="173" fontId="44" fillId="41" borderId="12" xfId="81" applyNumberFormat="1" applyFont="1" applyFill="1" applyBorder="1" applyAlignment="1">
      <alignment vertical="center" wrapText="1"/>
    </xf>
    <xf numFmtId="179" fontId="44" fillId="41" borderId="10" xfId="94" applyNumberFormat="1" applyFont="1" applyFill="1" applyBorder="1" applyAlignment="1">
      <alignment/>
    </xf>
    <xf numFmtId="179" fontId="44" fillId="41" borderId="10" xfId="94" applyNumberFormat="1" applyFont="1" applyFill="1" applyBorder="1" applyAlignment="1">
      <alignment vertical="center" wrapText="1"/>
    </xf>
    <xf numFmtId="0" fontId="10" fillId="49" borderId="11" xfId="90" applyFont="1" applyFill="1" applyBorder="1" applyAlignment="1">
      <alignment horizontal="center" vertical="center" wrapText="1"/>
      <protection/>
    </xf>
    <xf numFmtId="0" fontId="10" fillId="49" borderId="12" xfId="90" applyFont="1" applyFill="1" applyBorder="1" applyAlignment="1">
      <alignment horizontal="center" vertical="center" wrapText="1"/>
      <protection/>
    </xf>
    <xf numFmtId="0" fontId="10" fillId="49" borderId="10" xfId="90" applyFont="1" applyFill="1" applyBorder="1" applyAlignment="1">
      <alignment horizontal="center" vertical="center" wrapText="1"/>
      <protection/>
    </xf>
    <xf numFmtId="0" fontId="10" fillId="49" borderId="13" xfId="0" applyFont="1" applyFill="1" applyBorder="1" applyAlignment="1">
      <alignment horizontal="center" vertical="center" wrapText="1"/>
    </xf>
    <xf numFmtId="0" fontId="10" fillId="49" borderId="20" xfId="0" applyFont="1" applyFill="1" applyBorder="1" applyAlignment="1">
      <alignment horizontal="center" vertical="center" wrapText="1"/>
    </xf>
    <xf numFmtId="0" fontId="10" fillId="48" borderId="13" xfId="0" applyFont="1" applyFill="1" applyBorder="1" applyAlignment="1">
      <alignment horizontal="center" vertical="center" wrapText="1"/>
    </xf>
    <xf numFmtId="183" fontId="44" fillId="45" borderId="13" xfId="0" applyNumberFormat="1" applyFont="1" applyFill="1" applyBorder="1" applyAlignment="1">
      <alignment wrapText="1"/>
    </xf>
    <xf numFmtId="184" fontId="44" fillId="45" borderId="13" xfId="0" applyNumberFormat="1" applyFont="1" applyFill="1" applyBorder="1" applyAlignment="1">
      <alignment/>
    </xf>
    <xf numFmtId="0" fontId="44" fillId="41" borderId="13" xfId="0" applyFont="1" applyFill="1" applyBorder="1" applyAlignment="1">
      <alignment/>
    </xf>
    <xf numFmtId="183" fontId="95" fillId="41" borderId="13" xfId="0" applyNumberFormat="1" applyFont="1" applyFill="1" applyBorder="1" applyAlignment="1">
      <alignment wrapText="1"/>
    </xf>
    <xf numFmtId="184" fontId="95" fillId="41" borderId="13" xfId="0" applyNumberFormat="1" applyFont="1" applyFill="1" applyBorder="1" applyAlignment="1">
      <alignment/>
    </xf>
    <xf numFmtId="0" fontId="95" fillId="41" borderId="13" xfId="0" applyFont="1" applyFill="1" applyBorder="1" applyAlignment="1">
      <alignment/>
    </xf>
    <xf numFmtId="0" fontId="44" fillId="49" borderId="13" xfId="0" applyFont="1" applyFill="1" applyBorder="1" applyAlignment="1">
      <alignment horizontal="center" vertical="center" wrapText="1"/>
    </xf>
    <xf numFmtId="0" fontId="44" fillId="49" borderId="13" xfId="0" applyFont="1" applyFill="1" applyBorder="1" applyAlignment="1">
      <alignment horizontal="center" wrapText="1"/>
    </xf>
    <xf numFmtId="0" fontId="44" fillId="50" borderId="11" xfId="87" applyFont="1" applyFill="1" applyBorder="1" applyAlignment="1">
      <alignment horizontal="center" vertical="center" wrapText="1"/>
      <protection/>
    </xf>
    <xf numFmtId="0" fontId="44" fillId="50" borderId="10" xfId="87" applyFont="1" applyFill="1" applyBorder="1" applyAlignment="1">
      <alignment horizontal="center" vertical="center" wrapText="1"/>
      <protection/>
    </xf>
    <xf numFmtId="0" fontId="44" fillId="50" borderId="12" xfId="87" applyFont="1" applyFill="1" applyBorder="1" applyAlignment="1">
      <alignment horizontal="center" vertical="center" wrapText="1"/>
      <protection/>
    </xf>
    <xf numFmtId="0" fontId="44" fillId="43" borderId="13" xfId="87" applyFont="1" applyFill="1" applyBorder="1">
      <alignment/>
      <protection/>
    </xf>
    <xf numFmtId="173" fontId="44" fillId="43" borderId="12" xfId="81" applyNumberFormat="1" applyFont="1" applyFill="1" applyBorder="1" applyAlignment="1">
      <alignment horizontal="center"/>
    </xf>
    <xf numFmtId="173" fontId="44" fillId="43" borderId="10" xfId="81" applyNumberFormat="1" applyFont="1" applyFill="1" applyBorder="1" applyAlignment="1">
      <alignment horizontal="center"/>
    </xf>
    <xf numFmtId="173" fontId="44" fillId="43" borderId="11" xfId="81" applyNumberFormat="1" applyFont="1" applyFill="1" applyBorder="1" applyAlignment="1">
      <alignment horizontal="center"/>
    </xf>
    <xf numFmtId="3" fontId="44" fillId="43" borderId="11" xfId="95" applyNumberFormat="1" applyFont="1" applyFill="1" applyBorder="1" applyAlignment="1">
      <alignment horizontal="right"/>
    </xf>
    <xf numFmtId="10" fontId="44" fillId="43" borderId="12" xfId="95" applyNumberFormat="1" applyFont="1" applyFill="1" applyBorder="1" applyAlignment="1">
      <alignment horizontal="center"/>
    </xf>
    <xf numFmtId="179" fontId="44" fillId="43" borderId="10" xfId="95" applyNumberFormat="1" applyFont="1" applyFill="1" applyBorder="1" applyAlignment="1">
      <alignment horizontal="center"/>
    </xf>
    <xf numFmtId="3" fontId="44" fillId="43" borderId="10" xfId="81" applyNumberFormat="1" applyFont="1" applyFill="1" applyBorder="1" applyAlignment="1">
      <alignment horizontal="right"/>
    </xf>
    <xf numFmtId="3" fontId="44" fillId="43" borderId="11" xfId="87" applyNumberFormat="1" applyFont="1" applyFill="1" applyBorder="1" applyAlignment="1">
      <alignment horizontal="right"/>
      <protection/>
    </xf>
    <xf numFmtId="3" fontId="44" fillId="43" borderId="10" xfId="87" applyNumberFormat="1" applyFont="1" applyFill="1" applyBorder="1" applyAlignment="1">
      <alignment horizontal="right"/>
      <protection/>
    </xf>
    <xf numFmtId="0" fontId="44" fillId="45" borderId="10" xfId="87" applyFont="1" applyFill="1" applyBorder="1">
      <alignment/>
      <protection/>
    </xf>
    <xf numFmtId="3" fontId="44" fillId="45" borderId="12" xfId="87" applyNumberFormat="1" applyFont="1" applyFill="1" applyBorder="1">
      <alignment/>
      <protection/>
    </xf>
    <xf numFmtId="0" fontId="44" fillId="45" borderId="12" xfId="87" applyFont="1" applyFill="1" applyBorder="1">
      <alignment/>
      <protection/>
    </xf>
    <xf numFmtId="179" fontId="44" fillId="45" borderId="10" xfId="95" applyNumberFormat="1" applyFont="1" applyFill="1" applyBorder="1" applyAlignment="1">
      <alignment horizontal="center"/>
    </xf>
    <xf numFmtId="3" fontId="44" fillId="43" borderId="11" xfId="95" applyNumberFormat="1" applyFont="1" applyFill="1" applyBorder="1" applyAlignment="1">
      <alignment/>
    </xf>
    <xf numFmtId="3" fontId="44" fillId="43" borderId="10" xfId="87" applyNumberFormat="1" applyFont="1" applyFill="1" applyBorder="1" applyAlignment="1">
      <alignment/>
      <protection/>
    </xf>
    <xf numFmtId="3" fontId="44" fillId="43" borderId="11" xfId="87" applyNumberFormat="1" applyFont="1" applyFill="1" applyBorder="1" applyAlignment="1">
      <alignment/>
      <protection/>
    </xf>
    <xf numFmtId="3" fontId="44" fillId="43" borderId="12" xfId="87" applyNumberFormat="1" applyFont="1" applyFill="1" applyBorder="1" applyAlignment="1">
      <alignment/>
      <protection/>
    </xf>
    <xf numFmtId="0" fontId="44" fillId="45" borderId="12" xfId="87" applyFont="1" applyFill="1" applyBorder="1" applyAlignment="1">
      <alignment horizontal="center"/>
      <protection/>
    </xf>
    <xf numFmtId="3" fontId="44" fillId="45" borderId="12" xfId="87" applyNumberFormat="1" applyFont="1" applyFill="1" applyBorder="1" applyAlignment="1">
      <alignment/>
      <protection/>
    </xf>
    <xf numFmtId="3" fontId="44" fillId="43" borderId="11" xfId="81" applyNumberFormat="1" applyFont="1" applyFill="1" applyBorder="1" applyAlignment="1">
      <alignment/>
    </xf>
    <xf numFmtId="3" fontId="44" fillId="43" borderId="10" xfId="81" applyNumberFormat="1" applyFont="1" applyFill="1" applyBorder="1" applyAlignment="1">
      <alignment/>
    </xf>
    <xf numFmtId="3" fontId="44" fillId="43" borderId="10" xfId="95" applyNumberFormat="1" applyFont="1" applyFill="1" applyBorder="1" applyAlignment="1">
      <alignment/>
    </xf>
    <xf numFmtId="3" fontId="44" fillId="43" borderId="12" xfId="95" applyNumberFormat="1" applyFont="1" applyFill="1" applyBorder="1" applyAlignment="1">
      <alignment/>
    </xf>
    <xf numFmtId="2" fontId="44" fillId="43" borderId="12" xfId="87" applyNumberFormat="1" applyFont="1" applyFill="1" applyBorder="1" applyAlignment="1">
      <alignment horizontal="center"/>
      <protection/>
    </xf>
    <xf numFmtId="3" fontId="44" fillId="43" borderId="12" xfId="87" applyNumberFormat="1" applyFont="1" applyFill="1" applyBorder="1" applyAlignment="1">
      <alignment horizontal="right"/>
      <protection/>
    </xf>
    <xf numFmtId="0" fontId="44" fillId="45" borderId="10" xfId="87" applyFont="1" applyFill="1" applyBorder="1" applyAlignment="1">
      <alignment horizontal="center"/>
      <protection/>
    </xf>
    <xf numFmtId="3" fontId="44" fillId="45" borderId="11" xfId="87" applyNumberFormat="1" applyFont="1" applyFill="1" applyBorder="1" applyAlignment="1">
      <alignment horizontal="right"/>
      <protection/>
    </xf>
    <xf numFmtId="0" fontId="44" fillId="43" borderId="11" xfId="87" applyFont="1" applyFill="1" applyBorder="1">
      <alignment/>
      <protection/>
    </xf>
    <xf numFmtId="3" fontId="44" fillId="45" borderId="11" xfId="87" applyNumberFormat="1" applyFont="1" applyFill="1" applyBorder="1" applyAlignment="1">
      <alignment/>
      <protection/>
    </xf>
    <xf numFmtId="3" fontId="44" fillId="45" borderId="10" xfId="87" applyNumberFormat="1" applyFont="1" applyFill="1" applyBorder="1" applyAlignment="1">
      <alignment/>
      <protection/>
    </xf>
    <xf numFmtId="3" fontId="44" fillId="45" borderId="11" xfId="87" applyNumberFormat="1" applyFont="1" applyFill="1" applyBorder="1">
      <alignment/>
      <protection/>
    </xf>
    <xf numFmtId="0" fontId="44" fillId="45" borderId="23" xfId="87" applyFont="1" applyFill="1" applyBorder="1">
      <alignment/>
      <protection/>
    </xf>
    <xf numFmtId="179" fontId="44" fillId="45" borderId="19" xfId="95" applyNumberFormat="1" applyFont="1" applyFill="1" applyBorder="1" applyAlignment="1">
      <alignment horizontal="center"/>
    </xf>
    <xf numFmtId="3" fontId="44" fillId="43" borderId="10" xfId="81" applyNumberFormat="1" applyFont="1" applyFill="1" applyBorder="1" applyAlignment="1">
      <alignment horizontal="center"/>
    </xf>
    <xf numFmtId="3" fontId="44" fillId="45" borderId="10" xfId="87" applyNumberFormat="1" applyFont="1" applyFill="1" applyBorder="1">
      <alignment/>
      <protection/>
    </xf>
    <xf numFmtId="0" fontId="6" fillId="45" borderId="12" xfId="87" applyFont="1" applyFill="1" applyBorder="1">
      <alignment/>
      <protection/>
    </xf>
    <xf numFmtId="3" fontId="6" fillId="45" borderId="12" xfId="87" applyNumberFormat="1" applyFont="1" applyFill="1" applyBorder="1" applyAlignment="1">
      <alignment horizontal="right"/>
      <protection/>
    </xf>
    <xf numFmtId="0" fontId="52" fillId="50" borderId="13" xfId="0" applyFont="1" applyFill="1" applyBorder="1" applyAlignment="1">
      <alignment horizontal="center" vertical="center" wrapText="1"/>
    </xf>
    <xf numFmtId="0" fontId="52" fillId="50" borderId="10" xfId="0" applyFont="1" applyFill="1" applyBorder="1" applyAlignment="1">
      <alignment horizontal="center" vertical="center" wrapText="1"/>
    </xf>
  </cellXfs>
  <cellStyles count="9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Followed Hyperlink" xfId="76"/>
    <cellStyle name="Incorrecto" xfId="77"/>
    <cellStyle name="Incorrecto 2" xfId="78"/>
    <cellStyle name="Comma" xfId="79"/>
    <cellStyle name="Comma [0]" xfId="80"/>
    <cellStyle name="Millares 2" xfId="81"/>
    <cellStyle name="Millares 3" xfId="82"/>
    <cellStyle name="Currency" xfId="83"/>
    <cellStyle name="Currency [0]" xfId="84"/>
    <cellStyle name="Neutral" xfId="85"/>
    <cellStyle name="Neutral 2" xfId="86"/>
    <cellStyle name="Normal 2" xfId="87"/>
    <cellStyle name="Normal 3" xfId="88"/>
    <cellStyle name="Normal 4" xfId="89"/>
    <cellStyle name="Normal_INDICA8" xfId="90"/>
    <cellStyle name="Normal_Trab_Comer_Jal" xfId="91"/>
    <cellStyle name="Notas" xfId="92"/>
    <cellStyle name="Notas 2" xfId="93"/>
    <cellStyle name="Percent" xfId="94"/>
    <cellStyle name="Porcentaje 2" xfId="95"/>
    <cellStyle name="Porcentual 2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1" xfId="104"/>
    <cellStyle name="Título 1 2" xfId="105"/>
    <cellStyle name="Título 2" xfId="106"/>
    <cellStyle name="Título 2 2" xfId="107"/>
    <cellStyle name="Título 3" xfId="108"/>
    <cellStyle name="Título 3 2" xfId="109"/>
    <cellStyle name="Total" xfId="110"/>
    <cellStyle name="Total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3543300</xdr:colOff>
      <xdr:row>2</xdr:row>
      <xdr:rowOff>38100</xdr:rowOff>
    </xdr:from>
    <xdr:to>
      <xdr:col>1</xdr:col>
      <xdr:colOff>4829175</xdr:colOff>
      <xdr:row>5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42862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showGridLines="0" tabSelected="1" zoomScale="90" zoomScaleNormal="90" zoomScalePageLayoutView="0" workbookViewId="0" topLeftCell="A1">
      <selection activeCell="I11" sqref="I11"/>
    </sheetView>
  </sheetViews>
  <sheetFormatPr defaultColWidth="11.421875" defaultRowHeight="12.75"/>
  <cols>
    <col min="1" max="1" width="6.8515625" style="2" customWidth="1"/>
    <col min="2" max="2" width="74.57421875" style="3" customWidth="1"/>
    <col min="3" max="4" width="11.421875" style="3" customWidth="1"/>
    <col min="5" max="5" width="8.7109375" style="3" customWidth="1"/>
    <col min="6" max="8" width="11.421875" style="3" customWidth="1"/>
    <col min="9" max="21" width="11.421875" style="2" customWidth="1"/>
    <col min="22" max="16384" width="11.421875" style="3" customWidth="1"/>
  </cols>
  <sheetData>
    <row r="1" spans="2:8" ht="15.75">
      <c r="B1" s="31" t="s">
        <v>94</v>
      </c>
      <c r="C1" s="2"/>
      <c r="D1" s="2"/>
      <c r="E1" s="2"/>
      <c r="F1" s="2"/>
      <c r="G1" s="2"/>
      <c r="H1" s="2"/>
    </row>
    <row r="2" spans="2:8" ht="15">
      <c r="B2" s="21" t="s">
        <v>0</v>
      </c>
      <c r="C2" s="2"/>
      <c r="D2" s="2"/>
      <c r="E2" s="2"/>
      <c r="F2" s="2"/>
      <c r="G2" s="2"/>
      <c r="H2" s="2"/>
    </row>
    <row r="3" spans="2:8" ht="12.75">
      <c r="B3" s="2"/>
      <c r="C3" s="2"/>
      <c r="D3" s="2"/>
      <c r="E3" s="2"/>
      <c r="F3" s="2"/>
      <c r="G3" s="2"/>
      <c r="H3" s="2"/>
    </row>
    <row r="4" spans="2:8" ht="12.75">
      <c r="B4" s="2"/>
      <c r="C4" s="2"/>
      <c r="D4" s="2"/>
      <c r="E4" s="2"/>
      <c r="F4" s="2"/>
      <c r="G4" s="2"/>
      <c r="H4" s="2"/>
    </row>
    <row r="5" spans="3:8" ht="12.75">
      <c r="C5" s="2"/>
      <c r="D5" s="2"/>
      <c r="E5" s="2"/>
      <c r="F5" s="2"/>
      <c r="G5" s="2"/>
      <c r="H5" s="2"/>
    </row>
    <row r="6" spans="3:8" ht="12.75">
      <c r="C6" s="2"/>
      <c r="D6" s="2"/>
      <c r="E6" s="2"/>
      <c r="F6" s="2"/>
      <c r="G6" s="2"/>
      <c r="H6" s="2"/>
    </row>
    <row r="7" spans="1:21" s="20" customFormat="1" ht="15.75">
      <c r="A7" s="21"/>
      <c r="B7" s="52" t="s">
        <v>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s="55" customFormat="1" ht="12.75">
      <c r="A8" s="53"/>
      <c r="B8" s="54" t="s">
        <v>89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s="20" customFormat="1" ht="15">
      <c r="A9" s="1"/>
      <c r="B9" s="54" t="s">
        <v>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s="20" customFormat="1" ht="15">
      <c r="A10" s="1"/>
      <c r="B10" s="205" t="s">
        <v>66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s="20" customFormat="1" ht="15">
      <c r="A11" s="1"/>
      <c r="B11" s="54" t="s">
        <v>97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s="20" customFormat="1" ht="15">
      <c r="A12" s="1"/>
      <c r="B12" s="54" t="s">
        <v>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20" customFormat="1" ht="15">
      <c r="A13" s="1"/>
      <c r="B13" s="205" t="s">
        <v>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20" customFormat="1" ht="15">
      <c r="A14" s="1"/>
      <c r="B14" s="205" t="s">
        <v>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20" customFormat="1" ht="15">
      <c r="A15" s="1"/>
      <c r="B15" s="205" t="s">
        <v>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20" customFormat="1" ht="15">
      <c r="A16" s="1"/>
      <c r="B16" s="205" t="s">
        <v>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s="20" customFormat="1" ht="15">
      <c r="A17" s="1"/>
      <c r="B17" s="205" t="s">
        <v>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s="20" customFormat="1" ht="15">
      <c r="A18" s="1"/>
      <c r="B18" s="205" t="s">
        <v>10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s="20" customFormat="1" ht="15">
      <c r="A19" s="1"/>
      <c r="B19" s="205" t="s">
        <v>11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s="20" customFormat="1" ht="15">
      <c r="A20" s="1"/>
      <c r="B20" s="54" t="s">
        <v>12</v>
      </c>
      <c r="C20" s="21"/>
      <c r="D20" s="56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s="20" customFormat="1" ht="15">
      <c r="A21" s="1"/>
      <c r="B21" s="54" t="s">
        <v>13</v>
      </c>
      <c r="C21" s="21"/>
      <c r="D21" s="56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s="20" customFormat="1" ht="15">
      <c r="A22" s="1"/>
      <c r="B22" s="54" t="s">
        <v>14</v>
      </c>
      <c r="C22" s="21"/>
      <c r="D22" s="56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20" customFormat="1" ht="15">
      <c r="A23" s="1"/>
      <c r="B23" s="54" t="s">
        <v>15</v>
      </c>
      <c r="C23" s="21"/>
      <c r="D23" s="56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20" customFormat="1" ht="15">
      <c r="A24" s="1"/>
      <c r="B24" s="54" t="s">
        <v>16</v>
      </c>
      <c r="C24" s="21"/>
      <c r="D24" s="56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s="20" customFormat="1" ht="15">
      <c r="A25" s="1"/>
      <c r="B25" s="54" t="s">
        <v>96</v>
      </c>
      <c r="C25" s="21"/>
      <c r="D25" s="56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s="20" customFormat="1" ht="15">
      <c r="A26" s="1"/>
      <c r="B26" s="54" t="s">
        <v>17</v>
      </c>
      <c r="C26" s="21"/>
      <c r="D26" s="56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s="20" customFormat="1" ht="15">
      <c r="A27" s="1"/>
      <c r="B27" s="54" t="s">
        <v>18</v>
      </c>
      <c r="C27" s="21"/>
      <c r="D27" s="56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20" customFormat="1" ht="15">
      <c r="A28" s="1"/>
      <c r="B28" s="54" t="s">
        <v>19</v>
      </c>
      <c r="C28" s="21"/>
      <c r="D28" s="56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s="14" customFormat="1" ht="12.75">
      <c r="A29" s="1"/>
      <c r="B29" s="54" t="s">
        <v>95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s="14" customFormat="1" ht="9.75" customHeight="1">
      <c r="A30" s="1"/>
      <c r="B30" s="1"/>
      <c r="C30" s="5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58"/>
      <c r="U30" s="58"/>
    </row>
    <row r="31" spans="2:8" ht="18" customHeight="1">
      <c r="B31" s="59"/>
      <c r="C31" s="2"/>
      <c r="D31" s="54"/>
      <c r="E31" s="2"/>
      <c r="F31" s="2"/>
      <c r="G31" s="2"/>
      <c r="H31" s="2"/>
    </row>
    <row r="32" spans="1:21" s="14" customFormat="1" ht="12.75">
      <c r="A32" s="1"/>
      <c r="B32" s="5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8"/>
    </row>
    <row r="33" spans="1:21" s="14" customFormat="1" ht="12.75">
      <c r="A33" s="1"/>
      <c r="B33" s="59"/>
      <c r="C33" s="1"/>
      <c r="D33" s="5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s="14" customFormat="1" ht="12.75">
      <c r="A34" s="1"/>
      <c r="B34" s="59"/>
      <c r="C34" s="1"/>
      <c r="D34" s="5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s="14" customFormat="1" ht="14.25" customHeight="1">
      <c r="A35" s="1"/>
      <c r="B35" s="59"/>
      <c r="C35" s="1"/>
      <c r="D35" s="5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s="14" customFormat="1" ht="12.75">
      <c r="A36" s="1"/>
      <c r="B36" s="59"/>
      <c r="C36" s="1"/>
      <c r="D36" s="6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s="14" customFormat="1" ht="12.75">
      <c r="A37" s="1"/>
      <c r="B37" s="5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s="14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s="14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</sheetData>
  <sheetProtection/>
  <hyperlinks>
    <hyperlink ref="B8" location="'Resumen Empleo'!B1" display="'Resumen Empleo'!B1"/>
    <hyperlink ref="B9" location="'Pob. Total'!A1" display="'Pob. Total'!A1"/>
    <hyperlink ref="B10" location="'PEA '!A1" display="Población Económicamente Activa (PEA)"/>
    <hyperlink ref="B11" location="'PEA Ocup'!A1" display="'PEA Ocup'!A1"/>
    <hyperlink ref="B12" location="'PEA Des.'!A1" display="'PEA Des.'!A1"/>
    <hyperlink ref="B13" location="'Hasta 1 s.m. '!A1" display="Hasta un salario mínimo."/>
    <hyperlink ref="B14" location="'Hasta 2 s.m. '!A1" display="Más de 1 hasta 2 salarios mínimos."/>
    <hyperlink ref="B15" location="'Hasta 3 s.m. '!A1" display="Más de 2 hasta 3 salarios mínimos."/>
    <hyperlink ref="B16" location="'Hasta 5 s.m. '!A1" display="Más de 3 hasta 5 salarios mínimos."/>
    <hyperlink ref="B17" location="'Más de 5 s.m. '!A1" display="Más de 5 salarios mínimos."/>
    <hyperlink ref="B18" location="'No rec ing. '!A1" display="No recibe ingresos."/>
    <hyperlink ref="B19" location="'No especifi. '!A1" display="No especificado."/>
    <hyperlink ref="B20" location="'Trab Aseg'!A1" display="Trabajadores Asegurados.                                                                                        "/>
    <hyperlink ref="B21" location="Agricultura!A1" display="Agricultura!A1"/>
    <hyperlink ref="B22" location="'Ind extrac'!A1" display="Trabajadores asegurados en la industria extractiva."/>
    <hyperlink ref="B23" location="'Ind Transf'!A1" display="Trabajadores asegurados en la industria de la transformación."/>
    <hyperlink ref="B24" location="Construcción!A1" display="Trabajadores asegurados en la industria de la construcción."/>
    <hyperlink ref="B25" location="Electricidad!A1" display="Trabajadores asegurados en la industria eléctrica, capatción y suministro de agua potable."/>
    <hyperlink ref="B26" location="Comercio!A1" display="Trabajadores asegurados en el sector comercio."/>
    <hyperlink ref="B27" location="'Trans y Comun'!A1" display="Trabajadores asegurados en el sector de transporte y comunicaciones."/>
    <hyperlink ref="B28" location="Servicios!A1" display="Servicios!A1"/>
    <hyperlink ref="B29" location="'Tasa de desocupación'!A1" display="Tasa de Desocupación Trimestral 2005 - 2009/09."/>
  </hyperlinks>
  <printOptions/>
  <pageMargins left="0.79" right="0.79" top="0.98" bottom="0.98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PageLayoutView="0" workbookViewId="0" topLeftCell="A1">
      <selection activeCell="N34" sqref="N34"/>
    </sheetView>
  </sheetViews>
  <sheetFormatPr defaultColWidth="11.421875" defaultRowHeight="12.75"/>
  <cols>
    <col min="1" max="1" width="21.8515625" style="78" customWidth="1"/>
    <col min="2" max="2" width="12.00390625" style="78" customWidth="1"/>
    <col min="3" max="3" width="11.00390625" style="78" customWidth="1"/>
    <col min="4" max="4" width="11.00390625" style="78" bestFit="1" customWidth="1"/>
    <col min="5" max="5" width="12.00390625" style="78" customWidth="1"/>
    <col min="6" max="6" width="11.421875" style="78" bestFit="1" customWidth="1"/>
    <col min="7" max="7" width="11.28125" style="78" customWidth="1"/>
    <col min="8" max="8" width="10.8515625" style="78" bestFit="1" customWidth="1"/>
    <col min="9" max="9" width="11.28125" style="78" customWidth="1"/>
    <col min="10" max="10" width="12.140625" style="78" customWidth="1"/>
    <col min="11" max="230" width="20.7109375" style="78" customWidth="1"/>
    <col min="231" max="16384" width="11.421875" style="78" customWidth="1"/>
  </cols>
  <sheetData>
    <row r="1" spans="1:9" ht="12.75">
      <c r="A1" s="79" t="s">
        <v>81</v>
      </c>
      <c r="B1" s="79"/>
      <c r="C1" s="79"/>
      <c r="D1" s="79"/>
      <c r="E1" s="79"/>
      <c r="F1" s="79"/>
      <c r="G1" s="79"/>
      <c r="H1" s="79"/>
      <c r="I1" s="79"/>
    </row>
    <row r="2" ht="12.75">
      <c r="A2" s="79" t="s">
        <v>121</v>
      </c>
    </row>
    <row r="3" spans="1:10" ht="12.75">
      <c r="A3" s="87" t="s">
        <v>80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>
      <c r="A4" s="87" t="s">
        <v>172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2.75">
      <c r="A5" s="87"/>
      <c r="B5" s="88"/>
      <c r="C5" s="88"/>
      <c r="D5" s="88"/>
      <c r="E5" s="88"/>
      <c r="F5" s="88"/>
      <c r="G5" s="88"/>
      <c r="H5" s="88"/>
      <c r="I5" s="88"/>
      <c r="J5" s="88"/>
    </row>
    <row r="6" spans="1:10" ht="25.5">
      <c r="A6" s="388" t="s">
        <v>61</v>
      </c>
      <c r="B6" s="388" t="s">
        <v>124</v>
      </c>
      <c r="C6" s="389" t="s">
        <v>174</v>
      </c>
      <c r="D6" s="388" t="s">
        <v>125</v>
      </c>
      <c r="E6" s="389" t="s">
        <v>174</v>
      </c>
      <c r="F6" s="388" t="s">
        <v>145</v>
      </c>
      <c r="G6" s="389" t="s">
        <v>173</v>
      </c>
      <c r="H6" s="388" t="s">
        <v>156</v>
      </c>
      <c r="I6" s="390" t="s">
        <v>174</v>
      </c>
      <c r="J6" s="389" t="s">
        <v>161</v>
      </c>
    </row>
    <row r="7" spans="1:11" ht="12.75">
      <c r="A7" s="287" t="s">
        <v>63</v>
      </c>
      <c r="B7" s="304">
        <v>73312</v>
      </c>
      <c r="C7" s="286">
        <f aca="true" t="shared" si="0" ref="C7:C38">_xlfn.RANK.EQ(B7,$B$7:$B$38)</f>
        <v>27</v>
      </c>
      <c r="D7" s="309">
        <v>61865</v>
      </c>
      <c r="E7" s="310">
        <f aca="true" t="shared" si="1" ref="E7:E38">_xlfn.RANK.EQ(D7,$D$7:$D$38)</f>
        <v>27</v>
      </c>
      <c r="F7" s="309">
        <v>55797</v>
      </c>
      <c r="G7" s="302">
        <f aca="true" t="shared" si="2" ref="G7:G38">_xlfn.RANK.EQ(F7,$F$7:$F$38)</f>
        <v>29</v>
      </c>
      <c r="H7" s="308">
        <v>57984</v>
      </c>
      <c r="I7" s="168">
        <f aca="true" t="shared" si="3" ref="I7:I38">_xlfn.RANK.EQ(H7,$H$7:$H$38)</f>
        <v>28</v>
      </c>
      <c r="J7" s="169">
        <f aca="true" t="shared" si="4" ref="J7:J38">H7/$H$39</f>
        <v>0.008377089215768992</v>
      </c>
      <c r="K7" s="191"/>
    </row>
    <row r="8" spans="1:11" ht="12.75">
      <c r="A8" s="287" t="s">
        <v>30</v>
      </c>
      <c r="B8" s="304">
        <v>292858</v>
      </c>
      <c r="C8" s="286">
        <f t="shared" si="0"/>
        <v>7</v>
      </c>
      <c r="D8" s="309">
        <v>246580</v>
      </c>
      <c r="E8" s="310">
        <f t="shared" si="1"/>
        <v>7</v>
      </c>
      <c r="F8" s="309">
        <v>253074</v>
      </c>
      <c r="G8" s="302">
        <f t="shared" si="2"/>
        <v>9</v>
      </c>
      <c r="H8" s="308">
        <v>267325</v>
      </c>
      <c r="I8" s="168">
        <f t="shared" si="3"/>
        <v>8</v>
      </c>
      <c r="J8" s="169">
        <f t="shared" si="4"/>
        <v>0.03862109158742836</v>
      </c>
      <c r="K8" s="191"/>
    </row>
    <row r="9" spans="1:11" ht="12.75">
      <c r="A9" s="287" t="s">
        <v>31</v>
      </c>
      <c r="B9" s="304">
        <v>92953</v>
      </c>
      <c r="C9" s="286">
        <f t="shared" si="0"/>
        <v>26</v>
      </c>
      <c r="D9" s="309">
        <v>90155</v>
      </c>
      <c r="E9" s="310">
        <f t="shared" si="1"/>
        <v>25</v>
      </c>
      <c r="F9" s="309">
        <v>100753</v>
      </c>
      <c r="G9" s="302">
        <f t="shared" si="2"/>
        <v>25</v>
      </c>
      <c r="H9" s="308">
        <v>104214</v>
      </c>
      <c r="I9" s="168">
        <f t="shared" si="3"/>
        <v>23</v>
      </c>
      <c r="J9" s="169">
        <f t="shared" si="4"/>
        <v>0.015056049522836467</v>
      </c>
      <c r="K9" s="191"/>
    </row>
    <row r="10" spans="1:11" ht="12.75">
      <c r="A10" s="287" t="s">
        <v>32</v>
      </c>
      <c r="B10" s="304">
        <v>65609</v>
      </c>
      <c r="C10" s="286">
        <f t="shared" si="0"/>
        <v>29</v>
      </c>
      <c r="D10" s="309">
        <v>59540</v>
      </c>
      <c r="E10" s="310">
        <f t="shared" si="1"/>
        <v>29</v>
      </c>
      <c r="F10" s="309">
        <v>55645</v>
      </c>
      <c r="G10" s="302">
        <f t="shared" si="2"/>
        <v>30</v>
      </c>
      <c r="H10" s="308">
        <v>56707</v>
      </c>
      <c r="I10" s="168">
        <f t="shared" si="3"/>
        <v>29</v>
      </c>
      <c r="J10" s="169">
        <f t="shared" si="4"/>
        <v>0.00819259792630057</v>
      </c>
      <c r="K10" s="191"/>
    </row>
    <row r="11" spans="1:11" ht="12.75">
      <c r="A11" s="287" t="s">
        <v>33</v>
      </c>
      <c r="B11" s="304">
        <v>255330</v>
      </c>
      <c r="C11" s="286">
        <f t="shared" si="0"/>
        <v>12</v>
      </c>
      <c r="D11" s="309">
        <v>230283</v>
      </c>
      <c r="E11" s="310">
        <f t="shared" si="1"/>
        <v>9</v>
      </c>
      <c r="F11" s="309">
        <v>220023</v>
      </c>
      <c r="G11" s="302">
        <f t="shared" si="2"/>
        <v>12</v>
      </c>
      <c r="H11" s="308">
        <v>217712</v>
      </c>
      <c r="I11" s="168">
        <f t="shared" si="3"/>
        <v>12</v>
      </c>
      <c r="J11" s="169">
        <f t="shared" si="4"/>
        <v>0.03145338105931807</v>
      </c>
      <c r="K11" s="191"/>
    </row>
    <row r="12" spans="1:11" ht="12.75">
      <c r="A12" s="287" t="s">
        <v>34</v>
      </c>
      <c r="B12" s="304">
        <v>67308</v>
      </c>
      <c r="C12" s="286">
        <f t="shared" si="0"/>
        <v>28</v>
      </c>
      <c r="D12" s="309">
        <v>60713</v>
      </c>
      <c r="E12" s="310">
        <f t="shared" si="1"/>
        <v>28</v>
      </c>
      <c r="F12" s="309">
        <v>65041</v>
      </c>
      <c r="G12" s="302">
        <f t="shared" si="2"/>
        <v>27</v>
      </c>
      <c r="H12" s="308">
        <v>65582</v>
      </c>
      <c r="I12" s="168">
        <f t="shared" si="3"/>
        <v>27</v>
      </c>
      <c r="J12" s="169">
        <f t="shared" si="4"/>
        <v>0.009474790717242033</v>
      </c>
      <c r="K12" s="191"/>
    </row>
    <row r="13" spans="1:11" ht="12.75">
      <c r="A13" s="287" t="s">
        <v>35</v>
      </c>
      <c r="B13" s="304">
        <v>158164</v>
      </c>
      <c r="C13" s="286">
        <f t="shared" si="0"/>
        <v>16</v>
      </c>
      <c r="D13" s="309">
        <v>149560</v>
      </c>
      <c r="E13" s="310">
        <f t="shared" si="1"/>
        <v>16</v>
      </c>
      <c r="F13" s="309">
        <v>147576</v>
      </c>
      <c r="G13" s="302">
        <f t="shared" si="2"/>
        <v>16</v>
      </c>
      <c r="H13" s="308">
        <v>154088</v>
      </c>
      <c r="I13" s="168">
        <f t="shared" si="3"/>
        <v>16</v>
      </c>
      <c r="J13" s="169">
        <f t="shared" si="4"/>
        <v>0.022261467354432473</v>
      </c>
      <c r="K13" s="191"/>
    </row>
    <row r="14" spans="1:11" ht="12.75">
      <c r="A14" s="287" t="s">
        <v>36</v>
      </c>
      <c r="B14" s="304">
        <v>298262</v>
      </c>
      <c r="C14" s="286">
        <f t="shared" si="0"/>
        <v>6</v>
      </c>
      <c r="D14" s="309">
        <v>318656</v>
      </c>
      <c r="E14" s="310">
        <f t="shared" si="1"/>
        <v>5</v>
      </c>
      <c r="F14" s="309">
        <v>315541</v>
      </c>
      <c r="G14" s="302">
        <f t="shared" si="2"/>
        <v>5</v>
      </c>
      <c r="H14" s="308">
        <v>289783</v>
      </c>
      <c r="I14" s="168">
        <f t="shared" si="3"/>
        <v>7</v>
      </c>
      <c r="J14" s="169">
        <f t="shared" si="4"/>
        <v>0.04186565335632564</v>
      </c>
      <c r="K14" s="191"/>
    </row>
    <row r="15" spans="1:11" ht="12.75">
      <c r="A15" s="287" t="s">
        <v>108</v>
      </c>
      <c r="B15" s="304">
        <v>645116</v>
      </c>
      <c r="C15" s="286">
        <f t="shared" si="0"/>
        <v>3</v>
      </c>
      <c r="D15" s="309">
        <v>655915</v>
      </c>
      <c r="E15" s="310">
        <f t="shared" si="1"/>
        <v>2</v>
      </c>
      <c r="F15" s="309">
        <v>543732</v>
      </c>
      <c r="G15" s="302">
        <f t="shared" si="2"/>
        <v>3</v>
      </c>
      <c r="H15" s="308">
        <v>620207</v>
      </c>
      <c r="I15" s="168">
        <f t="shared" si="3"/>
        <v>3</v>
      </c>
      <c r="J15" s="169">
        <f t="shared" si="4"/>
        <v>0.08960281062438671</v>
      </c>
      <c r="K15" s="191"/>
    </row>
    <row r="16" spans="1:11" ht="12.75">
      <c r="A16" s="287" t="s">
        <v>38</v>
      </c>
      <c r="B16" s="304">
        <v>104823</v>
      </c>
      <c r="C16" s="286">
        <f t="shared" si="0"/>
        <v>24</v>
      </c>
      <c r="D16" s="309">
        <v>97147</v>
      </c>
      <c r="E16" s="310">
        <f t="shared" si="1"/>
        <v>23</v>
      </c>
      <c r="F16" s="309">
        <v>87727</v>
      </c>
      <c r="G16" s="302">
        <f t="shared" si="2"/>
        <v>26</v>
      </c>
      <c r="H16" s="308">
        <v>95871</v>
      </c>
      <c r="I16" s="168">
        <f t="shared" si="3"/>
        <v>25</v>
      </c>
      <c r="J16" s="169">
        <f t="shared" si="4"/>
        <v>0.013850716063137918</v>
      </c>
      <c r="K16" s="191"/>
    </row>
    <row r="17" spans="1:11" ht="12.75">
      <c r="A17" s="287" t="s">
        <v>39</v>
      </c>
      <c r="B17" s="304">
        <v>292828</v>
      </c>
      <c r="C17" s="286">
        <f t="shared" si="0"/>
        <v>8</v>
      </c>
      <c r="D17" s="309">
        <v>294284</v>
      </c>
      <c r="E17" s="310">
        <f t="shared" si="1"/>
        <v>6</v>
      </c>
      <c r="F17" s="309">
        <v>313020</v>
      </c>
      <c r="G17" s="302">
        <f t="shared" si="2"/>
        <v>6</v>
      </c>
      <c r="H17" s="308">
        <v>343646</v>
      </c>
      <c r="I17" s="168">
        <f t="shared" si="3"/>
        <v>5</v>
      </c>
      <c r="J17" s="169">
        <f t="shared" si="4"/>
        <v>0.049647371699816346</v>
      </c>
      <c r="K17" s="191"/>
    </row>
    <row r="18" spans="1:11" ht="12.75">
      <c r="A18" s="287" t="s">
        <v>40</v>
      </c>
      <c r="B18" s="304">
        <v>128110</v>
      </c>
      <c r="C18" s="286">
        <f t="shared" si="0"/>
        <v>22</v>
      </c>
      <c r="D18" s="309">
        <v>110907</v>
      </c>
      <c r="E18" s="310">
        <f t="shared" si="1"/>
        <v>20</v>
      </c>
      <c r="F18" s="309">
        <v>104816</v>
      </c>
      <c r="G18" s="302">
        <f t="shared" si="2"/>
        <v>22</v>
      </c>
      <c r="H18" s="308">
        <v>109226</v>
      </c>
      <c r="I18" s="168">
        <f t="shared" si="3"/>
        <v>22</v>
      </c>
      <c r="J18" s="169">
        <f t="shared" si="4"/>
        <v>0.01578014532770392</v>
      </c>
      <c r="K18" s="191"/>
    </row>
    <row r="19" spans="1:11" ht="12.75">
      <c r="A19" s="287" t="s">
        <v>41</v>
      </c>
      <c r="B19" s="304">
        <v>159209</v>
      </c>
      <c r="C19" s="286">
        <f t="shared" si="0"/>
        <v>15</v>
      </c>
      <c r="D19" s="309">
        <v>157016</v>
      </c>
      <c r="E19" s="310">
        <f t="shared" si="1"/>
        <v>15</v>
      </c>
      <c r="F19" s="309">
        <v>112914</v>
      </c>
      <c r="G19" s="302">
        <f t="shared" si="2"/>
        <v>18</v>
      </c>
      <c r="H19" s="308">
        <v>136624</v>
      </c>
      <c r="I19" s="168">
        <f t="shared" si="3"/>
        <v>18</v>
      </c>
      <c r="J19" s="169">
        <f t="shared" si="4"/>
        <v>0.01973840088671397</v>
      </c>
      <c r="K19" s="191"/>
    </row>
    <row r="20" spans="1:11" ht="12.75">
      <c r="A20" s="292" t="s">
        <v>28</v>
      </c>
      <c r="B20" s="307">
        <v>712963</v>
      </c>
      <c r="C20" s="313">
        <f t="shared" si="0"/>
        <v>2</v>
      </c>
      <c r="D20" s="312">
        <v>653557</v>
      </c>
      <c r="E20" s="300">
        <f t="shared" si="1"/>
        <v>3</v>
      </c>
      <c r="F20" s="312">
        <v>677220</v>
      </c>
      <c r="G20" s="305">
        <f t="shared" si="2"/>
        <v>2</v>
      </c>
      <c r="H20" s="311">
        <v>694764</v>
      </c>
      <c r="I20" s="170">
        <f t="shared" si="3"/>
        <v>2</v>
      </c>
      <c r="J20" s="171">
        <f t="shared" si="4"/>
        <v>0.10037424137528504</v>
      </c>
      <c r="K20" s="191"/>
    </row>
    <row r="21" spans="1:11" ht="12.75">
      <c r="A21" s="287" t="s">
        <v>42</v>
      </c>
      <c r="B21" s="304">
        <v>1009808</v>
      </c>
      <c r="C21" s="286">
        <f t="shared" si="0"/>
        <v>1</v>
      </c>
      <c r="D21" s="309">
        <v>1028427</v>
      </c>
      <c r="E21" s="310">
        <f t="shared" si="1"/>
        <v>1</v>
      </c>
      <c r="F21" s="309">
        <v>895956</v>
      </c>
      <c r="G21" s="302">
        <f t="shared" si="2"/>
        <v>1</v>
      </c>
      <c r="H21" s="308">
        <v>903529</v>
      </c>
      <c r="I21" s="168">
        <f t="shared" si="3"/>
        <v>1</v>
      </c>
      <c r="J21" s="169">
        <f t="shared" si="4"/>
        <v>0.13053502762890698</v>
      </c>
      <c r="K21" s="191"/>
    </row>
    <row r="22" spans="1:11" ht="12.75">
      <c r="A22" s="287" t="s">
        <v>43</v>
      </c>
      <c r="B22" s="304">
        <v>268070</v>
      </c>
      <c r="C22" s="286">
        <f t="shared" si="0"/>
        <v>9</v>
      </c>
      <c r="D22" s="309">
        <v>229231</v>
      </c>
      <c r="E22" s="310">
        <f t="shared" si="1"/>
        <v>10</v>
      </c>
      <c r="F22" s="309">
        <v>265645</v>
      </c>
      <c r="G22" s="302">
        <f t="shared" si="2"/>
        <v>7</v>
      </c>
      <c r="H22" s="308">
        <v>298253</v>
      </c>
      <c r="I22" s="168">
        <f t="shared" si="3"/>
        <v>6</v>
      </c>
      <c r="J22" s="169">
        <f t="shared" si="4"/>
        <v>0.043089334814272025</v>
      </c>
      <c r="K22" s="191"/>
    </row>
    <row r="23" spans="1:11" ht="12.75">
      <c r="A23" s="287" t="s">
        <v>44</v>
      </c>
      <c r="B23" s="304">
        <v>62969</v>
      </c>
      <c r="C23" s="286">
        <f t="shared" si="0"/>
        <v>30</v>
      </c>
      <c r="D23" s="309">
        <v>45755</v>
      </c>
      <c r="E23" s="310">
        <f t="shared" si="1"/>
        <v>32</v>
      </c>
      <c r="F23" s="309">
        <v>41228</v>
      </c>
      <c r="G23" s="302">
        <f t="shared" si="2"/>
        <v>32</v>
      </c>
      <c r="H23" s="308">
        <v>31123</v>
      </c>
      <c r="I23" s="168">
        <f t="shared" si="3"/>
        <v>32</v>
      </c>
      <c r="J23" s="169">
        <f t="shared" si="4"/>
        <v>0.004496415350137595</v>
      </c>
      <c r="K23" s="191"/>
    </row>
    <row r="24" spans="1:11" ht="12.75">
      <c r="A24" s="287" t="s">
        <v>45</v>
      </c>
      <c r="B24" s="304">
        <v>97330</v>
      </c>
      <c r="C24" s="286">
        <f t="shared" si="0"/>
        <v>25</v>
      </c>
      <c r="D24" s="309">
        <v>90962</v>
      </c>
      <c r="E24" s="310">
        <f t="shared" si="1"/>
        <v>24</v>
      </c>
      <c r="F24" s="309">
        <v>103243</v>
      </c>
      <c r="G24" s="302">
        <f t="shared" si="2"/>
        <v>24</v>
      </c>
      <c r="H24" s="308">
        <v>90121</v>
      </c>
      <c r="I24" s="168">
        <f t="shared" si="3"/>
        <v>26</v>
      </c>
      <c r="J24" s="169">
        <f t="shared" si="4"/>
        <v>0.013019999607034998</v>
      </c>
      <c r="K24" s="191"/>
    </row>
    <row r="25" spans="1:11" ht="12.75">
      <c r="A25" s="287" t="s">
        <v>46</v>
      </c>
      <c r="B25" s="304">
        <v>430409</v>
      </c>
      <c r="C25" s="286">
        <f t="shared" si="0"/>
        <v>4</v>
      </c>
      <c r="D25" s="309">
        <v>437311</v>
      </c>
      <c r="E25" s="310">
        <f t="shared" si="1"/>
        <v>4</v>
      </c>
      <c r="F25" s="309">
        <v>386572</v>
      </c>
      <c r="G25" s="302">
        <f t="shared" si="2"/>
        <v>4</v>
      </c>
      <c r="H25" s="308">
        <v>391322</v>
      </c>
      <c r="I25" s="168">
        <f t="shared" si="3"/>
        <v>4</v>
      </c>
      <c r="J25" s="169">
        <f t="shared" si="4"/>
        <v>0.056535239136540315</v>
      </c>
      <c r="K25" s="191"/>
    </row>
    <row r="26" spans="1:11" ht="12.75">
      <c r="A26" s="287" t="s">
        <v>47</v>
      </c>
      <c r="B26" s="304">
        <v>139383</v>
      </c>
      <c r="C26" s="286">
        <f t="shared" si="0"/>
        <v>19</v>
      </c>
      <c r="D26" s="309">
        <v>110485</v>
      </c>
      <c r="E26" s="310">
        <f t="shared" si="1"/>
        <v>21</v>
      </c>
      <c r="F26" s="309">
        <v>109374</v>
      </c>
      <c r="G26" s="302">
        <f t="shared" si="2"/>
        <v>21</v>
      </c>
      <c r="H26" s="308">
        <v>126136</v>
      </c>
      <c r="I26" s="168">
        <f t="shared" si="3"/>
        <v>20</v>
      </c>
      <c r="J26" s="169">
        <f t="shared" si="4"/>
        <v>0.018223174070782243</v>
      </c>
      <c r="K26" s="191"/>
    </row>
    <row r="27" spans="1:11" ht="12.75">
      <c r="A27" s="287" t="s">
        <v>48</v>
      </c>
      <c r="B27" s="304">
        <v>265619</v>
      </c>
      <c r="C27" s="286">
        <f t="shared" si="0"/>
        <v>10</v>
      </c>
      <c r="D27" s="309">
        <v>224508</v>
      </c>
      <c r="E27" s="310">
        <f t="shared" si="1"/>
        <v>11</v>
      </c>
      <c r="F27" s="309">
        <v>249893</v>
      </c>
      <c r="G27" s="302">
        <f t="shared" si="2"/>
        <v>10</v>
      </c>
      <c r="H27" s="308">
        <v>234767</v>
      </c>
      <c r="I27" s="168">
        <f t="shared" si="3"/>
        <v>10</v>
      </c>
      <c r="J27" s="169">
        <f t="shared" si="4"/>
        <v>0.0339173583043329</v>
      </c>
      <c r="K27" s="191"/>
    </row>
    <row r="28" spans="1:11" ht="12.75">
      <c r="A28" s="287" t="s">
        <v>49</v>
      </c>
      <c r="B28" s="304">
        <v>132488</v>
      </c>
      <c r="C28" s="286">
        <f t="shared" si="0"/>
        <v>21</v>
      </c>
      <c r="D28" s="309">
        <v>109736</v>
      </c>
      <c r="E28" s="310">
        <f t="shared" si="1"/>
        <v>22</v>
      </c>
      <c r="F28" s="309">
        <v>123217</v>
      </c>
      <c r="G28" s="302">
        <f t="shared" si="2"/>
        <v>17</v>
      </c>
      <c r="H28" s="308">
        <v>151465</v>
      </c>
      <c r="I28" s="168">
        <f t="shared" si="3"/>
        <v>17</v>
      </c>
      <c r="J28" s="169">
        <f t="shared" si="4"/>
        <v>0.021882516178022393</v>
      </c>
      <c r="K28" s="191"/>
    </row>
    <row r="29" spans="1:11" ht="12.75">
      <c r="A29" s="287" t="s">
        <v>50</v>
      </c>
      <c r="B29" s="304">
        <v>157823</v>
      </c>
      <c r="C29" s="286">
        <f t="shared" si="0"/>
        <v>18</v>
      </c>
      <c r="D29" s="309">
        <v>148589</v>
      </c>
      <c r="E29" s="310">
        <f t="shared" si="1"/>
        <v>17</v>
      </c>
      <c r="F29" s="309">
        <v>164540</v>
      </c>
      <c r="G29" s="302">
        <f t="shared" si="2"/>
        <v>15</v>
      </c>
      <c r="H29" s="308">
        <v>166664</v>
      </c>
      <c r="I29" s="168">
        <f t="shared" si="3"/>
        <v>15</v>
      </c>
      <c r="J29" s="169">
        <f t="shared" si="4"/>
        <v>0.02407835259824992</v>
      </c>
      <c r="K29" s="191"/>
    </row>
    <row r="30" spans="1:11" ht="12.75">
      <c r="A30" s="287" t="s">
        <v>51</v>
      </c>
      <c r="B30" s="304">
        <v>135602</v>
      </c>
      <c r="C30" s="286">
        <f t="shared" si="0"/>
        <v>20</v>
      </c>
      <c r="D30" s="309">
        <v>89514</v>
      </c>
      <c r="E30" s="310">
        <f t="shared" si="1"/>
        <v>26</v>
      </c>
      <c r="F30" s="309">
        <v>109549</v>
      </c>
      <c r="G30" s="302">
        <f t="shared" si="2"/>
        <v>20</v>
      </c>
      <c r="H30" s="308">
        <v>110168</v>
      </c>
      <c r="I30" s="168">
        <f t="shared" si="3"/>
        <v>21</v>
      </c>
      <c r="J30" s="169">
        <f t="shared" si="4"/>
        <v>0.01591623835407765</v>
      </c>
      <c r="K30" s="191"/>
    </row>
    <row r="31" spans="1:11" ht="12.75">
      <c r="A31" s="287" t="s">
        <v>52</v>
      </c>
      <c r="B31" s="304">
        <v>233687</v>
      </c>
      <c r="C31" s="286">
        <f t="shared" si="0"/>
        <v>13</v>
      </c>
      <c r="D31" s="309">
        <v>220439</v>
      </c>
      <c r="E31" s="310">
        <f t="shared" si="1"/>
        <v>12</v>
      </c>
      <c r="F31" s="309">
        <v>233736</v>
      </c>
      <c r="G31" s="302">
        <f t="shared" si="2"/>
        <v>11</v>
      </c>
      <c r="H31" s="308">
        <v>231756</v>
      </c>
      <c r="I31" s="168">
        <f t="shared" si="3"/>
        <v>11</v>
      </c>
      <c r="J31" s="169">
        <f t="shared" si="4"/>
        <v>0.03348235182618927</v>
      </c>
      <c r="K31" s="191"/>
    </row>
    <row r="32" spans="1:11" ht="12.75">
      <c r="A32" s="287" t="s">
        <v>53</v>
      </c>
      <c r="B32" s="304">
        <v>259677</v>
      </c>
      <c r="C32" s="286">
        <f t="shared" si="0"/>
        <v>11</v>
      </c>
      <c r="D32" s="309">
        <v>210812</v>
      </c>
      <c r="E32" s="310">
        <f t="shared" si="1"/>
        <v>13</v>
      </c>
      <c r="F32" s="309">
        <v>211429</v>
      </c>
      <c r="G32" s="302">
        <f t="shared" si="2"/>
        <v>13</v>
      </c>
      <c r="H32" s="308">
        <v>207486</v>
      </c>
      <c r="I32" s="168">
        <f t="shared" si="3"/>
        <v>13</v>
      </c>
      <c r="J32" s="169">
        <f t="shared" si="4"/>
        <v>0.029976006019299204</v>
      </c>
      <c r="K32" s="191"/>
    </row>
    <row r="33" spans="1:11" ht="12.75">
      <c r="A33" s="287" t="s">
        <v>54</v>
      </c>
      <c r="B33" s="304">
        <v>157826</v>
      </c>
      <c r="C33" s="286">
        <f t="shared" si="0"/>
        <v>17</v>
      </c>
      <c r="D33" s="309">
        <v>120076</v>
      </c>
      <c r="E33" s="310">
        <f t="shared" si="1"/>
        <v>18</v>
      </c>
      <c r="F33" s="309">
        <v>104135</v>
      </c>
      <c r="G33" s="302">
        <f t="shared" si="2"/>
        <v>23</v>
      </c>
      <c r="H33" s="308">
        <v>103860</v>
      </c>
      <c r="I33" s="168">
        <f t="shared" si="3"/>
        <v>24</v>
      </c>
      <c r="J33" s="169">
        <f t="shared" si="4"/>
        <v>0.015004906283625958</v>
      </c>
      <c r="K33" s="191"/>
    </row>
    <row r="34" spans="1:11" ht="12.75">
      <c r="A34" s="287" t="s">
        <v>55</v>
      </c>
      <c r="B34" s="304">
        <v>195697</v>
      </c>
      <c r="C34" s="286">
        <f t="shared" si="0"/>
        <v>14</v>
      </c>
      <c r="D34" s="309">
        <v>175031</v>
      </c>
      <c r="E34" s="310">
        <f t="shared" si="1"/>
        <v>14</v>
      </c>
      <c r="F34" s="309">
        <v>174364</v>
      </c>
      <c r="G34" s="302">
        <f t="shared" si="2"/>
        <v>14</v>
      </c>
      <c r="H34" s="308">
        <v>177041</v>
      </c>
      <c r="I34" s="168">
        <f t="shared" si="3"/>
        <v>14</v>
      </c>
      <c r="J34" s="169">
        <f t="shared" si="4"/>
        <v>0.02557754297476818</v>
      </c>
      <c r="K34" s="191"/>
    </row>
    <row r="35" spans="1:11" ht="12.75">
      <c r="A35" s="287" t="s">
        <v>56</v>
      </c>
      <c r="B35" s="304">
        <v>54949</v>
      </c>
      <c r="C35" s="286">
        <f t="shared" si="0"/>
        <v>32</v>
      </c>
      <c r="D35" s="309">
        <v>46161</v>
      </c>
      <c r="E35" s="310">
        <f t="shared" si="1"/>
        <v>31</v>
      </c>
      <c r="F35" s="309">
        <v>46569</v>
      </c>
      <c r="G35" s="302">
        <f t="shared" si="2"/>
        <v>31</v>
      </c>
      <c r="H35" s="308">
        <v>45853</v>
      </c>
      <c r="I35" s="168">
        <f t="shared" si="3"/>
        <v>31</v>
      </c>
      <c r="J35" s="169">
        <f t="shared" si="4"/>
        <v>0.006624494202032554</v>
      </c>
      <c r="K35" s="191"/>
    </row>
    <row r="36" spans="1:11" ht="12.75">
      <c r="A36" s="287" t="s">
        <v>57</v>
      </c>
      <c r="B36" s="304">
        <v>306756</v>
      </c>
      <c r="C36" s="286">
        <f t="shared" si="0"/>
        <v>5</v>
      </c>
      <c r="D36" s="309">
        <v>243907</v>
      </c>
      <c r="E36" s="310">
        <f t="shared" si="1"/>
        <v>8</v>
      </c>
      <c r="F36" s="309">
        <v>254499</v>
      </c>
      <c r="G36" s="302">
        <f t="shared" si="2"/>
        <v>8</v>
      </c>
      <c r="H36" s="308">
        <v>261241</v>
      </c>
      <c r="I36" s="168">
        <f t="shared" si="3"/>
        <v>9</v>
      </c>
      <c r="J36" s="169">
        <f t="shared" si="4"/>
        <v>0.037742121340657894</v>
      </c>
      <c r="K36" s="191"/>
    </row>
    <row r="37" spans="1:11" ht="12.75">
      <c r="A37" s="287" t="s">
        <v>58</v>
      </c>
      <c r="B37" s="304">
        <v>124779</v>
      </c>
      <c r="C37" s="286">
        <f t="shared" si="0"/>
        <v>23</v>
      </c>
      <c r="D37" s="309">
        <v>112525</v>
      </c>
      <c r="E37" s="310">
        <f t="shared" si="1"/>
        <v>19</v>
      </c>
      <c r="F37" s="309">
        <v>110584</v>
      </c>
      <c r="G37" s="302">
        <f t="shared" si="2"/>
        <v>19</v>
      </c>
      <c r="H37" s="308">
        <v>128742</v>
      </c>
      <c r="I37" s="168">
        <f t="shared" si="3"/>
        <v>19</v>
      </c>
      <c r="J37" s="169">
        <f t="shared" si="4"/>
        <v>0.0185996692159308</v>
      </c>
      <c r="K37" s="191"/>
    </row>
    <row r="38" spans="1:11" ht="12.75">
      <c r="A38" s="287" t="s">
        <v>59</v>
      </c>
      <c r="B38" s="304">
        <v>60474</v>
      </c>
      <c r="C38" s="286">
        <f t="shared" si="0"/>
        <v>31</v>
      </c>
      <c r="D38" s="309">
        <v>52341</v>
      </c>
      <c r="E38" s="310">
        <f t="shared" si="1"/>
        <v>30</v>
      </c>
      <c r="F38" s="309">
        <v>58400</v>
      </c>
      <c r="G38" s="302">
        <f t="shared" si="2"/>
        <v>28</v>
      </c>
      <c r="H38" s="308">
        <v>48476</v>
      </c>
      <c r="I38" s="168">
        <f t="shared" si="3"/>
        <v>30</v>
      </c>
      <c r="J38" s="169">
        <f t="shared" si="4"/>
        <v>0.007003445378442634</v>
      </c>
      <c r="K38" s="191"/>
    </row>
    <row r="39" spans="1:10" ht="12.75">
      <c r="A39" s="391" t="s">
        <v>60</v>
      </c>
      <c r="B39" s="405">
        <f>SUM(B7:B38)</f>
        <v>7440191</v>
      </c>
      <c r="C39" s="412"/>
      <c r="D39" s="407">
        <f>SUM(D7:D38)</f>
        <v>6881988</v>
      </c>
      <c r="E39" s="406"/>
      <c r="F39" s="399">
        <f>SUM(F7:F38)</f>
        <v>6695812</v>
      </c>
      <c r="G39" s="417"/>
      <c r="H39" s="418">
        <f>SUM(H7:H38)</f>
        <v>6921736</v>
      </c>
      <c r="I39" s="409"/>
      <c r="J39" s="404">
        <f>SUM(J7:J38)</f>
        <v>1.0000000000000002</v>
      </c>
    </row>
    <row r="40" ht="20.25" customHeight="1"/>
    <row r="41" spans="1:10" ht="21.75" customHeight="1">
      <c r="A41" s="327" t="s">
        <v>90</v>
      </c>
      <c r="B41" s="327"/>
      <c r="C41" s="327"/>
      <c r="D41" s="327"/>
      <c r="E41" s="327"/>
      <c r="F41" s="327"/>
      <c r="G41" s="327"/>
      <c r="H41" s="327"/>
      <c r="I41" s="327"/>
      <c r="J41" s="327"/>
    </row>
    <row r="42" spans="1:6" ht="12.75">
      <c r="A42" s="89"/>
      <c r="B42" s="89"/>
      <c r="C42" s="89"/>
      <c r="D42" s="89"/>
      <c r="E42" s="89"/>
      <c r="F42" s="89"/>
    </row>
  </sheetData>
  <sheetProtection/>
  <mergeCells count="1">
    <mergeCell ref="A41:J41"/>
  </mergeCells>
  <printOptions/>
  <pageMargins left="0.79" right="0.79" top="0.98" bottom="0.98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N34" sqref="N34"/>
    </sheetView>
  </sheetViews>
  <sheetFormatPr defaultColWidth="20.7109375" defaultRowHeight="12.75"/>
  <cols>
    <col min="1" max="1" width="21.8515625" style="78" customWidth="1"/>
    <col min="2" max="2" width="12.00390625" style="78" customWidth="1"/>
    <col min="3" max="3" width="11.00390625" style="78" customWidth="1"/>
    <col min="4" max="4" width="11.00390625" style="78" bestFit="1" customWidth="1"/>
    <col min="5" max="5" width="11.8515625" style="78" customWidth="1"/>
    <col min="6" max="6" width="11.421875" style="78" bestFit="1" customWidth="1"/>
    <col min="7" max="7" width="11.7109375" style="78" customWidth="1"/>
    <col min="8" max="8" width="10.8515625" style="78" bestFit="1" customWidth="1"/>
    <col min="9" max="9" width="11.7109375" style="78" customWidth="1"/>
    <col min="10" max="10" width="12.140625" style="78" customWidth="1"/>
    <col min="11" max="16384" width="20.7109375" style="78" customWidth="1"/>
  </cols>
  <sheetData>
    <row r="1" spans="1:9" ht="12.75">
      <c r="A1" s="79" t="s">
        <v>81</v>
      </c>
      <c r="B1" s="79"/>
      <c r="C1" s="79"/>
      <c r="D1" s="79"/>
      <c r="E1" s="79"/>
      <c r="F1" s="79"/>
      <c r="G1" s="79"/>
      <c r="H1" s="79"/>
      <c r="I1" s="79"/>
    </row>
    <row r="2" ht="12.75">
      <c r="A2" s="79" t="s">
        <v>9</v>
      </c>
    </row>
    <row r="3" spans="1:10" ht="12.75">
      <c r="A3" s="87" t="s">
        <v>80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>
      <c r="A4" s="87" t="s">
        <v>172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2.75">
      <c r="A5" s="87"/>
      <c r="B5" s="88"/>
      <c r="C5" s="88"/>
      <c r="D5" s="88"/>
      <c r="E5" s="88"/>
      <c r="F5" s="88"/>
      <c r="G5" s="88"/>
      <c r="H5" s="88"/>
      <c r="I5" s="88"/>
      <c r="J5" s="88"/>
    </row>
    <row r="6" spans="1:10" ht="25.5">
      <c r="A6" s="388" t="s">
        <v>61</v>
      </c>
      <c r="B6" s="388" t="s">
        <v>124</v>
      </c>
      <c r="C6" s="389" t="s">
        <v>174</v>
      </c>
      <c r="D6" s="388" t="s">
        <v>125</v>
      </c>
      <c r="E6" s="389" t="s">
        <v>174</v>
      </c>
      <c r="F6" s="388" t="s">
        <v>145</v>
      </c>
      <c r="G6" s="389" t="s">
        <v>173</v>
      </c>
      <c r="H6" s="388" t="s">
        <v>156</v>
      </c>
      <c r="I6" s="390" t="s">
        <v>174</v>
      </c>
      <c r="J6" s="389" t="s">
        <v>161</v>
      </c>
    </row>
    <row r="7" spans="1:11" ht="12.75">
      <c r="A7" s="287" t="s">
        <v>63</v>
      </c>
      <c r="B7" s="304">
        <v>29063</v>
      </c>
      <c r="C7" s="286">
        <f aca="true" t="shared" si="0" ref="C7:C38">_xlfn.RANK.EQ(B7,$B$7:$B$38)</f>
        <v>28</v>
      </c>
      <c r="D7" s="316">
        <v>30432</v>
      </c>
      <c r="E7" s="315">
        <f aca="true" t="shared" si="1" ref="E7:E38">_xlfn.RANK.EQ(D7,$D$7:$D$38)</f>
        <v>29</v>
      </c>
      <c r="F7" s="94">
        <v>16294</v>
      </c>
      <c r="G7" s="176">
        <f aca="true" t="shared" si="2" ref="G7:G38">_xlfn.RANK.EQ(F7,$F$7:$F$38)</f>
        <v>30</v>
      </c>
      <c r="H7" s="295">
        <v>16751</v>
      </c>
      <c r="I7" s="176">
        <f aca="true" t="shared" si="3" ref="I7:I38">_xlfn.RANK.EQ(H7,$H$7:$H$38)</f>
        <v>30</v>
      </c>
      <c r="J7" s="169">
        <f aca="true" t="shared" si="4" ref="J7:J38">H7/$H$39</f>
        <v>0.006817835859105927</v>
      </c>
      <c r="K7" s="191"/>
    </row>
    <row r="8" spans="1:11" ht="12.75">
      <c r="A8" s="287" t="s">
        <v>30</v>
      </c>
      <c r="B8" s="304">
        <v>129704</v>
      </c>
      <c r="C8" s="286">
        <f t="shared" si="0"/>
        <v>7</v>
      </c>
      <c r="D8" s="316">
        <v>133274</v>
      </c>
      <c r="E8" s="315">
        <f t="shared" si="1"/>
        <v>7</v>
      </c>
      <c r="F8" s="94">
        <v>113425</v>
      </c>
      <c r="G8" s="176">
        <f t="shared" si="2"/>
        <v>7</v>
      </c>
      <c r="H8" s="295">
        <v>93350</v>
      </c>
      <c r="I8" s="176">
        <f t="shared" si="3"/>
        <v>8</v>
      </c>
      <c r="J8" s="169">
        <f t="shared" si="4"/>
        <v>0.03799444674631594</v>
      </c>
      <c r="K8" s="191"/>
    </row>
    <row r="9" spans="1:11" ht="12.75">
      <c r="A9" s="287" t="s">
        <v>31</v>
      </c>
      <c r="B9" s="304">
        <v>57635</v>
      </c>
      <c r="C9" s="286">
        <f t="shared" si="0"/>
        <v>21</v>
      </c>
      <c r="D9" s="316">
        <v>68185</v>
      </c>
      <c r="E9" s="315">
        <f t="shared" si="1"/>
        <v>17</v>
      </c>
      <c r="F9" s="94">
        <v>56263</v>
      </c>
      <c r="G9" s="176">
        <f t="shared" si="2"/>
        <v>16</v>
      </c>
      <c r="H9" s="295">
        <v>54433</v>
      </c>
      <c r="I9" s="176">
        <f t="shared" si="3"/>
        <v>17</v>
      </c>
      <c r="J9" s="169">
        <f t="shared" si="4"/>
        <v>0.0221548122093435</v>
      </c>
      <c r="K9" s="191"/>
    </row>
    <row r="10" spans="1:11" ht="12.75">
      <c r="A10" s="287" t="s">
        <v>32</v>
      </c>
      <c r="B10" s="304">
        <v>35975</v>
      </c>
      <c r="C10" s="286">
        <f t="shared" si="0"/>
        <v>26</v>
      </c>
      <c r="D10" s="316">
        <v>30627</v>
      </c>
      <c r="E10" s="315">
        <f t="shared" si="1"/>
        <v>28</v>
      </c>
      <c r="F10" s="94">
        <v>24306</v>
      </c>
      <c r="G10" s="176">
        <f t="shared" si="2"/>
        <v>27</v>
      </c>
      <c r="H10" s="295">
        <v>25346</v>
      </c>
      <c r="I10" s="176">
        <f t="shared" si="3"/>
        <v>27</v>
      </c>
      <c r="J10" s="169">
        <f t="shared" si="4"/>
        <v>0.010316092632374117</v>
      </c>
      <c r="K10" s="191"/>
    </row>
    <row r="11" spans="1:11" ht="12.75">
      <c r="A11" s="287" t="s">
        <v>33</v>
      </c>
      <c r="B11" s="304">
        <v>125939</v>
      </c>
      <c r="C11" s="286">
        <f t="shared" si="0"/>
        <v>9</v>
      </c>
      <c r="D11" s="316">
        <v>114201</v>
      </c>
      <c r="E11" s="315">
        <f t="shared" si="1"/>
        <v>10</v>
      </c>
      <c r="F11" s="94">
        <v>102340</v>
      </c>
      <c r="G11" s="176">
        <f t="shared" si="2"/>
        <v>8</v>
      </c>
      <c r="H11" s="295">
        <v>92862</v>
      </c>
      <c r="I11" s="176">
        <f t="shared" si="3"/>
        <v>9</v>
      </c>
      <c r="J11" s="169">
        <f t="shared" si="4"/>
        <v>0.037795825535687104</v>
      </c>
      <c r="K11" s="191"/>
    </row>
    <row r="12" spans="1:11" ht="12.75">
      <c r="A12" s="287" t="s">
        <v>34</v>
      </c>
      <c r="B12" s="304">
        <v>32989</v>
      </c>
      <c r="C12" s="286">
        <f t="shared" si="0"/>
        <v>27</v>
      </c>
      <c r="D12" s="316">
        <v>34514</v>
      </c>
      <c r="E12" s="315">
        <f t="shared" si="1"/>
        <v>26</v>
      </c>
      <c r="F12" s="94">
        <v>26586</v>
      </c>
      <c r="G12" s="176">
        <f t="shared" si="2"/>
        <v>26</v>
      </c>
      <c r="H12" s="295">
        <v>26883</v>
      </c>
      <c r="I12" s="176">
        <f t="shared" si="3"/>
        <v>26</v>
      </c>
      <c r="J12" s="169">
        <f t="shared" si="4"/>
        <v>0.010941668043719458</v>
      </c>
      <c r="K12" s="191"/>
    </row>
    <row r="13" spans="1:11" ht="12.75">
      <c r="A13" s="287" t="s">
        <v>35</v>
      </c>
      <c r="B13" s="304">
        <v>71390</v>
      </c>
      <c r="C13" s="286">
        <f t="shared" si="0"/>
        <v>16</v>
      </c>
      <c r="D13" s="316">
        <v>77434</v>
      </c>
      <c r="E13" s="315">
        <f t="shared" si="1"/>
        <v>16</v>
      </c>
      <c r="F13" s="94">
        <v>49937</v>
      </c>
      <c r="G13" s="176">
        <f t="shared" si="2"/>
        <v>19</v>
      </c>
      <c r="H13" s="295">
        <v>53543</v>
      </c>
      <c r="I13" s="176">
        <f t="shared" si="3"/>
        <v>19</v>
      </c>
      <c r="J13" s="169">
        <f t="shared" si="4"/>
        <v>0.02179257270635238</v>
      </c>
      <c r="K13" s="191"/>
    </row>
    <row r="14" spans="1:11" ht="12.75">
      <c r="A14" s="287" t="s">
        <v>36</v>
      </c>
      <c r="B14" s="304">
        <v>183370</v>
      </c>
      <c r="C14" s="286">
        <f t="shared" si="0"/>
        <v>5</v>
      </c>
      <c r="D14" s="316">
        <v>210802</v>
      </c>
      <c r="E14" s="315">
        <f t="shared" si="1"/>
        <v>4</v>
      </c>
      <c r="F14" s="94">
        <v>159556</v>
      </c>
      <c r="G14" s="176">
        <f t="shared" si="2"/>
        <v>4</v>
      </c>
      <c r="H14" s="295">
        <v>148837</v>
      </c>
      <c r="I14" s="176">
        <f t="shared" si="3"/>
        <v>5</v>
      </c>
      <c r="J14" s="169">
        <f t="shared" si="4"/>
        <v>0.060578248209763534</v>
      </c>
      <c r="K14" s="191"/>
    </row>
    <row r="15" spans="1:11" ht="12.75">
      <c r="A15" s="287" t="s">
        <v>108</v>
      </c>
      <c r="B15" s="304">
        <v>380410</v>
      </c>
      <c r="C15" s="286">
        <f t="shared" si="0"/>
        <v>1</v>
      </c>
      <c r="D15" s="316">
        <v>411698</v>
      </c>
      <c r="E15" s="315">
        <f t="shared" si="1"/>
        <v>1</v>
      </c>
      <c r="F15" s="94">
        <v>268817</v>
      </c>
      <c r="G15" s="176">
        <f t="shared" si="2"/>
        <v>1</v>
      </c>
      <c r="H15" s="295">
        <v>294967</v>
      </c>
      <c r="I15" s="176">
        <f t="shared" si="3"/>
        <v>1</v>
      </c>
      <c r="J15" s="169">
        <f t="shared" si="4"/>
        <v>0.12005471851548553</v>
      </c>
      <c r="K15" s="191"/>
    </row>
    <row r="16" spans="1:11" ht="12.75">
      <c r="A16" s="287" t="s">
        <v>38</v>
      </c>
      <c r="B16" s="304">
        <v>38669</v>
      </c>
      <c r="C16" s="286">
        <f t="shared" si="0"/>
        <v>24</v>
      </c>
      <c r="D16" s="316">
        <v>40312</v>
      </c>
      <c r="E16" s="315">
        <f t="shared" si="1"/>
        <v>24</v>
      </c>
      <c r="F16" s="94">
        <v>30409</v>
      </c>
      <c r="G16" s="176">
        <f t="shared" si="2"/>
        <v>25</v>
      </c>
      <c r="H16" s="295">
        <v>29846</v>
      </c>
      <c r="I16" s="176">
        <f t="shared" si="3"/>
        <v>24</v>
      </c>
      <c r="J16" s="169">
        <f t="shared" si="4"/>
        <v>0.012147640681205631</v>
      </c>
      <c r="K16" s="191"/>
    </row>
    <row r="17" spans="1:11" ht="12.75">
      <c r="A17" s="287" t="s">
        <v>39</v>
      </c>
      <c r="B17" s="304">
        <v>129612</v>
      </c>
      <c r="C17" s="286">
        <f t="shared" si="0"/>
        <v>8</v>
      </c>
      <c r="D17" s="316">
        <v>117495</v>
      </c>
      <c r="E17" s="315">
        <f t="shared" si="1"/>
        <v>8</v>
      </c>
      <c r="F17" s="94">
        <v>116240</v>
      </c>
      <c r="G17" s="176">
        <f t="shared" si="2"/>
        <v>6</v>
      </c>
      <c r="H17" s="295">
        <v>102804</v>
      </c>
      <c r="I17" s="176">
        <f t="shared" si="3"/>
        <v>6</v>
      </c>
      <c r="J17" s="169">
        <f t="shared" si="4"/>
        <v>0.041842325691572195</v>
      </c>
      <c r="K17" s="191"/>
    </row>
    <row r="18" spans="1:11" ht="12.75">
      <c r="A18" s="287" t="s">
        <v>40</v>
      </c>
      <c r="B18" s="304">
        <v>28377</v>
      </c>
      <c r="C18" s="286">
        <f t="shared" si="0"/>
        <v>29</v>
      </c>
      <c r="D18" s="316">
        <v>32059</v>
      </c>
      <c r="E18" s="315">
        <f t="shared" si="1"/>
        <v>27</v>
      </c>
      <c r="F18" s="94">
        <v>21294</v>
      </c>
      <c r="G18" s="176">
        <f t="shared" si="2"/>
        <v>28</v>
      </c>
      <c r="H18" s="295">
        <v>22639</v>
      </c>
      <c r="I18" s="176">
        <f t="shared" si="3"/>
        <v>28</v>
      </c>
      <c r="J18" s="169">
        <f t="shared" si="4"/>
        <v>0.009214314728332583</v>
      </c>
      <c r="K18" s="191"/>
    </row>
    <row r="19" spans="1:11" ht="12.75">
      <c r="A19" s="287" t="s">
        <v>41</v>
      </c>
      <c r="B19" s="304">
        <v>60021</v>
      </c>
      <c r="C19" s="286">
        <f t="shared" si="0"/>
        <v>20</v>
      </c>
      <c r="D19" s="316">
        <v>59413</v>
      </c>
      <c r="E19" s="315">
        <f t="shared" si="1"/>
        <v>19</v>
      </c>
      <c r="F19" s="94">
        <v>37458</v>
      </c>
      <c r="G19" s="176">
        <f t="shared" si="2"/>
        <v>22</v>
      </c>
      <c r="H19" s="295">
        <v>43408</v>
      </c>
      <c r="I19" s="176">
        <f t="shared" si="3"/>
        <v>21</v>
      </c>
      <c r="J19" s="169">
        <f t="shared" si="4"/>
        <v>0.017667519489706292</v>
      </c>
      <c r="K19" s="191"/>
    </row>
    <row r="20" spans="1:11" ht="12.75">
      <c r="A20" s="292" t="s">
        <v>28</v>
      </c>
      <c r="B20" s="307">
        <v>278715</v>
      </c>
      <c r="C20" s="291">
        <f t="shared" si="0"/>
        <v>3</v>
      </c>
      <c r="D20" s="318">
        <v>243392</v>
      </c>
      <c r="E20" s="317">
        <f t="shared" si="1"/>
        <v>3</v>
      </c>
      <c r="F20" s="175">
        <v>208645</v>
      </c>
      <c r="G20" s="177">
        <f t="shared" si="2"/>
        <v>2</v>
      </c>
      <c r="H20" s="301">
        <v>206240</v>
      </c>
      <c r="I20" s="177">
        <f t="shared" si="3"/>
        <v>3</v>
      </c>
      <c r="J20" s="171">
        <f t="shared" si="4"/>
        <v>0.08394188213133583</v>
      </c>
      <c r="K20" s="191"/>
    </row>
    <row r="21" spans="1:11" ht="12.75">
      <c r="A21" s="287" t="s">
        <v>42</v>
      </c>
      <c r="B21" s="304">
        <v>308535</v>
      </c>
      <c r="C21" s="286">
        <f t="shared" si="0"/>
        <v>2</v>
      </c>
      <c r="D21" s="316">
        <v>272517</v>
      </c>
      <c r="E21" s="315">
        <f t="shared" si="1"/>
        <v>2</v>
      </c>
      <c r="F21" s="94">
        <v>174882</v>
      </c>
      <c r="G21" s="176">
        <f t="shared" si="2"/>
        <v>3</v>
      </c>
      <c r="H21" s="295">
        <v>220285</v>
      </c>
      <c r="I21" s="176">
        <f t="shared" si="3"/>
        <v>2</v>
      </c>
      <c r="J21" s="169">
        <f t="shared" si="4"/>
        <v>0.08965834709707775</v>
      </c>
      <c r="K21" s="191"/>
    </row>
    <row r="22" spans="1:11" ht="12.75">
      <c r="A22" s="287" t="s">
        <v>43</v>
      </c>
      <c r="B22" s="304">
        <v>105360</v>
      </c>
      <c r="C22" s="286">
        <f t="shared" si="0"/>
        <v>13</v>
      </c>
      <c r="D22" s="316">
        <v>92763</v>
      </c>
      <c r="E22" s="315">
        <f t="shared" si="1"/>
        <v>14</v>
      </c>
      <c r="F22" s="94">
        <v>62864</v>
      </c>
      <c r="G22" s="176">
        <f t="shared" si="2"/>
        <v>15</v>
      </c>
      <c r="H22" s="295">
        <v>71739</v>
      </c>
      <c r="I22" s="176">
        <f t="shared" si="3"/>
        <v>14</v>
      </c>
      <c r="J22" s="169">
        <f t="shared" si="4"/>
        <v>0.02919853899447198</v>
      </c>
      <c r="K22" s="191"/>
    </row>
    <row r="23" spans="1:11" ht="12.75">
      <c r="A23" s="287" t="s">
        <v>44</v>
      </c>
      <c r="B23" s="304">
        <v>13479</v>
      </c>
      <c r="C23" s="286">
        <f t="shared" si="0"/>
        <v>32</v>
      </c>
      <c r="D23" s="316">
        <v>10416</v>
      </c>
      <c r="E23" s="315">
        <f t="shared" si="1"/>
        <v>32</v>
      </c>
      <c r="F23" s="94">
        <v>11140</v>
      </c>
      <c r="G23" s="176">
        <f t="shared" si="2"/>
        <v>32</v>
      </c>
      <c r="H23" s="295">
        <v>7947</v>
      </c>
      <c r="I23" s="176">
        <f t="shared" si="3"/>
        <v>32</v>
      </c>
      <c r="J23" s="169">
        <f t="shared" si="4"/>
        <v>0.003234513854236452</v>
      </c>
      <c r="K23" s="191"/>
    </row>
    <row r="24" spans="1:11" ht="12.75">
      <c r="A24" s="287" t="s">
        <v>45</v>
      </c>
      <c r="B24" s="304">
        <v>37653</v>
      </c>
      <c r="C24" s="286">
        <f t="shared" si="0"/>
        <v>25</v>
      </c>
      <c r="D24" s="316">
        <v>35207</v>
      </c>
      <c r="E24" s="315">
        <f t="shared" si="1"/>
        <v>25</v>
      </c>
      <c r="F24" s="94">
        <v>34882</v>
      </c>
      <c r="G24" s="176">
        <f t="shared" si="2"/>
        <v>23</v>
      </c>
      <c r="H24" s="295">
        <v>32270</v>
      </c>
      <c r="I24" s="176">
        <f t="shared" si="3"/>
        <v>23</v>
      </c>
      <c r="J24" s="169">
        <f t="shared" si="4"/>
        <v>0.01313423456350954</v>
      </c>
      <c r="K24" s="191"/>
    </row>
    <row r="25" spans="1:11" ht="12.75">
      <c r="A25" s="287" t="s">
        <v>46</v>
      </c>
      <c r="B25" s="304">
        <v>193405</v>
      </c>
      <c r="C25" s="286">
        <f t="shared" si="0"/>
        <v>4</v>
      </c>
      <c r="D25" s="316">
        <v>204247</v>
      </c>
      <c r="E25" s="315">
        <f t="shared" si="1"/>
        <v>5</v>
      </c>
      <c r="F25" s="94">
        <v>156580</v>
      </c>
      <c r="G25" s="176">
        <f t="shared" si="2"/>
        <v>5</v>
      </c>
      <c r="H25" s="295">
        <v>156625</v>
      </c>
      <c r="I25" s="176">
        <f t="shared" si="3"/>
        <v>4</v>
      </c>
      <c r="J25" s="169">
        <f t="shared" si="4"/>
        <v>0.06374804736627461</v>
      </c>
      <c r="K25" s="191"/>
    </row>
    <row r="26" spans="1:11" ht="12.75">
      <c r="A26" s="287" t="s">
        <v>47</v>
      </c>
      <c r="B26" s="304">
        <v>48073</v>
      </c>
      <c r="C26" s="286">
        <f t="shared" si="0"/>
        <v>22</v>
      </c>
      <c r="D26" s="316">
        <v>41161</v>
      </c>
      <c r="E26" s="315">
        <f t="shared" si="1"/>
        <v>23</v>
      </c>
      <c r="F26" s="94">
        <v>32017</v>
      </c>
      <c r="G26" s="176">
        <f t="shared" si="2"/>
        <v>24</v>
      </c>
      <c r="H26" s="295">
        <v>28650</v>
      </c>
      <c r="I26" s="176">
        <f t="shared" si="3"/>
        <v>25</v>
      </c>
      <c r="J26" s="169">
        <f t="shared" si="4"/>
        <v>0.011660855910893966</v>
      </c>
      <c r="K26" s="191"/>
    </row>
    <row r="27" spans="1:11" ht="12.75">
      <c r="A27" s="287" t="s">
        <v>48</v>
      </c>
      <c r="B27" s="304">
        <v>122990</v>
      </c>
      <c r="C27" s="286">
        <f t="shared" si="0"/>
        <v>10</v>
      </c>
      <c r="D27" s="316">
        <v>96212</v>
      </c>
      <c r="E27" s="315">
        <f t="shared" si="1"/>
        <v>13</v>
      </c>
      <c r="F27" s="94">
        <v>74517</v>
      </c>
      <c r="G27" s="176">
        <f t="shared" si="2"/>
        <v>13</v>
      </c>
      <c r="H27" s="295">
        <v>88214</v>
      </c>
      <c r="I27" s="176">
        <f t="shared" si="3"/>
        <v>10</v>
      </c>
      <c r="J27" s="169">
        <f t="shared" si="4"/>
        <v>0.03590403990658291</v>
      </c>
      <c r="K27" s="191"/>
    </row>
    <row r="28" spans="1:11" ht="12.75">
      <c r="A28" s="287" t="s">
        <v>49</v>
      </c>
      <c r="B28" s="304">
        <v>47971</v>
      </c>
      <c r="C28" s="286">
        <f t="shared" si="0"/>
        <v>23</v>
      </c>
      <c r="D28" s="316">
        <v>57759</v>
      </c>
      <c r="E28" s="315">
        <f t="shared" si="1"/>
        <v>20</v>
      </c>
      <c r="F28" s="94">
        <v>40779</v>
      </c>
      <c r="G28" s="176">
        <f t="shared" si="2"/>
        <v>20</v>
      </c>
      <c r="H28" s="295">
        <v>47249</v>
      </c>
      <c r="I28" s="176">
        <f t="shared" si="3"/>
        <v>20</v>
      </c>
      <c r="J28" s="169">
        <f t="shared" si="4"/>
        <v>0.01923084750205337</v>
      </c>
      <c r="K28" s="191"/>
    </row>
    <row r="29" spans="1:11" ht="12.75">
      <c r="A29" s="287" t="s">
        <v>50</v>
      </c>
      <c r="B29" s="304">
        <v>73270</v>
      </c>
      <c r="C29" s="286">
        <f t="shared" si="0"/>
        <v>15</v>
      </c>
      <c r="D29" s="316">
        <v>82754</v>
      </c>
      <c r="E29" s="315">
        <f t="shared" si="1"/>
        <v>15</v>
      </c>
      <c r="F29" s="94">
        <v>63883</v>
      </c>
      <c r="G29" s="176">
        <f t="shared" si="2"/>
        <v>14</v>
      </c>
      <c r="H29" s="295">
        <v>68839</v>
      </c>
      <c r="I29" s="176">
        <f t="shared" si="3"/>
        <v>15</v>
      </c>
      <c r="J29" s="169">
        <f t="shared" si="4"/>
        <v>0.02801820802966945</v>
      </c>
      <c r="K29" s="191"/>
    </row>
    <row r="30" spans="1:11" ht="12.75">
      <c r="A30" s="287" t="s">
        <v>51</v>
      </c>
      <c r="B30" s="304">
        <v>62389</v>
      </c>
      <c r="C30" s="286">
        <f t="shared" si="0"/>
        <v>19</v>
      </c>
      <c r="D30" s="316">
        <v>52982</v>
      </c>
      <c r="E30" s="315">
        <f t="shared" si="1"/>
        <v>21</v>
      </c>
      <c r="F30" s="94">
        <v>53464</v>
      </c>
      <c r="G30" s="176">
        <f t="shared" si="2"/>
        <v>17</v>
      </c>
      <c r="H30" s="295">
        <v>59719</v>
      </c>
      <c r="I30" s="176">
        <f t="shared" si="3"/>
        <v>16</v>
      </c>
      <c r="J30" s="169">
        <f t="shared" si="4"/>
        <v>0.024306270650704252</v>
      </c>
      <c r="K30" s="191"/>
    </row>
    <row r="31" spans="1:11" ht="12.75">
      <c r="A31" s="287" t="s">
        <v>52</v>
      </c>
      <c r="B31" s="304">
        <v>106903</v>
      </c>
      <c r="C31" s="286">
        <f t="shared" si="0"/>
        <v>12</v>
      </c>
      <c r="D31" s="316">
        <v>105750</v>
      </c>
      <c r="E31" s="315">
        <f t="shared" si="1"/>
        <v>12</v>
      </c>
      <c r="F31" s="94">
        <v>99514</v>
      </c>
      <c r="G31" s="176">
        <f t="shared" si="2"/>
        <v>9</v>
      </c>
      <c r="H31" s="295">
        <v>74589</v>
      </c>
      <c r="I31" s="176">
        <f t="shared" si="3"/>
        <v>13</v>
      </c>
      <c r="J31" s="169">
        <f t="shared" si="4"/>
        <v>0.030358519425398606</v>
      </c>
      <c r="K31" s="191"/>
    </row>
    <row r="32" spans="1:11" ht="12.75">
      <c r="A32" s="287" t="s">
        <v>53</v>
      </c>
      <c r="B32" s="304">
        <v>117825</v>
      </c>
      <c r="C32" s="286">
        <f t="shared" si="0"/>
        <v>11</v>
      </c>
      <c r="D32" s="316">
        <v>114257</v>
      </c>
      <c r="E32" s="315">
        <f t="shared" si="1"/>
        <v>9</v>
      </c>
      <c r="F32" s="94">
        <v>96228</v>
      </c>
      <c r="G32" s="176">
        <f t="shared" si="2"/>
        <v>10</v>
      </c>
      <c r="H32" s="295">
        <v>98840</v>
      </c>
      <c r="I32" s="176">
        <f t="shared" si="3"/>
        <v>7</v>
      </c>
      <c r="J32" s="169">
        <f t="shared" si="4"/>
        <v>0.04022893536589039</v>
      </c>
      <c r="K32" s="191"/>
    </row>
    <row r="33" spans="1:11" ht="12.75">
      <c r="A33" s="287" t="s">
        <v>54</v>
      </c>
      <c r="B33" s="304">
        <v>71246</v>
      </c>
      <c r="C33" s="286">
        <f t="shared" si="0"/>
        <v>17</v>
      </c>
      <c r="D33" s="316">
        <v>44494</v>
      </c>
      <c r="E33" s="315">
        <f t="shared" si="1"/>
        <v>22</v>
      </c>
      <c r="F33" s="94">
        <v>37938</v>
      </c>
      <c r="G33" s="176">
        <f t="shared" si="2"/>
        <v>21</v>
      </c>
      <c r="H33" s="295">
        <v>38727</v>
      </c>
      <c r="I33" s="176">
        <f t="shared" si="3"/>
        <v>22</v>
      </c>
      <c r="J33" s="169">
        <f t="shared" si="4"/>
        <v>0.015762302508244</v>
      </c>
      <c r="K33" s="191"/>
    </row>
    <row r="34" spans="1:11" ht="12.75">
      <c r="A34" s="287" t="s">
        <v>55</v>
      </c>
      <c r="B34" s="304">
        <v>97055</v>
      </c>
      <c r="C34" s="286">
        <f t="shared" si="0"/>
        <v>14</v>
      </c>
      <c r="D34" s="316">
        <v>108734</v>
      </c>
      <c r="E34" s="315">
        <f t="shared" si="1"/>
        <v>11</v>
      </c>
      <c r="F34" s="94">
        <v>86618</v>
      </c>
      <c r="G34" s="176">
        <f t="shared" si="2"/>
        <v>12</v>
      </c>
      <c r="H34" s="295">
        <v>79266</v>
      </c>
      <c r="I34" s="176">
        <f t="shared" si="3"/>
        <v>12</v>
      </c>
      <c r="J34" s="169">
        <f t="shared" si="4"/>
        <v>0.032262108364150825</v>
      </c>
      <c r="K34" s="191"/>
    </row>
    <row r="35" spans="1:11" ht="12.75">
      <c r="A35" s="287" t="s">
        <v>56</v>
      </c>
      <c r="B35" s="304">
        <v>19802</v>
      </c>
      <c r="C35" s="286">
        <f t="shared" si="0"/>
        <v>31</v>
      </c>
      <c r="D35" s="316">
        <v>17124</v>
      </c>
      <c r="E35" s="315">
        <f t="shared" si="1"/>
        <v>31</v>
      </c>
      <c r="F35" s="94">
        <v>14124</v>
      </c>
      <c r="G35" s="176">
        <f t="shared" si="2"/>
        <v>31</v>
      </c>
      <c r="H35" s="295">
        <v>12064</v>
      </c>
      <c r="I35" s="176">
        <f t="shared" si="3"/>
        <v>31</v>
      </c>
      <c r="J35" s="169">
        <f t="shared" si="4"/>
        <v>0.004910176813578527</v>
      </c>
      <c r="K35" s="191"/>
    </row>
    <row r="36" spans="1:11" ht="12.75">
      <c r="A36" s="287" t="s">
        <v>57</v>
      </c>
      <c r="B36" s="304">
        <v>152089</v>
      </c>
      <c r="C36" s="286">
        <f t="shared" si="0"/>
        <v>6</v>
      </c>
      <c r="D36" s="316">
        <v>133519</v>
      </c>
      <c r="E36" s="315">
        <f t="shared" si="1"/>
        <v>6</v>
      </c>
      <c r="F36" s="94">
        <v>88397</v>
      </c>
      <c r="G36" s="176">
        <f t="shared" si="2"/>
        <v>11</v>
      </c>
      <c r="H36" s="295">
        <v>84627</v>
      </c>
      <c r="I36" s="176">
        <f t="shared" si="3"/>
        <v>11</v>
      </c>
      <c r="J36" s="169">
        <f t="shared" si="4"/>
        <v>0.03444409260632544</v>
      </c>
      <c r="K36" s="191"/>
    </row>
    <row r="37" spans="1:11" ht="12.75">
      <c r="A37" s="287" t="s">
        <v>58</v>
      </c>
      <c r="B37" s="304">
        <v>62497</v>
      </c>
      <c r="C37" s="286">
        <f t="shared" si="0"/>
        <v>18</v>
      </c>
      <c r="D37" s="316">
        <v>63479</v>
      </c>
      <c r="E37" s="315">
        <f t="shared" si="1"/>
        <v>18</v>
      </c>
      <c r="F37" s="94">
        <v>50165</v>
      </c>
      <c r="G37" s="176">
        <f t="shared" si="2"/>
        <v>18</v>
      </c>
      <c r="H37" s="295">
        <v>54382</v>
      </c>
      <c r="I37" s="176">
        <f t="shared" si="3"/>
        <v>18</v>
      </c>
      <c r="J37" s="169">
        <f t="shared" si="4"/>
        <v>0.022134054664790077</v>
      </c>
      <c r="K37" s="191"/>
    </row>
    <row r="38" spans="1:11" ht="12.75">
      <c r="A38" s="287" t="s">
        <v>59</v>
      </c>
      <c r="B38" s="304">
        <v>25343</v>
      </c>
      <c r="C38" s="286">
        <f t="shared" si="0"/>
        <v>30</v>
      </c>
      <c r="D38" s="316">
        <v>26313</v>
      </c>
      <c r="E38" s="315">
        <f t="shared" si="1"/>
        <v>30</v>
      </c>
      <c r="F38" s="94">
        <v>19758</v>
      </c>
      <c r="G38" s="176">
        <f t="shared" si="2"/>
        <v>29</v>
      </c>
      <c r="H38" s="314">
        <v>20997</v>
      </c>
      <c r="I38" s="276">
        <f t="shared" si="3"/>
        <v>29</v>
      </c>
      <c r="J38" s="275">
        <f t="shared" si="4"/>
        <v>0.00854600319584784</v>
      </c>
      <c r="K38" s="191"/>
    </row>
    <row r="39" spans="1:10" ht="12.75">
      <c r="A39" s="391" t="s">
        <v>60</v>
      </c>
      <c r="B39" s="411">
        <f>SUM(B7:B38)</f>
        <v>3247754</v>
      </c>
      <c r="C39" s="412"/>
      <c r="D39" s="405">
        <f>SUM(D7:D38)</f>
        <v>3163526</v>
      </c>
      <c r="E39" s="413"/>
      <c r="F39" s="414">
        <f>SUM(F7:F38)</f>
        <v>2429320</v>
      </c>
      <c r="G39" s="415"/>
      <c r="H39" s="416">
        <v>2456938</v>
      </c>
      <c r="I39" s="415"/>
      <c r="J39" s="404">
        <f>SUM(J7:J38)</f>
        <v>0.9999999999999998</v>
      </c>
    </row>
    <row r="40" spans="1:9" ht="12.75">
      <c r="A40" s="89"/>
      <c r="B40" s="192"/>
      <c r="C40" s="192"/>
      <c r="D40" s="192"/>
      <c r="E40" s="192"/>
      <c r="F40" s="89"/>
      <c r="G40" s="89"/>
      <c r="H40" s="89"/>
      <c r="I40" s="89"/>
    </row>
    <row r="41" spans="1:10" ht="20.25" customHeight="1">
      <c r="A41" s="327" t="s">
        <v>90</v>
      </c>
      <c r="B41" s="327"/>
      <c r="C41" s="327"/>
      <c r="D41" s="327"/>
      <c r="E41" s="327"/>
      <c r="F41" s="327"/>
      <c r="G41" s="327"/>
      <c r="H41" s="327"/>
      <c r="I41" s="327"/>
      <c r="J41" s="327"/>
    </row>
    <row r="43" spans="1:9" ht="12.75">
      <c r="A43" s="89"/>
      <c r="B43" s="89"/>
      <c r="C43" s="89"/>
      <c r="D43" s="89"/>
      <c r="E43" s="89"/>
      <c r="F43" s="89"/>
      <c r="G43" s="89"/>
      <c r="H43" s="89"/>
      <c r="I43" s="89"/>
    </row>
  </sheetData>
  <sheetProtection/>
  <mergeCells count="1">
    <mergeCell ref="A41:J41"/>
  </mergeCells>
  <printOptions/>
  <pageMargins left="0.79" right="0.79" top="0.98" bottom="0.98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PageLayoutView="0" workbookViewId="0" topLeftCell="A1">
      <selection activeCell="N34" sqref="N34"/>
    </sheetView>
  </sheetViews>
  <sheetFormatPr defaultColWidth="11.421875" defaultRowHeight="12.75"/>
  <cols>
    <col min="1" max="1" width="21.7109375" style="78" customWidth="1"/>
    <col min="2" max="2" width="12.00390625" style="78" customWidth="1"/>
    <col min="3" max="3" width="11.00390625" style="78" customWidth="1"/>
    <col min="4" max="4" width="11.00390625" style="78" bestFit="1" customWidth="1"/>
    <col min="5" max="5" width="11.140625" style="78" customWidth="1"/>
    <col min="6" max="6" width="11.421875" style="78" bestFit="1" customWidth="1"/>
    <col min="7" max="7" width="11.7109375" style="78" customWidth="1"/>
    <col min="8" max="8" width="10.8515625" style="78" bestFit="1" customWidth="1"/>
    <col min="9" max="9" width="11.7109375" style="78" customWidth="1"/>
    <col min="10" max="10" width="12.140625" style="78" customWidth="1"/>
    <col min="11" max="238" width="20.7109375" style="78" customWidth="1"/>
    <col min="239" max="16384" width="11.421875" style="78" customWidth="1"/>
  </cols>
  <sheetData>
    <row r="1" spans="1:9" ht="12.75">
      <c r="A1" s="79" t="s">
        <v>81</v>
      </c>
      <c r="B1" s="79"/>
      <c r="C1" s="79"/>
      <c r="D1" s="79"/>
      <c r="E1" s="79"/>
      <c r="F1" s="79"/>
      <c r="G1" s="79"/>
      <c r="H1" s="79"/>
      <c r="I1" s="79"/>
    </row>
    <row r="2" ht="12.75">
      <c r="A2" s="79" t="s">
        <v>122</v>
      </c>
    </row>
    <row r="3" spans="1:10" ht="12.75">
      <c r="A3" s="87" t="s">
        <v>80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>
      <c r="A4" s="87" t="s">
        <v>172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2.75">
      <c r="A5" s="87"/>
      <c r="B5" s="88"/>
      <c r="C5" s="88"/>
      <c r="D5" s="88"/>
      <c r="E5" s="88"/>
      <c r="F5" s="88"/>
      <c r="G5" s="88"/>
      <c r="H5" s="88"/>
      <c r="I5" s="88"/>
      <c r="J5" s="88"/>
    </row>
    <row r="6" spans="1:10" ht="25.5">
      <c r="A6" s="388" t="s">
        <v>61</v>
      </c>
      <c r="B6" s="388" t="s">
        <v>124</v>
      </c>
      <c r="C6" s="389" t="s">
        <v>174</v>
      </c>
      <c r="D6" s="388" t="s">
        <v>125</v>
      </c>
      <c r="E6" s="389" t="s">
        <v>174</v>
      </c>
      <c r="F6" s="388" t="s">
        <v>145</v>
      </c>
      <c r="G6" s="389" t="s">
        <v>173</v>
      </c>
      <c r="H6" s="388" t="s">
        <v>156</v>
      </c>
      <c r="I6" s="390" t="s">
        <v>174</v>
      </c>
      <c r="J6" s="389" t="s">
        <v>161</v>
      </c>
    </row>
    <row r="7" spans="1:11" ht="12.75">
      <c r="A7" s="287" t="s">
        <v>63</v>
      </c>
      <c r="B7" s="304">
        <v>16798</v>
      </c>
      <c r="C7" s="286">
        <f aca="true" t="shared" si="0" ref="C7:C38">_xlfn.RANK.EQ(B7,$B$7:$B$38)</f>
        <v>31</v>
      </c>
      <c r="D7" s="309">
        <v>16131</v>
      </c>
      <c r="E7" s="310">
        <f aca="true" t="shared" si="1" ref="E7:E38">_xlfn.RANK.EQ(D7,$D$7:$D$38)</f>
        <v>31</v>
      </c>
      <c r="F7" s="95">
        <v>13285</v>
      </c>
      <c r="G7" s="168">
        <f aca="true" t="shared" si="2" ref="G7:G38">_xlfn.RANK.EQ(F7,$F$7:$F$38)</f>
        <v>31</v>
      </c>
      <c r="H7" s="303">
        <v>13916</v>
      </c>
      <c r="I7" s="168">
        <f aca="true" t="shared" si="3" ref="I7:I38">_xlfn.RANK.EQ(H7,$H$7:$H$38)</f>
        <v>31</v>
      </c>
      <c r="J7" s="169">
        <f aca="true" t="shared" si="4" ref="J7:J38">H7/$H$39</f>
        <v>0.00416122068852713</v>
      </c>
      <c r="K7" s="191"/>
    </row>
    <row r="8" spans="1:11" ht="12.75">
      <c r="A8" s="287" t="s">
        <v>30</v>
      </c>
      <c r="B8" s="304">
        <v>19582</v>
      </c>
      <c r="C8" s="286">
        <f t="shared" si="0"/>
        <v>29</v>
      </c>
      <c r="D8" s="309">
        <v>17563</v>
      </c>
      <c r="E8" s="310">
        <f t="shared" si="1"/>
        <v>30</v>
      </c>
      <c r="F8" s="95">
        <v>18414</v>
      </c>
      <c r="G8" s="168">
        <f t="shared" si="2"/>
        <v>29</v>
      </c>
      <c r="H8" s="303">
        <v>18674</v>
      </c>
      <c r="I8" s="168">
        <f t="shared" si="3"/>
        <v>29</v>
      </c>
      <c r="J8" s="169">
        <f t="shared" si="4"/>
        <v>0.005583977805228199</v>
      </c>
      <c r="K8" s="191"/>
    </row>
    <row r="9" spans="1:11" ht="12.75">
      <c r="A9" s="287" t="s">
        <v>31</v>
      </c>
      <c r="B9" s="304">
        <v>8893</v>
      </c>
      <c r="C9" s="286">
        <f t="shared" si="0"/>
        <v>32</v>
      </c>
      <c r="D9" s="309">
        <v>5147</v>
      </c>
      <c r="E9" s="310">
        <f t="shared" si="1"/>
        <v>32</v>
      </c>
      <c r="F9" s="95">
        <v>8129</v>
      </c>
      <c r="G9" s="168">
        <f t="shared" si="2"/>
        <v>32</v>
      </c>
      <c r="H9" s="303">
        <v>6410</v>
      </c>
      <c r="I9" s="168">
        <f t="shared" si="3"/>
        <v>32</v>
      </c>
      <c r="J9" s="169">
        <f t="shared" si="4"/>
        <v>0.001916745085761634</v>
      </c>
      <c r="K9" s="191"/>
    </row>
    <row r="10" spans="1:11" ht="12.75">
      <c r="A10" s="287" t="s">
        <v>32</v>
      </c>
      <c r="B10" s="304">
        <v>34010</v>
      </c>
      <c r="C10" s="286">
        <f t="shared" si="0"/>
        <v>25</v>
      </c>
      <c r="D10" s="309">
        <v>28894</v>
      </c>
      <c r="E10" s="310">
        <f t="shared" si="1"/>
        <v>26</v>
      </c>
      <c r="F10" s="95">
        <v>32323</v>
      </c>
      <c r="G10" s="168">
        <f t="shared" si="2"/>
        <v>27</v>
      </c>
      <c r="H10" s="303">
        <v>33133</v>
      </c>
      <c r="I10" s="168">
        <f t="shared" si="3"/>
        <v>24</v>
      </c>
      <c r="J10" s="169">
        <f t="shared" si="4"/>
        <v>0.009907568631285526</v>
      </c>
      <c r="K10" s="191"/>
    </row>
    <row r="11" spans="1:11" ht="12.75">
      <c r="A11" s="287" t="s">
        <v>33</v>
      </c>
      <c r="B11" s="304">
        <v>31063</v>
      </c>
      <c r="C11" s="286">
        <f t="shared" si="0"/>
        <v>28</v>
      </c>
      <c r="D11" s="309">
        <v>32572</v>
      </c>
      <c r="E11" s="310">
        <f t="shared" si="1"/>
        <v>25</v>
      </c>
      <c r="F11" s="95">
        <v>26871</v>
      </c>
      <c r="G11" s="168">
        <f t="shared" si="2"/>
        <v>28</v>
      </c>
      <c r="H11" s="303">
        <v>25626</v>
      </c>
      <c r="I11" s="168">
        <f t="shared" si="3"/>
        <v>28</v>
      </c>
      <c r="J11" s="169">
        <f t="shared" si="4"/>
        <v>0.007662794004325684</v>
      </c>
      <c r="K11" s="191"/>
    </row>
    <row r="12" spans="1:11" ht="12.75">
      <c r="A12" s="287" t="s">
        <v>34</v>
      </c>
      <c r="B12" s="304">
        <v>17645</v>
      </c>
      <c r="C12" s="286">
        <f t="shared" si="0"/>
        <v>30</v>
      </c>
      <c r="D12" s="309">
        <v>17926</v>
      </c>
      <c r="E12" s="310">
        <f t="shared" si="1"/>
        <v>29</v>
      </c>
      <c r="F12" s="95">
        <v>18026</v>
      </c>
      <c r="G12" s="168">
        <f t="shared" si="2"/>
        <v>30</v>
      </c>
      <c r="H12" s="303">
        <v>18564</v>
      </c>
      <c r="I12" s="168">
        <f t="shared" si="3"/>
        <v>30</v>
      </c>
      <c r="J12" s="169">
        <f t="shared" si="4"/>
        <v>0.005551085143850074</v>
      </c>
      <c r="K12" s="191"/>
    </row>
    <row r="13" spans="1:11" ht="12.75">
      <c r="A13" s="287" t="s">
        <v>35</v>
      </c>
      <c r="B13" s="304">
        <v>271846</v>
      </c>
      <c r="C13" s="286">
        <f t="shared" si="0"/>
        <v>5</v>
      </c>
      <c r="D13" s="309">
        <v>264506</v>
      </c>
      <c r="E13" s="310">
        <f t="shared" si="1"/>
        <v>5</v>
      </c>
      <c r="F13" s="95">
        <v>257465</v>
      </c>
      <c r="G13" s="168">
        <f t="shared" si="2"/>
        <v>5</v>
      </c>
      <c r="H13" s="303">
        <v>249686</v>
      </c>
      <c r="I13" s="168">
        <f t="shared" si="3"/>
        <v>5</v>
      </c>
      <c r="J13" s="169">
        <f t="shared" si="4"/>
        <v>0.07466215498962236</v>
      </c>
      <c r="K13" s="191"/>
    </row>
    <row r="14" spans="1:11" ht="12.75">
      <c r="A14" s="287" t="s">
        <v>36</v>
      </c>
      <c r="B14" s="304">
        <v>32712</v>
      </c>
      <c r="C14" s="286">
        <f t="shared" si="0"/>
        <v>26</v>
      </c>
      <c r="D14" s="309">
        <v>28861</v>
      </c>
      <c r="E14" s="310">
        <f t="shared" si="1"/>
        <v>27</v>
      </c>
      <c r="F14" s="95">
        <v>35123</v>
      </c>
      <c r="G14" s="168">
        <f t="shared" si="2"/>
        <v>25</v>
      </c>
      <c r="H14" s="303">
        <v>27377</v>
      </c>
      <c r="I14" s="168">
        <f t="shared" si="3"/>
        <v>27</v>
      </c>
      <c r="J14" s="169">
        <f t="shared" si="4"/>
        <v>0.00818638536862656</v>
      </c>
      <c r="K14" s="191"/>
    </row>
    <row r="15" spans="1:11" ht="12.75">
      <c r="A15" s="287" t="s">
        <v>108</v>
      </c>
      <c r="B15" s="304">
        <v>96470</v>
      </c>
      <c r="C15" s="286">
        <f t="shared" si="0"/>
        <v>11</v>
      </c>
      <c r="D15" s="309">
        <v>78332</v>
      </c>
      <c r="E15" s="310">
        <f t="shared" si="1"/>
        <v>12</v>
      </c>
      <c r="F15" s="95">
        <v>80201</v>
      </c>
      <c r="G15" s="168">
        <f t="shared" si="2"/>
        <v>12</v>
      </c>
      <c r="H15" s="303">
        <v>74283</v>
      </c>
      <c r="I15" s="168">
        <f t="shared" si="3"/>
        <v>12</v>
      </c>
      <c r="J15" s="169">
        <f t="shared" si="4"/>
        <v>0.022212414228647653</v>
      </c>
      <c r="K15" s="191"/>
    </row>
    <row r="16" spans="1:11" ht="12.75">
      <c r="A16" s="287" t="s">
        <v>38</v>
      </c>
      <c r="B16" s="304">
        <v>59907</v>
      </c>
      <c r="C16" s="286">
        <f t="shared" si="0"/>
        <v>16</v>
      </c>
      <c r="D16" s="309">
        <v>38010</v>
      </c>
      <c r="E16" s="310">
        <f t="shared" si="1"/>
        <v>21</v>
      </c>
      <c r="F16" s="95">
        <v>35913</v>
      </c>
      <c r="G16" s="168">
        <f t="shared" si="2"/>
        <v>24</v>
      </c>
      <c r="H16" s="303">
        <v>31119</v>
      </c>
      <c r="I16" s="168">
        <f t="shared" si="3"/>
        <v>25</v>
      </c>
      <c r="J16" s="169">
        <f t="shared" si="4"/>
        <v>0.009305333903871496</v>
      </c>
      <c r="K16" s="191"/>
    </row>
    <row r="17" spans="1:11" ht="12.75">
      <c r="A17" s="287" t="s">
        <v>39</v>
      </c>
      <c r="B17" s="304">
        <v>140601</v>
      </c>
      <c r="C17" s="286">
        <f t="shared" si="0"/>
        <v>9</v>
      </c>
      <c r="D17" s="309">
        <v>145507</v>
      </c>
      <c r="E17" s="310">
        <f t="shared" si="1"/>
        <v>8</v>
      </c>
      <c r="F17" s="95">
        <v>139777</v>
      </c>
      <c r="G17" s="168">
        <f t="shared" si="2"/>
        <v>9</v>
      </c>
      <c r="H17" s="303">
        <v>118486</v>
      </c>
      <c r="I17" s="168">
        <f t="shared" si="3"/>
        <v>9</v>
      </c>
      <c r="J17" s="169">
        <f t="shared" si="4"/>
        <v>0.03543018069134992</v>
      </c>
      <c r="K17" s="191"/>
    </row>
    <row r="18" spans="1:11" ht="12.75">
      <c r="A18" s="287" t="s">
        <v>40</v>
      </c>
      <c r="B18" s="304">
        <v>413116</v>
      </c>
      <c r="C18" s="286">
        <f t="shared" si="0"/>
        <v>1</v>
      </c>
      <c r="D18" s="309">
        <v>416512</v>
      </c>
      <c r="E18" s="310">
        <f t="shared" si="1"/>
        <v>1</v>
      </c>
      <c r="F18" s="95">
        <v>433598</v>
      </c>
      <c r="G18" s="168">
        <f t="shared" si="2"/>
        <v>1</v>
      </c>
      <c r="H18" s="303">
        <v>455886</v>
      </c>
      <c r="I18" s="168">
        <f t="shared" si="3"/>
        <v>1</v>
      </c>
      <c r="J18" s="169">
        <f t="shared" si="4"/>
        <v>0.13632094386388896</v>
      </c>
      <c r="K18" s="191"/>
    </row>
    <row r="19" spans="1:11" ht="12.75">
      <c r="A19" s="287" t="s">
        <v>41</v>
      </c>
      <c r="B19" s="304">
        <v>83590</v>
      </c>
      <c r="C19" s="286">
        <f t="shared" si="0"/>
        <v>12</v>
      </c>
      <c r="D19" s="309">
        <v>94707</v>
      </c>
      <c r="E19" s="310">
        <f t="shared" si="1"/>
        <v>11</v>
      </c>
      <c r="F19" s="95">
        <v>112971</v>
      </c>
      <c r="G19" s="168">
        <f t="shared" si="2"/>
        <v>10</v>
      </c>
      <c r="H19" s="303">
        <v>115438</v>
      </c>
      <c r="I19" s="168">
        <f t="shared" si="3"/>
        <v>10</v>
      </c>
      <c r="J19" s="169">
        <f t="shared" si="4"/>
        <v>0.03451875494698151</v>
      </c>
      <c r="K19" s="191"/>
    </row>
    <row r="20" spans="1:11" ht="12.75">
      <c r="A20" s="292" t="s">
        <v>28</v>
      </c>
      <c r="B20" s="307">
        <v>169169</v>
      </c>
      <c r="C20" s="291">
        <f t="shared" si="0"/>
        <v>8</v>
      </c>
      <c r="D20" s="312">
        <v>140475</v>
      </c>
      <c r="E20" s="300">
        <f t="shared" si="1"/>
        <v>9</v>
      </c>
      <c r="F20" s="174">
        <v>143500</v>
      </c>
      <c r="G20" s="170">
        <f t="shared" si="2"/>
        <v>8</v>
      </c>
      <c r="H20" s="306">
        <v>147902</v>
      </c>
      <c r="I20" s="170">
        <f t="shared" si="3"/>
        <v>8</v>
      </c>
      <c r="J20" s="171">
        <f t="shared" si="4"/>
        <v>0.04422627639224917</v>
      </c>
      <c r="K20" s="191"/>
    </row>
    <row r="21" spans="1:11" ht="12.75">
      <c r="A21" s="287" t="s">
        <v>42</v>
      </c>
      <c r="B21" s="304">
        <v>338520</v>
      </c>
      <c r="C21" s="286">
        <f t="shared" si="0"/>
        <v>4</v>
      </c>
      <c r="D21" s="309">
        <v>308813</v>
      </c>
      <c r="E21" s="310">
        <f t="shared" si="1"/>
        <v>4</v>
      </c>
      <c r="F21" s="95">
        <v>271859</v>
      </c>
      <c r="G21" s="168">
        <f t="shared" si="2"/>
        <v>4</v>
      </c>
      <c r="H21" s="303">
        <v>312981</v>
      </c>
      <c r="I21" s="168">
        <f t="shared" si="3"/>
        <v>3</v>
      </c>
      <c r="J21" s="169">
        <f t="shared" si="4"/>
        <v>0.0935888913707897</v>
      </c>
      <c r="K21" s="191"/>
    </row>
    <row r="22" spans="1:11" ht="12.75">
      <c r="A22" s="287" t="s">
        <v>43</v>
      </c>
      <c r="B22" s="304">
        <v>170759</v>
      </c>
      <c r="C22" s="286">
        <f t="shared" si="0"/>
        <v>7</v>
      </c>
      <c r="D22" s="309">
        <v>178356</v>
      </c>
      <c r="E22" s="310">
        <f t="shared" si="1"/>
        <v>7</v>
      </c>
      <c r="F22" s="95">
        <v>170608</v>
      </c>
      <c r="G22" s="168">
        <f t="shared" si="2"/>
        <v>7</v>
      </c>
      <c r="H22" s="303">
        <v>155134</v>
      </c>
      <c r="I22" s="168">
        <f t="shared" si="3"/>
        <v>7</v>
      </c>
      <c r="J22" s="169">
        <f t="shared" si="4"/>
        <v>0.0463888193657637</v>
      </c>
      <c r="K22" s="191"/>
    </row>
    <row r="23" spans="1:11" ht="12.75">
      <c r="A23" s="287" t="s">
        <v>44</v>
      </c>
      <c r="B23" s="304">
        <v>32339</v>
      </c>
      <c r="C23" s="286">
        <f t="shared" si="0"/>
        <v>27</v>
      </c>
      <c r="D23" s="309">
        <v>34116</v>
      </c>
      <c r="E23" s="310">
        <f t="shared" si="1"/>
        <v>24</v>
      </c>
      <c r="F23" s="95">
        <v>36333</v>
      </c>
      <c r="G23" s="168">
        <f t="shared" si="2"/>
        <v>23</v>
      </c>
      <c r="H23" s="303">
        <v>36883</v>
      </c>
      <c r="I23" s="168">
        <f t="shared" si="3"/>
        <v>23</v>
      </c>
      <c r="J23" s="169">
        <f t="shared" si="4"/>
        <v>0.011028909360085234</v>
      </c>
      <c r="K23" s="191"/>
    </row>
    <row r="24" spans="1:11" ht="12.75">
      <c r="A24" s="287" t="s">
        <v>45</v>
      </c>
      <c r="B24" s="304">
        <v>52390</v>
      </c>
      <c r="C24" s="286">
        <f t="shared" si="0"/>
        <v>18</v>
      </c>
      <c r="D24" s="309">
        <v>36069</v>
      </c>
      <c r="E24" s="310">
        <f t="shared" si="1"/>
        <v>23</v>
      </c>
      <c r="F24" s="95">
        <v>38866</v>
      </c>
      <c r="G24" s="168">
        <f t="shared" si="2"/>
        <v>22</v>
      </c>
      <c r="H24" s="303">
        <v>49622</v>
      </c>
      <c r="I24" s="168">
        <f t="shared" si="3"/>
        <v>17</v>
      </c>
      <c r="J24" s="169">
        <f t="shared" si="4"/>
        <v>0.014838178571866428</v>
      </c>
      <c r="K24" s="191"/>
    </row>
    <row r="25" spans="1:11" ht="12.75">
      <c r="A25" s="287" t="s">
        <v>46</v>
      </c>
      <c r="B25" s="304">
        <v>57118</v>
      </c>
      <c r="C25" s="286">
        <f t="shared" si="0"/>
        <v>17</v>
      </c>
      <c r="D25" s="309">
        <v>52207</v>
      </c>
      <c r="E25" s="310">
        <f t="shared" si="1"/>
        <v>17</v>
      </c>
      <c r="F25" s="95">
        <v>59641</v>
      </c>
      <c r="G25" s="168">
        <f t="shared" si="2"/>
        <v>14</v>
      </c>
      <c r="H25" s="303">
        <v>49640</v>
      </c>
      <c r="I25" s="168">
        <f t="shared" si="3"/>
        <v>16</v>
      </c>
      <c r="J25" s="169">
        <f t="shared" si="4"/>
        <v>0.014843561007364666</v>
      </c>
      <c r="K25" s="191"/>
    </row>
    <row r="26" spans="1:11" ht="12.75">
      <c r="A26" s="287" t="s">
        <v>47</v>
      </c>
      <c r="B26" s="304">
        <v>350881</v>
      </c>
      <c r="C26" s="286">
        <f t="shared" si="0"/>
        <v>3</v>
      </c>
      <c r="D26" s="309">
        <v>359471</v>
      </c>
      <c r="E26" s="310">
        <f t="shared" si="1"/>
        <v>3</v>
      </c>
      <c r="F26" s="95">
        <v>421356</v>
      </c>
      <c r="G26" s="168">
        <f t="shared" si="2"/>
        <v>2</v>
      </c>
      <c r="H26" s="303">
        <v>327711</v>
      </c>
      <c r="I26" s="168">
        <f t="shared" si="3"/>
        <v>2</v>
      </c>
      <c r="J26" s="169">
        <f t="shared" si="4"/>
        <v>0.09799351775351496</v>
      </c>
      <c r="K26" s="191"/>
    </row>
    <row r="27" spans="1:11" ht="12.75">
      <c r="A27" s="287" t="s">
        <v>48</v>
      </c>
      <c r="B27" s="304">
        <v>351360</v>
      </c>
      <c r="C27" s="286">
        <f t="shared" si="0"/>
        <v>2</v>
      </c>
      <c r="D27" s="309">
        <v>364710</v>
      </c>
      <c r="E27" s="310">
        <f t="shared" si="1"/>
        <v>2</v>
      </c>
      <c r="F27" s="95">
        <v>346054</v>
      </c>
      <c r="G27" s="168">
        <f t="shared" si="2"/>
        <v>3</v>
      </c>
      <c r="H27" s="303">
        <v>309544</v>
      </c>
      <c r="I27" s="168">
        <f t="shared" si="3"/>
        <v>4</v>
      </c>
      <c r="J27" s="169">
        <f t="shared" si="4"/>
        <v>0.09256114521482048</v>
      </c>
      <c r="K27" s="191"/>
    </row>
    <row r="28" spans="1:11" ht="12.75">
      <c r="A28" s="287" t="s">
        <v>49</v>
      </c>
      <c r="B28" s="304">
        <v>43331</v>
      </c>
      <c r="C28" s="286">
        <f t="shared" si="0"/>
        <v>23</v>
      </c>
      <c r="D28" s="309">
        <v>28004</v>
      </c>
      <c r="E28" s="310">
        <f t="shared" si="1"/>
        <v>28</v>
      </c>
      <c r="F28" s="95">
        <v>40545</v>
      </c>
      <c r="G28" s="168">
        <f t="shared" si="2"/>
        <v>20</v>
      </c>
      <c r="H28" s="303">
        <v>30278</v>
      </c>
      <c r="I28" s="168">
        <f t="shared" si="3"/>
        <v>26</v>
      </c>
      <c r="J28" s="169">
        <f t="shared" si="4"/>
        <v>0.009053854556426015</v>
      </c>
      <c r="K28" s="191"/>
    </row>
    <row r="29" spans="1:11" ht="12.75">
      <c r="A29" s="287" t="s">
        <v>50</v>
      </c>
      <c r="B29" s="304">
        <v>46570</v>
      </c>
      <c r="C29" s="286">
        <f t="shared" si="0"/>
        <v>21</v>
      </c>
      <c r="D29" s="309">
        <v>36662</v>
      </c>
      <c r="E29" s="310">
        <f t="shared" si="1"/>
        <v>22</v>
      </c>
      <c r="F29" s="95">
        <v>39213</v>
      </c>
      <c r="G29" s="168">
        <f t="shared" si="2"/>
        <v>21</v>
      </c>
      <c r="H29" s="303">
        <v>47405</v>
      </c>
      <c r="I29" s="168">
        <f t="shared" si="3"/>
        <v>18</v>
      </c>
      <c r="J29" s="169">
        <f t="shared" si="4"/>
        <v>0.014175241933000042</v>
      </c>
      <c r="K29" s="191"/>
    </row>
    <row r="30" spans="1:11" ht="12.75">
      <c r="A30" s="287" t="s">
        <v>51</v>
      </c>
      <c r="B30" s="304">
        <v>111251</v>
      </c>
      <c r="C30" s="286">
        <f t="shared" si="0"/>
        <v>10</v>
      </c>
      <c r="D30" s="309">
        <v>110625</v>
      </c>
      <c r="E30" s="310">
        <f t="shared" si="1"/>
        <v>10</v>
      </c>
      <c r="F30" s="95">
        <v>93956</v>
      </c>
      <c r="G30" s="168">
        <f t="shared" si="2"/>
        <v>11</v>
      </c>
      <c r="H30" s="303">
        <v>97577</v>
      </c>
      <c r="I30" s="168">
        <f t="shared" si="3"/>
        <v>11</v>
      </c>
      <c r="J30" s="169">
        <f t="shared" si="4"/>
        <v>0.029177883811757094</v>
      </c>
      <c r="K30" s="191"/>
    </row>
    <row r="31" spans="1:11" ht="12.75">
      <c r="A31" s="287" t="s">
        <v>52</v>
      </c>
      <c r="B31" s="304">
        <v>48220</v>
      </c>
      <c r="C31" s="286">
        <f t="shared" si="0"/>
        <v>19</v>
      </c>
      <c r="D31" s="309">
        <v>50372</v>
      </c>
      <c r="E31" s="310">
        <f t="shared" si="1"/>
        <v>18</v>
      </c>
      <c r="F31" s="95">
        <v>44905</v>
      </c>
      <c r="G31" s="168">
        <f t="shared" si="2"/>
        <v>18</v>
      </c>
      <c r="H31" s="303">
        <v>41086</v>
      </c>
      <c r="I31" s="168">
        <f t="shared" si="3"/>
        <v>22</v>
      </c>
      <c r="J31" s="169">
        <f t="shared" si="4"/>
        <v>0.012285708048923946</v>
      </c>
      <c r="K31" s="191"/>
    </row>
    <row r="32" spans="1:11" ht="12.75">
      <c r="A32" s="287" t="s">
        <v>53</v>
      </c>
      <c r="B32" s="304">
        <v>38730</v>
      </c>
      <c r="C32" s="286">
        <f t="shared" si="0"/>
        <v>24</v>
      </c>
      <c r="D32" s="309">
        <v>42147</v>
      </c>
      <c r="E32" s="310">
        <f t="shared" si="1"/>
        <v>20</v>
      </c>
      <c r="F32" s="95">
        <v>33735</v>
      </c>
      <c r="G32" s="168">
        <f t="shared" si="2"/>
        <v>26</v>
      </c>
      <c r="H32" s="303">
        <v>42511</v>
      </c>
      <c r="I32" s="168">
        <f t="shared" si="3"/>
        <v>21</v>
      </c>
      <c r="J32" s="169">
        <f t="shared" si="4"/>
        <v>0.012711817525867836</v>
      </c>
      <c r="K32" s="191"/>
    </row>
    <row r="33" spans="1:11" ht="12.75">
      <c r="A33" s="287" t="s">
        <v>54</v>
      </c>
      <c r="B33" s="304">
        <v>46553</v>
      </c>
      <c r="C33" s="286">
        <f t="shared" si="0"/>
        <v>22</v>
      </c>
      <c r="D33" s="309">
        <v>52377</v>
      </c>
      <c r="E33" s="310">
        <f t="shared" si="1"/>
        <v>16</v>
      </c>
      <c r="F33" s="95">
        <v>47027</v>
      </c>
      <c r="G33" s="168">
        <f t="shared" si="2"/>
        <v>17</v>
      </c>
      <c r="H33" s="303">
        <v>46623</v>
      </c>
      <c r="I33" s="168">
        <f t="shared" si="3"/>
        <v>19</v>
      </c>
      <c r="J33" s="169">
        <f t="shared" si="4"/>
        <v>0.013941405013021008</v>
      </c>
      <c r="K33" s="191"/>
    </row>
    <row r="34" spans="1:11" ht="12.75">
      <c r="A34" s="287" t="s">
        <v>55</v>
      </c>
      <c r="B34" s="304">
        <v>64543</v>
      </c>
      <c r="C34" s="286">
        <f t="shared" si="0"/>
        <v>15</v>
      </c>
      <c r="D34" s="309">
        <v>63963</v>
      </c>
      <c r="E34" s="310">
        <f t="shared" si="1"/>
        <v>15</v>
      </c>
      <c r="F34" s="95">
        <v>58375</v>
      </c>
      <c r="G34" s="168">
        <f t="shared" si="2"/>
        <v>15</v>
      </c>
      <c r="H34" s="303">
        <v>57189</v>
      </c>
      <c r="I34" s="168">
        <f t="shared" si="3"/>
        <v>14</v>
      </c>
      <c r="J34" s="169">
        <f t="shared" si="4"/>
        <v>0.017100894650487065</v>
      </c>
      <c r="K34" s="191"/>
    </row>
    <row r="35" spans="1:11" ht="12.75">
      <c r="A35" s="287" t="s">
        <v>56</v>
      </c>
      <c r="B35" s="304">
        <v>47214</v>
      </c>
      <c r="C35" s="286">
        <f t="shared" si="0"/>
        <v>20</v>
      </c>
      <c r="D35" s="309">
        <v>48902</v>
      </c>
      <c r="E35" s="310">
        <f t="shared" si="1"/>
        <v>19</v>
      </c>
      <c r="F35" s="95">
        <v>42541</v>
      </c>
      <c r="G35" s="168">
        <f t="shared" si="2"/>
        <v>19</v>
      </c>
      <c r="H35" s="303">
        <v>46340</v>
      </c>
      <c r="I35" s="168">
        <f t="shared" si="3"/>
        <v>20</v>
      </c>
      <c r="J35" s="169">
        <f t="shared" si="4"/>
        <v>0.013856781166020925</v>
      </c>
      <c r="K35" s="191"/>
    </row>
    <row r="36" spans="1:11" ht="12.75">
      <c r="A36" s="287" t="s">
        <v>57</v>
      </c>
      <c r="B36" s="304">
        <v>260378</v>
      </c>
      <c r="C36" s="286">
        <f t="shared" si="0"/>
        <v>6</v>
      </c>
      <c r="D36" s="309">
        <v>221364</v>
      </c>
      <c r="E36" s="310">
        <f t="shared" si="1"/>
        <v>6</v>
      </c>
      <c r="F36" s="95">
        <v>190969</v>
      </c>
      <c r="G36" s="168">
        <f t="shared" si="2"/>
        <v>6</v>
      </c>
      <c r="H36" s="303">
        <v>237569</v>
      </c>
      <c r="I36" s="168">
        <f t="shared" si="3"/>
        <v>6</v>
      </c>
      <c r="J36" s="169">
        <f t="shared" si="4"/>
        <v>0.07103887882672474</v>
      </c>
      <c r="K36" s="191"/>
    </row>
    <row r="37" spans="1:11" ht="12.75">
      <c r="A37" s="287" t="s">
        <v>58</v>
      </c>
      <c r="B37" s="304">
        <v>79605</v>
      </c>
      <c r="C37" s="286">
        <f t="shared" si="0"/>
        <v>13</v>
      </c>
      <c r="D37" s="309">
        <v>65782</v>
      </c>
      <c r="E37" s="310">
        <f t="shared" si="1"/>
        <v>14</v>
      </c>
      <c r="F37" s="95">
        <v>73170</v>
      </c>
      <c r="G37" s="168">
        <f t="shared" si="2"/>
        <v>13</v>
      </c>
      <c r="H37" s="303">
        <v>64896</v>
      </c>
      <c r="I37" s="168">
        <f t="shared" si="3"/>
        <v>13</v>
      </c>
      <c r="J37" s="169">
        <f t="shared" si="4"/>
        <v>0.019405474116316226</v>
      </c>
      <c r="K37" s="191"/>
    </row>
    <row r="38" spans="1:11" ht="12.75">
      <c r="A38" s="287" t="s">
        <v>59</v>
      </c>
      <c r="B38" s="304">
        <v>75793</v>
      </c>
      <c r="C38" s="286">
        <f t="shared" si="0"/>
        <v>14</v>
      </c>
      <c r="D38" s="309">
        <v>71402</v>
      </c>
      <c r="E38" s="310">
        <f t="shared" si="1"/>
        <v>13</v>
      </c>
      <c r="F38" s="95">
        <v>56284</v>
      </c>
      <c r="G38" s="168">
        <f t="shared" si="2"/>
        <v>16</v>
      </c>
      <c r="H38" s="319">
        <v>54722</v>
      </c>
      <c r="I38" s="274">
        <f t="shared" si="3"/>
        <v>15</v>
      </c>
      <c r="J38" s="275">
        <f t="shared" si="4"/>
        <v>0.016363201963034032</v>
      </c>
      <c r="K38" s="191"/>
    </row>
    <row r="39" spans="1:10" ht="12.75">
      <c r="A39" s="391" t="s">
        <v>60</v>
      </c>
      <c r="B39" s="405">
        <f>SUM(B7:B38)</f>
        <v>3610957</v>
      </c>
      <c r="C39" s="406"/>
      <c r="D39" s="407">
        <f>SUM(D7:D38)</f>
        <v>3450485</v>
      </c>
      <c r="E39" s="406"/>
      <c r="F39" s="408">
        <f>SUM(F7:F38)</f>
        <v>3421033</v>
      </c>
      <c r="G39" s="409"/>
      <c r="H39" s="410">
        <v>3344211</v>
      </c>
      <c r="I39" s="409"/>
      <c r="J39" s="404">
        <f>SUM(J7:J38)</f>
        <v>1</v>
      </c>
    </row>
    <row r="40" ht="20.25" customHeight="1"/>
    <row r="41" spans="1:10" ht="22.5" customHeight="1">
      <c r="A41" s="327" t="s">
        <v>90</v>
      </c>
      <c r="B41" s="327"/>
      <c r="C41" s="327"/>
      <c r="D41" s="327"/>
      <c r="E41" s="327"/>
      <c r="F41" s="327"/>
      <c r="G41" s="327"/>
      <c r="H41" s="327"/>
      <c r="I41" s="327"/>
      <c r="J41" s="327"/>
    </row>
    <row r="42" spans="1:6" ht="12.75">
      <c r="A42" s="89"/>
      <c r="B42" s="89"/>
      <c r="C42" s="89"/>
      <c r="D42" s="89"/>
      <c r="E42" s="89"/>
      <c r="F42" s="89"/>
    </row>
  </sheetData>
  <sheetProtection/>
  <mergeCells count="1">
    <mergeCell ref="A41:J41"/>
  </mergeCells>
  <printOptions/>
  <pageMargins left="0.79" right="0.79" top="0.98" bottom="0.98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N34" sqref="N34"/>
    </sheetView>
  </sheetViews>
  <sheetFormatPr defaultColWidth="11.421875" defaultRowHeight="12.75"/>
  <cols>
    <col min="1" max="1" width="21.8515625" style="78" customWidth="1"/>
    <col min="2" max="2" width="12.00390625" style="78" customWidth="1"/>
    <col min="3" max="3" width="11.00390625" style="78" customWidth="1"/>
    <col min="4" max="4" width="11.00390625" style="78" bestFit="1" customWidth="1"/>
    <col min="5" max="5" width="11.140625" style="78" customWidth="1"/>
    <col min="6" max="6" width="11.421875" style="78" bestFit="1" customWidth="1"/>
    <col min="7" max="7" width="12.7109375" style="78" customWidth="1"/>
    <col min="8" max="8" width="10.8515625" style="78" bestFit="1" customWidth="1"/>
    <col min="9" max="9" width="12.7109375" style="78" customWidth="1"/>
    <col min="10" max="10" width="12.140625" style="78" customWidth="1"/>
    <col min="11" max="11" width="12.8515625" style="78" customWidth="1"/>
    <col min="12" max="231" width="20.7109375" style="78" customWidth="1"/>
    <col min="232" max="16384" width="11.421875" style="78" customWidth="1"/>
  </cols>
  <sheetData>
    <row r="1" spans="1:9" ht="12.75">
      <c r="A1" s="79" t="s">
        <v>81</v>
      </c>
      <c r="B1" s="79"/>
      <c r="C1" s="79"/>
      <c r="D1" s="79"/>
      <c r="E1" s="79"/>
      <c r="F1" s="79"/>
      <c r="G1" s="79"/>
      <c r="H1" s="79"/>
      <c r="I1" s="79"/>
    </row>
    <row r="2" ht="12.75">
      <c r="A2" s="79" t="s">
        <v>123</v>
      </c>
    </row>
    <row r="3" spans="1:10" ht="12.75">
      <c r="A3" s="87" t="s">
        <v>80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>
      <c r="A4" s="87" t="s">
        <v>172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2.75">
      <c r="A5" s="87"/>
      <c r="B5" s="88"/>
      <c r="C5" s="88"/>
      <c r="D5" s="88"/>
      <c r="E5" s="88"/>
      <c r="F5" s="88"/>
      <c r="G5" s="88"/>
      <c r="H5" s="88"/>
      <c r="I5" s="88"/>
      <c r="J5" s="88"/>
    </row>
    <row r="6" spans="1:10" ht="25.5">
      <c r="A6" s="388" t="s">
        <v>61</v>
      </c>
      <c r="B6" s="388" t="s">
        <v>124</v>
      </c>
      <c r="C6" s="389" t="s">
        <v>174</v>
      </c>
      <c r="D6" s="388" t="s">
        <v>125</v>
      </c>
      <c r="E6" s="389" t="s">
        <v>174</v>
      </c>
      <c r="F6" s="388" t="s">
        <v>145</v>
      </c>
      <c r="G6" s="389" t="s">
        <v>173</v>
      </c>
      <c r="H6" s="388" t="s">
        <v>156</v>
      </c>
      <c r="I6" s="390" t="s">
        <v>174</v>
      </c>
      <c r="J6" s="389" t="s">
        <v>161</v>
      </c>
    </row>
    <row r="7" spans="1:11" ht="12.75">
      <c r="A7" s="287" t="s">
        <v>63</v>
      </c>
      <c r="B7" s="322">
        <v>150249</v>
      </c>
      <c r="C7" s="321">
        <f aca="true" t="shared" si="0" ref="C7:C38">_xlfn.RANK.EQ(B7,$B$7:$B$38)</f>
        <v>15</v>
      </c>
      <c r="D7" s="320">
        <v>161643</v>
      </c>
      <c r="E7" s="310">
        <f aca="true" t="shared" si="1" ref="E7:E38">_xlfn.RANK.EQ(D7,$D$7:$D$38)</f>
        <v>16</v>
      </c>
      <c r="F7" s="320">
        <v>193609</v>
      </c>
      <c r="G7" s="302">
        <f aca="true" t="shared" si="2" ref="G7:G38">_xlfn.RANK.EQ(F7,$F$7:$F$38)</f>
        <v>14</v>
      </c>
      <c r="H7" s="308">
        <v>174009</v>
      </c>
      <c r="I7" s="168">
        <f aca="true" t="shared" si="3" ref="I7:I38">_xlfn.RANK.EQ(H7,$H$7:$H$38)</f>
        <v>17</v>
      </c>
      <c r="J7" s="169">
        <f aca="true" t="shared" si="4" ref="J7:J38">H7/$H$39</f>
        <v>0.02240098023679186</v>
      </c>
      <c r="K7" s="191"/>
    </row>
    <row r="8" spans="1:11" ht="12.75">
      <c r="A8" s="287" t="s">
        <v>30</v>
      </c>
      <c r="B8" s="322">
        <v>243046</v>
      </c>
      <c r="C8" s="321">
        <f t="shared" si="0"/>
        <v>8</v>
      </c>
      <c r="D8" s="320">
        <v>268084</v>
      </c>
      <c r="E8" s="310">
        <f t="shared" si="1"/>
        <v>8</v>
      </c>
      <c r="F8" s="320">
        <v>307200</v>
      </c>
      <c r="G8" s="302">
        <f t="shared" si="2"/>
        <v>8</v>
      </c>
      <c r="H8" s="308">
        <v>316200</v>
      </c>
      <c r="I8" s="168">
        <f t="shared" si="3"/>
        <v>8</v>
      </c>
      <c r="J8" s="169">
        <f t="shared" si="4"/>
        <v>0.040705882746717624</v>
      </c>
      <c r="K8" s="191"/>
    </row>
    <row r="9" spans="1:11" ht="12.75">
      <c r="A9" s="287" t="s">
        <v>31</v>
      </c>
      <c r="B9" s="322">
        <v>22479</v>
      </c>
      <c r="C9" s="321">
        <f t="shared" si="0"/>
        <v>29</v>
      </c>
      <c r="D9" s="320">
        <v>32130</v>
      </c>
      <c r="E9" s="310">
        <f t="shared" si="1"/>
        <v>28</v>
      </c>
      <c r="F9" s="320">
        <v>25023</v>
      </c>
      <c r="G9" s="302">
        <f t="shared" si="2"/>
        <v>30</v>
      </c>
      <c r="H9" s="308">
        <v>40575</v>
      </c>
      <c r="I9" s="168">
        <f t="shared" si="3"/>
        <v>29</v>
      </c>
      <c r="J9" s="169">
        <f t="shared" si="4"/>
        <v>0.005223406680733927</v>
      </c>
      <c r="K9" s="191"/>
    </row>
    <row r="10" spans="1:11" ht="12.75">
      <c r="A10" s="287" t="s">
        <v>32</v>
      </c>
      <c r="B10" s="322">
        <v>7452</v>
      </c>
      <c r="C10" s="321">
        <f t="shared" si="0"/>
        <v>31</v>
      </c>
      <c r="D10" s="320">
        <v>8981</v>
      </c>
      <c r="E10" s="310">
        <f t="shared" si="1"/>
        <v>31</v>
      </c>
      <c r="F10" s="320">
        <v>12921</v>
      </c>
      <c r="G10" s="302">
        <f t="shared" si="2"/>
        <v>31</v>
      </c>
      <c r="H10" s="308">
        <v>10234</v>
      </c>
      <c r="I10" s="168">
        <f t="shared" si="3"/>
        <v>32</v>
      </c>
      <c r="J10" s="169">
        <f t="shared" si="4"/>
        <v>0.0013174699684690328</v>
      </c>
      <c r="K10" s="191"/>
    </row>
    <row r="11" spans="1:11" ht="12.75">
      <c r="A11" s="287" t="s">
        <v>33</v>
      </c>
      <c r="B11" s="322">
        <v>81820</v>
      </c>
      <c r="C11" s="321">
        <f t="shared" si="0"/>
        <v>19</v>
      </c>
      <c r="D11" s="320">
        <v>111847</v>
      </c>
      <c r="E11" s="310">
        <f t="shared" si="1"/>
        <v>19</v>
      </c>
      <c r="F11" s="320">
        <v>128694</v>
      </c>
      <c r="G11" s="302">
        <f t="shared" si="2"/>
        <v>19</v>
      </c>
      <c r="H11" s="308">
        <v>183642</v>
      </c>
      <c r="I11" s="168">
        <f t="shared" si="3"/>
        <v>16</v>
      </c>
      <c r="J11" s="169">
        <f t="shared" si="4"/>
        <v>0.02364108070642858</v>
      </c>
      <c r="K11" s="191"/>
    </row>
    <row r="12" spans="1:11" ht="12.75">
      <c r="A12" s="287" t="s">
        <v>34</v>
      </c>
      <c r="B12" s="322">
        <v>34056</v>
      </c>
      <c r="C12" s="321">
        <f t="shared" si="0"/>
        <v>26</v>
      </c>
      <c r="D12" s="320">
        <v>34822</v>
      </c>
      <c r="E12" s="310">
        <f t="shared" si="1"/>
        <v>27</v>
      </c>
      <c r="F12" s="320">
        <v>41062</v>
      </c>
      <c r="G12" s="302">
        <f t="shared" si="2"/>
        <v>28</v>
      </c>
      <c r="H12" s="308">
        <v>45055</v>
      </c>
      <c r="I12" s="168">
        <f t="shared" si="3"/>
        <v>28</v>
      </c>
      <c r="J12" s="169">
        <f t="shared" si="4"/>
        <v>0.005800137720282613</v>
      </c>
      <c r="K12" s="191"/>
    </row>
    <row r="13" spans="1:11" ht="12.75">
      <c r="A13" s="287" t="s">
        <v>35</v>
      </c>
      <c r="B13" s="322">
        <v>6105</v>
      </c>
      <c r="C13" s="321">
        <f t="shared" si="0"/>
        <v>32</v>
      </c>
      <c r="D13" s="320">
        <v>8769</v>
      </c>
      <c r="E13" s="310">
        <f t="shared" si="1"/>
        <v>32</v>
      </c>
      <c r="F13" s="320">
        <v>6161</v>
      </c>
      <c r="G13" s="302">
        <f t="shared" si="2"/>
        <v>32</v>
      </c>
      <c r="H13" s="308">
        <v>11801</v>
      </c>
      <c r="I13" s="168">
        <f t="shared" si="3"/>
        <v>31</v>
      </c>
      <c r="J13" s="169">
        <f t="shared" si="4"/>
        <v>0.0015191970977040312</v>
      </c>
      <c r="K13" s="191"/>
    </row>
    <row r="14" spans="1:11" ht="12.75">
      <c r="A14" s="287" t="s">
        <v>36</v>
      </c>
      <c r="B14" s="322">
        <v>222296</v>
      </c>
      <c r="C14" s="321">
        <f t="shared" si="0"/>
        <v>9</v>
      </c>
      <c r="D14" s="320">
        <v>148971</v>
      </c>
      <c r="E14" s="310">
        <f t="shared" si="1"/>
        <v>17</v>
      </c>
      <c r="F14" s="320">
        <v>155586</v>
      </c>
      <c r="G14" s="302">
        <f t="shared" si="2"/>
        <v>16</v>
      </c>
      <c r="H14" s="308">
        <v>189536</v>
      </c>
      <c r="I14" s="168">
        <f t="shared" si="3"/>
        <v>14</v>
      </c>
      <c r="J14" s="169">
        <f t="shared" si="4"/>
        <v>0.024399842480334822</v>
      </c>
      <c r="K14" s="191"/>
    </row>
    <row r="15" spans="1:11" ht="12.75">
      <c r="A15" s="287" t="s">
        <v>108</v>
      </c>
      <c r="B15" s="322">
        <v>884599</v>
      </c>
      <c r="C15" s="321">
        <f t="shared" si="0"/>
        <v>1</v>
      </c>
      <c r="D15" s="320">
        <v>789524</v>
      </c>
      <c r="E15" s="310">
        <f t="shared" si="1"/>
        <v>1</v>
      </c>
      <c r="F15" s="320">
        <v>1002621</v>
      </c>
      <c r="G15" s="302">
        <f t="shared" si="2"/>
        <v>2</v>
      </c>
      <c r="H15" s="308">
        <v>851681</v>
      </c>
      <c r="I15" s="168">
        <f t="shared" si="3"/>
        <v>2</v>
      </c>
      <c r="J15" s="169">
        <f t="shared" si="4"/>
        <v>0.10964081886023785</v>
      </c>
      <c r="K15" s="191"/>
    </row>
    <row r="16" spans="1:11" ht="12.75">
      <c r="A16" s="287" t="s">
        <v>38</v>
      </c>
      <c r="B16" s="322">
        <v>77234</v>
      </c>
      <c r="C16" s="321">
        <f t="shared" si="0"/>
        <v>20</v>
      </c>
      <c r="D16" s="320">
        <v>70599</v>
      </c>
      <c r="E16" s="310">
        <f t="shared" si="1"/>
        <v>21</v>
      </c>
      <c r="F16" s="320">
        <v>68786</v>
      </c>
      <c r="G16" s="302">
        <f t="shared" si="2"/>
        <v>23</v>
      </c>
      <c r="H16" s="308">
        <v>84664</v>
      </c>
      <c r="I16" s="168">
        <f t="shared" si="3"/>
        <v>23</v>
      </c>
      <c r="J16" s="169">
        <f t="shared" si="4"/>
        <v>0.010899186770613854</v>
      </c>
      <c r="K16" s="191"/>
    </row>
    <row r="17" spans="1:11" ht="12.75">
      <c r="A17" s="287" t="s">
        <v>39</v>
      </c>
      <c r="B17" s="322">
        <v>379761</v>
      </c>
      <c r="C17" s="321">
        <f t="shared" si="0"/>
        <v>4</v>
      </c>
      <c r="D17" s="320">
        <v>410896</v>
      </c>
      <c r="E17" s="310">
        <f t="shared" si="1"/>
        <v>4</v>
      </c>
      <c r="F17" s="320">
        <v>426440</v>
      </c>
      <c r="G17" s="302">
        <f t="shared" si="2"/>
        <v>4</v>
      </c>
      <c r="H17" s="308">
        <v>421162</v>
      </c>
      <c r="I17" s="168">
        <f t="shared" si="3"/>
        <v>5</v>
      </c>
      <c r="J17" s="169">
        <f t="shared" si="4"/>
        <v>0.05421812457107238</v>
      </c>
      <c r="K17" s="191"/>
    </row>
    <row r="18" spans="1:11" ht="12.75">
      <c r="A18" s="287" t="s">
        <v>40</v>
      </c>
      <c r="B18" s="322">
        <v>33756</v>
      </c>
      <c r="C18" s="321">
        <f t="shared" si="0"/>
        <v>28</v>
      </c>
      <c r="D18" s="320">
        <v>48148</v>
      </c>
      <c r="E18" s="310">
        <f t="shared" si="1"/>
        <v>26</v>
      </c>
      <c r="F18" s="320">
        <v>48829</v>
      </c>
      <c r="G18" s="302">
        <f t="shared" si="2"/>
        <v>27</v>
      </c>
      <c r="H18" s="308">
        <v>82244</v>
      </c>
      <c r="I18" s="168">
        <f t="shared" si="3"/>
        <v>25</v>
      </c>
      <c r="J18" s="169">
        <f t="shared" si="4"/>
        <v>0.01058764902157193</v>
      </c>
      <c r="K18" s="191"/>
    </row>
    <row r="19" spans="1:11" ht="12.75">
      <c r="A19" s="287" t="s">
        <v>41</v>
      </c>
      <c r="B19" s="322">
        <v>34027</v>
      </c>
      <c r="C19" s="321">
        <f t="shared" si="0"/>
        <v>27</v>
      </c>
      <c r="D19" s="320">
        <v>29641</v>
      </c>
      <c r="E19" s="310">
        <f t="shared" si="1"/>
        <v>29</v>
      </c>
      <c r="F19" s="320">
        <v>66451</v>
      </c>
      <c r="G19" s="302">
        <f t="shared" si="2"/>
        <v>24</v>
      </c>
      <c r="H19" s="308">
        <v>133263</v>
      </c>
      <c r="I19" s="168">
        <f t="shared" si="3"/>
        <v>20</v>
      </c>
      <c r="J19" s="169">
        <f t="shared" si="4"/>
        <v>0.017155559938253732</v>
      </c>
      <c r="K19" s="191"/>
    </row>
    <row r="20" spans="1:11" ht="12.75">
      <c r="A20" s="292" t="s">
        <v>28</v>
      </c>
      <c r="B20" s="325">
        <v>253309</v>
      </c>
      <c r="C20" s="324">
        <f t="shared" si="0"/>
        <v>7</v>
      </c>
      <c r="D20" s="323">
        <v>291624</v>
      </c>
      <c r="E20" s="300">
        <f t="shared" si="1"/>
        <v>6</v>
      </c>
      <c r="F20" s="323">
        <v>314501</v>
      </c>
      <c r="G20" s="305">
        <f t="shared" si="2"/>
        <v>6</v>
      </c>
      <c r="H20" s="311">
        <v>410665</v>
      </c>
      <c r="I20" s="170">
        <f t="shared" si="3"/>
        <v>6</v>
      </c>
      <c r="J20" s="171">
        <f t="shared" si="4"/>
        <v>0.05286679740095127</v>
      </c>
      <c r="K20" s="191"/>
    </row>
    <row r="21" spans="1:11" ht="12.75">
      <c r="A21" s="287" t="s">
        <v>42</v>
      </c>
      <c r="B21" s="322">
        <v>746993</v>
      </c>
      <c r="C21" s="321">
        <f t="shared" si="0"/>
        <v>2</v>
      </c>
      <c r="D21" s="320">
        <v>755626</v>
      </c>
      <c r="E21" s="310">
        <f t="shared" si="1"/>
        <v>2</v>
      </c>
      <c r="F21" s="320">
        <v>1277559</v>
      </c>
      <c r="G21" s="302">
        <f t="shared" si="2"/>
        <v>1</v>
      </c>
      <c r="H21" s="308">
        <v>1024458</v>
      </c>
      <c r="I21" s="168">
        <f t="shared" si="3"/>
        <v>1</v>
      </c>
      <c r="J21" s="169">
        <f t="shared" si="4"/>
        <v>0.13188319806115384</v>
      </c>
      <c r="K21" s="191"/>
    </row>
    <row r="22" spans="1:11" ht="12.75">
      <c r="A22" s="287" t="s">
        <v>43</v>
      </c>
      <c r="B22" s="322">
        <v>46696</v>
      </c>
      <c r="C22" s="321">
        <f t="shared" si="0"/>
        <v>23</v>
      </c>
      <c r="D22" s="320">
        <v>68952</v>
      </c>
      <c r="E22" s="310">
        <f t="shared" si="1"/>
        <v>22</v>
      </c>
      <c r="F22" s="320">
        <v>75517</v>
      </c>
      <c r="G22" s="302">
        <f t="shared" si="2"/>
        <v>22</v>
      </c>
      <c r="H22" s="308">
        <v>109421</v>
      </c>
      <c r="I22" s="168">
        <f t="shared" si="3"/>
        <v>21</v>
      </c>
      <c r="J22" s="169">
        <f t="shared" si="4"/>
        <v>0.014086269437155562</v>
      </c>
      <c r="K22" s="191"/>
    </row>
    <row r="23" spans="1:11" ht="12.75">
      <c r="A23" s="287" t="s">
        <v>44</v>
      </c>
      <c r="B23" s="322">
        <v>291519</v>
      </c>
      <c r="C23" s="321">
        <f t="shared" si="0"/>
        <v>6</v>
      </c>
      <c r="D23" s="320">
        <v>288114</v>
      </c>
      <c r="E23" s="310">
        <f t="shared" si="1"/>
        <v>7</v>
      </c>
      <c r="F23" s="320">
        <v>310135</v>
      </c>
      <c r="G23" s="302">
        <f t="shared" si="2"/>
        <v>7</v>
      </c>
      <c r="H23" s="308">
        <v>337016</v>
      </c>
      <c r="I23" s="168">
        <f t="shared" si="3"/>
        <v>7</v>
      </c>
      <c r="J23" s="169">
        <f t="shared" si="4"/>
        <v>0.04338562232690634</v>
      </c>
      <c r="K23" s="191"/>
    </row>
    <row r="24" spans="1:11" ht="12.75">
      <c r="A24" s="287" t="s">
        <v>45</v>
      </c>
      <c r="B24" s="322">
        <v>19965</v>
      </c>
      <c r="C24" s="321">
        <f t="shared" si="0"/>
        <v>30</v>
      </c>
      <c r="D24" s="320">
        <v>20202</v>
      </c>
      <c r="E24" s="310">
        <f t="shared" si="1"/>
        <v>30</v>
      </c>
      <c r="F24" s="320">
        <v>27763</v>
      </c>
      <c r="G24" s="302">
        <f t="shared" si="2"/>
        <v>29</v>
      </c>
      <c r="H24" s="308">
        <v>33304</v>
      </c>
      <c r="I24" s="168">
        <f t="shared" si="3"/>
        <v>30</v>
      </c>
      <c r="J24" s="169">
        <f t="shared" si="4"/>
        <v>0.004287377352930688</v>
      </c>
      <c r="K24" s="191"/>
    </row>
    <row r="25" spans="1:11" ht="12.75">
      <c r="A25" s="287" t="s">
        <v>46</v>
      </c>
      <c r="B25" s="322">
        <v>632512</v>
      </c>
      <c r="C25" s="321">
        <f t="shared" si="0"/>
        <v>3</v>
      </c>
      <c r="D25" s="320">
        <v>580945</v>
      </c>
      <c r="E25" s="310">
        <f t="shared" si="1"/>
        <v>3</v>
      </c>
      <c r="F25" s="320">
        <v>732527</v>
      </c>
      <c r="G25" s="302">
        <f t="shared" si="2"/>
        <v>3</v>
      </c>
      <c r="H25" s="308">
        <v>734052</v>
      </c>
      <c r="I25" s="168">
        <f t="shared" si="3"/>
        <v>3</v>
      </c>
      <c r="J25" s="169">
        <f t="shared" si="4"/>
        <v>0.0944978957684806</v>
      </c>
      <c r="K25" s="191"/>
    </row>
    <row r="26" spans="1:11" ht="12.75">
      <c r="A26" s="287" t="s">
        <v>47</v>
      </c>
      <c r="B26" s="322">
        <v>130832</v>
      </c>
      <c r="C26" s="321">
        <f t="shared" si="0"/>
        <v>17</v>
      </c>
      <c r="D26" s="320">
        <v>171388</v>
      </c>
      <c r="E26" s="310">
        <f t="shared" si="1"/>
        <v>15</v>
      </c>
      <c r="F26" s="320">
        <v>159888</v>
      </c>
      <c r="G26" s="302">
        <f t="shared" si="2"/>
        <v>15</v>
      </c>
      <c r="H26" s="308">
        <v>162775</v>
      </c>
      <c r="I26" s="168">
        <f t="shared" si="3"/>
        <v>19</v>
      </c>
      <c r="J26" s="169">
        <f t="shared" si="4"/>
        <v>0.020954775661280713</v>
      </c>
      <c r="K26" s="191"/>
    </row>
    <row r="27" spans="1:11" ht="12.75">
      <c r="A27" s="287" t="s">
        <v>48</v>
      </c>
      <c r="B27" s="322">
        <v>167120</v>
      </c>
      <c r="C27" s="321">
        <f t="shared" si="0"/>
        <v>14</v>
      </c>
      <c r="D27" s="320">
        <v>206453</v>
      </c>
      <c r="E27" s="310">
        <f t="shared" si="1"/>
        <v>13</v>
      </c>
      <c r="F27" s="320">
        <v>246182</v>
      </c>
      <c r="G27" s="302">
        <f t="shared" si="2"/>
        <v>11</v>
      </c>
      <c r="H27" s="308">
        <v>315230</v>
      </c>
      <c r="I27" s="168">
        <f t="shared" si="3"/>
        <v>9</v>
      </c>
      <c r="J27" s="169">
        <f t="shared" si="4"/>
        <v>0.04058101017788677</v>
      </c>
      <c r="K27" s="191"/>
    </row>
    <row r="28" spans="1:11" ht="12.75">
      <c r="A28" s="287" t="s">
        <v>49</v>
      </c>
      <c r="B28" s="322">
        <v>205031</v>
      </c>
      <c r="C28" s="321">
        <f t="shared" si="0"/>
        <v>12</v>
      </c>
      <c r="D28" s="320">
        <v>215556</v>
      </c>
      <c r="E28" s="310">
        <f t="shared" si="1"/>
        <v>12</v>
      </c>
      <c r="F28" s="320">
        <v>224489</v>
      </c>
      <c r="G28" s="302">
        <f t="shared" si="2"/>
        <v>13</v>
      </c>
      <c r="H28" s="308">
        <v>216485</v>
      </c>
      <c r="I28" s="168">
        <f t="shared" si="3"/>
        <v>13</v>
      </c>
      <c r="J28" s="169">
        <f t="shared" si="4"/>
        <v>0.027869111405512854</v>
      </c>
      <c r="K28" s="191"/>
    </row>
    <row r="29" spans="1:11" ht="12.75">
      <c r="A29" s="287" t="s">
        <v>50</v>
      </c>
      <c r="B29" s="322">
        <v>56287</v>
      </c>
      <c r="C29" s="321">
        <f t="shared" si="0"/>
        <v>22</v>
      </c>
      <c r="D29" s="320">
        <v>49299</v>
      </c>
      <c r="E29" s="310">
        <f t="shared" si="1"/>
        <v>25</v>
      </c>
      <c r="F29" s="320">
        <v>61832</v>
      </c>
      <c r="G29" s="302">
        <f t="shared" si="2"/>
        <v>25</v>
      </c>
      <c r="H29" s="308">
        <v>69118</v>
      </c>
      <c r="I29" s="168">
        <f t="shared" si="3"/>
        <v>26</v>
      </c>
      <c r="J29" s="169">
        <f t="shared" si="4"/>
        <v>0.008897878569537093</v>
      </c>
      <c r="K29" s="191"/>
    </row>
    <row r="30" spans="1:11" ht="12.75">
      <c r="A30" s="287" t="s">
        <v>51</v>
      </c>
      <c r="B30" s="322">
        <v>178359</v>
      </c>
      <c r="C30" s="321">
        <f t="shared" si="0"/>
        <v>13</v>
      </c>
      <c r="D30" s="320">
        <v>229533</v>
      </c>
      <c r="E30" s="310">
        <f t="shared" si="1"/>
        <v>11</v>
      </c>
      <c r="F30" s="320">
        <v>234749</v>
      </c>
      <c r="G30" s="302">
        <f t="shared" si="2"/>
        <v>12</v>
      </c>
      <c r="H30" s="308">
        <v>256696</v>
      </c>
      <c r="I30" s="168">
        <f t="shared" si="3"/>
        <v>11</v>
      </c>
      <c r="J30" s="169">
        <f t="shared" si="4"/>
        <v>0.03304565868928345</v>
      </c>
      <c r="K30" s="191"/>
    </row>
    <row r="31" spans="1:11" ht="12.75">
      <c r="A31" s="287" t="s">
        <v>52</v>
      </c>
      <c r="B31" s="322">
        <v>142142</v>
      </c>
      <c r="C31" s="321">
        <f t="shared" si="0"/>
        <v>16</v>
      </c>
      <c r="D31" s="320">
        <v>178987</v>
      </c>
      <c r="E31" s="310">
        <f t="shared" si="1"/>
        <v>14</v>
      </c>
      <c r="F31" s="320">
        <v>149475</v>
      </c>
      <c r="G31" s="302">
        <f t="shared" si="2"/>
        <v>17</v>
      </c>
      <c r="H31" s="308">
        <v>185936</v>
      </c>
      <c r="I31" s="168">
        <f t="shared" si="3"/>
        <v>15</v>
      </c>
      <c r="J31" s="169">
        <f t="shared" si="4"/>
        <v>0.0239363978949832</v>
      </c>
      <c r="K31" s="191"/>
    </row>
    <row r="32" spans="1:11" ht="12.75">
      <c r="A32" s="287" t="s">
        <v>53</v>
      </c>
      <c r="B32" s="322">
        <v>209343</v>
      </c>
      <c r="C32" s="321">
        <f t="shared" si="0"/>
        <v>11</v>
      </c>
      <c r="D32" s="320">
        <v>231956</v>
      </c>
      <c r="E32" s="310">
        <f t="shared" si="1"/>
        <v>10</v>
      </c>
      <c r="F32" s="320">
        <v>290181</v>
      </c>
      <c r="G32" s="302">
        <f t="shared" si="2"/>
        <v>9</v>
      </c>
      <c r="H32" s="308">
        <v>283160</v>
      </c>
      <c r="I32" s="168">
        <f t="shared" si="3"/>
        <v>10</v>
      </c>
      <c r="J32" s="169">
        <f t="shared" si="4"/>
        <v>0.03645249133004605</v>
      </c>
      <c r="K32" s="191"/>
    </row>
    <row r="33" spans="1:11" ht="12.75">
      <c r="A33" s="287" t="s">
        <v>54</v>
      </c>
      <c r="B33" s="322">
        <v>57814</v>
      </c>
      <c r="C33" s="321">
        <f t="shared" si="0"/>
        <v>21</v>
      </c>
      <c r="D33" s="320">
        <v>79471</v>
      </c>
      <c r="E33" s="310">
        <f t="shared" si="1"/>
        <v>20</v>
      </c>
      <c r="F33" s="320">
        <v>109933</v>
      </c>
      <c r="G33" s="302">
        <f t="shared" si="2"/>
        <v>20</v>
      </c>
      <c r="H33" s="308">
        <v>97611</v>
      </c>
      <c r="I33" s="168">
        <f t="shared" si="3"/>
        <v>22</v>
      </c>
      <c r="J33" s="169">
        <f t="shared" si="4"/>
        <v>0.012565913727988152</v>
      </c>
      <c r="K33" s="191"/>
    </row>
    <row r="34" spans="1:11" ht="12.75">
      <c r="A34" s="287" t="s">
        <v>55</v>
      </c>
      <c r="B34" s="322">
        <v>211923</v>
      </c>
      <c r="C34" s="321">
        <f t="shared" si="0"/>
        <v>10</v>
      </c>
      <c r="D34" s="320">
        <v>235132</v>
      </c>
      <c r="E34" s="310">
        <f t="shared" si="1"/>
        <v>9</v>
      </c>
      <c r="F34" s="320">
        <v>254401</v>
      </c>
      <c r="G34" s="302">
        <f t="shared" si="2"/>
        <v>10</v>
      </c>
      <c r="H34" s="308">
        <v>255054</v>
      </c>
      <c r="I34" s="168">
        <f t="shared" si="3"/>
        <v>12</v>
      </c>
      <c r="J34" s="169">
        <f t="shared" si="4"/>
        <v>0.03283427646452029</v>
      </c>
      <c r="K34" s="191"/>
    </row>
    <row r="35" spans="1:11" ht="12.75">
      <c r="A35" s="287" t="s">
        <v>56</v>
      </c>
      <c r="B35" s="322">
        <v>39793</v>
      </c>
      <c r="C35" s="321">
        <f t="shared" si="0"/>
        <v>25</v>
      </c>
      <c r="D35" s="320">
        <v>50792</v>
      </c>
      <c r="E35" s="310">
        <f t="shared" si="1"/>
        <v>24</v>
      </c>
      <c r="F35" s="320">
        <v>58436</v>
      </c>
      <c r="G35" s="302">
        <f t="shared" si="2"/>
        <v>26</v>
      </c>
      <c r="H35" s="308">
        <v>64477</v>
      </c>
      <c r="I35" s="168">
        <f t="shared" si="3"/>
        <v>27</v>
      </c>
      <c r="J35" s="169">
        <f t="shared" si="4"/>
        <v>0.008300421258254623</v>
      </c>
      <c r="K35" s="191"/>
    </row>
    <row r="36" spans="1:11" ht="12.75">
      <c r="A36" s="287" t="s">
        <v>57</v>
      </c>
      <c r="B36" s="322">
        <v>328937</v>
      </c>
      <c r="C36" s="321">
        <f t="shared" si="0"/>
        <v>5</v>
      </c>
      <c r="D36" s="320">
        <v>406612</v>
      </c>
      <c r="E36" s="310">
        <f t="shared" si="1"/>
        <v>5</v>
      </c>
      <c r="F36" s="320">
        <v>421934</v>
      </c>
      <c r="G36" s="302">
        <f t="shared" si="2"/>
        <v>5</v>
      </c>
      <c r="H36" s="308">
        <v>422433</v>
      </c>
      <c r="I36" s="168">
        <f t="shared" si="3"/>
        <v>4</v>
      </c>
      <c r="J36" s="169">
        <f t="shared" si="4"/>
        <v>0.05438174625662291</v>
      </c>
      <c r="K36" s="191"/>
    </row>
    <row r="37" spans="1:11" ht="12.75">
      <c r="A37" s="287" t="s">
        <v>58</v>
      </c>
      <c r="B37" s="322">
        <v>41594</v>
      </c>
      <c r="C37" s="321">
        <f t="shared" si="0"/>
        <v>24</v>
      </c>
      <c r="D37" s="320">
        <v>52840</v>
      </c>
      <c r="E37" s="310">
        <f t="shared" si="1"/>
        <v>23</v>
      </c>
      <c r="F37" s="320">
        <v>77591</v>
      </c>
      <c r="G37" s="302">
        <f t="shared" si="2"/>
        <v>21</v>
      </c>
      <c r="H37" s="308">
        <v>83001</v>
      </c>
      <c r="I37" s="168">
        <f t="shared" si="3"/>
        <v>24</v>
      </c>
      <c r="J37" s="169">
        <f t="shared" si="4"/>
        <v>0.010685101119102812</v>
      </c>
      <c r="K37" s="191"/>
    </row>
    <row r="38" spans="1:11" ht="12.75">
      <c r="A38" s="287" t="s">
        <v>59</v>
      </c>
      <c r="B38" s="322">
        <v>118183</v>
      </c>
      <c r="C38" s="321">
        <f t="shared" si="0"/>
        <v>18</v>
      </c>
      <c r="D38" s="320">
        <v>127235</v>
      </c>
      <c r="E38" s="310">
        <f t="shared" si="1"/>
        <v>18</v>
      </c>
      <c r="F38" s="320">
        <v>135457</v>
      </c>
      <c r="G38" s="302">
        <f t="shared" si="2"/>
        <v>18</v>
      </c>
      <c r="H38" s="308">
        <v>162961</v>
      </c>
      <c r="I38" s="168">
        <f t="shared" si="3"/>
        <v>18</v>
      </c>
      <c r="J38" s="169">
        <f t="shared" si="4"/>
        <v>0.020978720298190544</v>
      </c>
      <c r="K38" s="191"/>
    </row>
    <row r="39" spans="1:12" ht="12.75" customHeight="1">
      <c r="A39" s="391" t="s">
        <v>60</v>
      </c>
      <c r="B39" s="395">
        <f>SUM(B7:B38)</f>
        <v>6055232</v>
      </c>
      <c r="C39" s="398"/>
      <c r="D39" s="399">
        <f>SUM(D7:D38)</f>
        <v>6364772</v>
      </c>
      <c r="E39" s="400"/>
      <c r="F39" s="399">
        <f>SUM(F7:F38)</f>
        <v>7645933</v>
      </c>
      <c r="G39" s="401"/>
      <c r="H39" s="402">
        <v>7767919</v>
      </c>
      <c r="I39" s="403"/>
      <c r="J39" s="404">
        <f>SUM(J7:J38)</f>
        <v>0.9999999999999999</v>
      </c>
      <c r="L39" s="308"/>
    </row>
    <row r="40" spans="1:6" ht="12.75">
      <c r="A40" s="89"/>
      <c r="B40" s="89"/>
      <c r="C40" s="89"/>
      <c r="D40" s="89"/>
      <c r="E40" s="89"/>
      <c r="F40" s="89"/>
    </row>
    <row r="41" spans="1:11" ht="20.25" customHeight="1">
      <c r="A41" s="327" t="s">
        <v>90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</row>
    <row r="43" spans="1:6" ht="12.75">
      <c r="A43" s="89"/>
      <c r="B43" s="89"/>
      <c r="C43" s="89"/>
      <c r="D43" s="89"/>
      <c r="E43" s="89"/>
      <c r="F43" s="89"/>
    </row>
  </sheetData>
  <sheetProtection/>
  <mergeCells count="1">
    <mergeCell ref="A41:K41"/>
  </mergeCells>
  <printOptions/>
  <pageMargins left="0.79" right="0.79" top="0.98" bottom="0.98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O35" sqref="O35"/>
    </sheetView>
  </sheetViews>
  <sheetFormatPr defaultColWidth="11.421875" defaultRowHeight="12.75"/>
  <cols>
    <col min="1" max="1" width="27.140625" style="28" customWidth="1"/>
    <col min="2" max="11" width="10.57421875" style="28" customWidth="1"/>
    <col min="12" max="16384" width="11.421875" style="28" customWidth="1"/>
  </cols>
  <sheetData>
    <row r="1" ht="15.75" customHeight="1">
      <c r="A1" s="22" t="s">
        <v>78</v>
      </c>
    </row>
    <row r="2" ht="17.25" customHeight="1">
      <c r="A2" s="22" t="s">
        <v>155</v>
      </c>
    </row>
    <row r="4" spans="1:11" s="29" customFormat="1" ht="27.75" customHeight="1">
      <c r="A4" s="386" t="s">
        <v>29</v>
      </c>
      <c r="B4" s="386" t="s">
        <v>130</v>
      </c>
      <c r="C4" s="386" t="s">
        <v>131</v>
      </c>
      <c r="D4" s="386" t="s">
        <v>132</v>
      </c>
      <c r="E4" s="386" t="s">
        <v>133</v>
      </c>
      <c r="F4" s="386" t="s">
        <v>134</v>
      </c>
      <c r="G4" s="386" t="s">
        <v>135</v>
      </c>
      <c r="H4" s="386" t="s">
        <v>136</v>
      </c>
      <c r="I4" s="386" t="s">
        <v>137</v>
      </c>
      <c r="J4" s="387" t="s">
        <v>152</v>
      </c>
      <c r="K4" s="387" t="s">
        <v>171</v>
      </c>
    </row>
    <row r="5" spans="1:12" ht="13.5" customHeight="1">
      <c r="A5" s="23" t="s">
        <v>63</v>
      </c>
      <c r="B5" s="30">
        <v>6.8</v>
      </c>
      <c r="C5" s="30">
        <v>6.9</v>
      </c>
      <c r="D5" s="30">
        <v>6.3</v>
      </c>
      <c r="E5" s="30">
        <v>6</v>
      </c>
      <c r="F5" s="30">
        <v>5.9</v>
      </c>
      <c r="G5" s="30">
        <v>5.5</v>
      </c>
      <c r="H5" s="81">
        <v>4.1</v>
      </c>
      <c r="I5" s="81">
        <v>3.9</v>
      </c>
      <c r="J5" s="126">
        <v>3.7</v>
      </c>
      <c r="K5" s="126">
        <v>3.2</v>
      </c>
      <c r="L5" s="116"/>
    </row>
    <row r="6" spans="1:12" ht="13.5" customHeight="1">
      <c r="A6" s="23" t="s">
        <v>30</v>
      </c>
      <c r="B6" s="30">
        <v>6.7</v>
      </c>
      <c r="C6" s="30">
        <v>5.4</v>
      </c>
      <c r="D6" s="30">
        <v>7.1</v>
      </c>
      <c r="E6" s="30">
        <v>5.9</v>
      </c>
      <c r="F6" s="30">
        <v>5.1</v>
      </c>
      <c r="G6" s="30">
        <v>4.7</v>
      </c>
      <c r="H6" s="81">
        <v>3.7</v>
      </c>
      <c r="I6" s="81">
        <v>2.3</v>
      </c>
      <c r="J6" s="126">
        <v>2.7</v>
      </c>
      <c r="K6" s="126">
        <v>2.2</v>
      </c>
      <c r="L6" s="116"/>
    </row>
    <row r="7" spans="1:12" ht="13.5" customHeight="1">
      <c r="A7" s="23" t="s">
        <v>31</v>
      </c>
      <c r="B7" s="30">
        <v>5.6</v>
      </c>
      <c r="C7" s="30">
        <v>5.8</v>
      </c>
      <c r="D7" s="30">
        <v>4.5</v>
      </c>
      <c r="E7" s="30">
        <v>5.6</v>
      </c>
      <c r="F7" s="30">
        <v>5.1</v>
      </c>
      <c r="G7" s="30">
        <v>6</v>
      </c>
      <c r="H7" s="81">
        <v>4.2</v>
      </c>
      <c r="I7" s="81">
        <v>4.2</v>
      </c>
      <c r="J7" s="126">
        <v>4.1</v>
      </c>
      <c r="K7" s="126">
        <v>3.7</v>
      </c>
      <c r="L7" s="116"/>
    </row>
    <row r="8" spans="1:12" ht="13.5" customHeight="1">
      <c r="A8" s="23" t="s">
        <v>32</v>
      </c>
      <c r="B8" s="30">
        <v>3.4</v>
      </c>
      <c r="C8" s="30">
        <v>2.7</v>
      </c>
      <c r="D8" s="30">
        <v>2.7</v>
      </c>
      <c r="E8" s="30">
        <v>2.1</v>
      </c>
      <c r="F8" s="30">
        <v>2.1</v>
      </c>
      <c r="G8" s="30">
        <v>2.6</v>
      </c>
      <c r="H8" s="81">
        <v>3</v>
      </c>
      <c r="I8" s="81">
        <v>3.9</v>
      </c>
      <c r="J8" s="126">
        <v>3.4</v>
      </c>
      <c r="K8" s="126">
        <v>3.5</v>
      </c>
      <c r="L8" s="116"/>
    </row>
    <row r="9" spans="1:12" ht="13.5" customHeight="1">
      <c r="A9" s="23" t="s">
        <v>33</v>
      </c>
      <c r="B9" s="30">
        <v>7.1</v>
      </c>
      <c r="C9" s="30">
        <v>6.9</v>
      </c>
      <c r="D9" s="30">
        <v>5.6</v>
      </c>
      <c r="E9" s="30">
        <v>5.6</v>
      </c>
      <c r="F9" s="30">
        <v>5</v>
      </c>
      <c r="G9" s="30">
        <v>5.3</v>
      </c>
      <c r="H9" s="81">
        <v>4.2</v>
      </c>
      <c r="I9" s="81">
        <v>3.9</v>
      </c>
      <c r="J9" s="126">
        <v>3.7</v>
      </c>
      <c r="K9" s="126">
        <v>3.6</v>
      </c>
      <c r="L9" s="116"/>
    </row>
    <row r="10" spans="1:12" ht="13.5" customHeight="1">
      <c r="A10" s="23" t="s">
        <v>34</v>
      </c>
      <c r="B10" s="30">
        <v>4.2</v>
      </c>
      <c r="C10" s="30">
        <v>4.4</v>
      </c>
      <c r="D10" s="30">
        <v>4.3</v>
      </c>
      <c r="E10" s="30">
        <v>4.8</v>
      </c>
      <c r="F10" s="30">
        <v>5</v>
      </c>
      <c r="G10" s="30">
        <v>5</v>
      </c>
      <c r="H10" s="81">
        <v>4.3</v>
      </c>
      <c r="I10" s="81">
        <v>3.5</v>
      </c>
      <c r="J10" s="126">
        <v>3.5</v>
      </c>
      <c r="K10" s="126">
        <v>3.7</v>
      </c>
      <c r="L10" s="116"/>
    </row>
    <row r="11" spans="1:12" ht="13.5" customHeight="1">
      <c r="A11" s="23" t="s">
        <v>35</v>
      </c>
      <c r="B11" s="30">
        <v>2.7</v>
      </c>
      <c r="C11" s="30">
        <v>2.8</v>
      </c>
      <c r="D11" s="30">
        <v>2.2</v>
      </c>
      <c r="E11" s="30">
        <v>2.5</v>
      </c>
      <c r="F11" s="30">
        <v>3.6</v>
      </c>
      <c r="G11" s="30">
        <v>2.9</v>
      </c>
      <c r="H11" s="81">
        <v>3.3</v>
      </c>
      <c r="I11" s="81">
        <v>2.8</v>
      </c>
      <c r="J11" s="126">
        <v>2.5</v>
      </c>
      <c r="K11" s="126">
        <v>3.5</v>
      </c>
      <c r="L11" s="116"/>
    </row>
    <row r="12" spans="1:12" ht="13.5" customHeight="1">
      <c r="A12" s="23" t="s">
        <v>36</v>
      </c>
      <c r="B12" s="30">
        <v>8.4</v>
      </c>
      <c r="C12" s="30">
        <v>5.7</v>
      </c>
      <c r="D12" s="30">
        <v>6</v>
      </c>
      <c r="E12" s="30">
        <v>5.8</v>
      </c>
      <c r="F12" s="30">
        <v>4.4</v>
      </c>
      <c r="G12" s="30">
        <v>4.3</v>
      </c>
      <c r="H12" s="81">
        <v>3.4</v>
      </c>
      <c r="I12" s="81">
        <v>2.4</v>
      </c>
      <c r="J12" s="126">
        <v>2.6</v>
      </c>
      <c r="K12" s="126">
        <v>2.2</v>
      </c>
      <c r="L12" s="116"/>
    </row>
    <row r="13" spans="1:12" ht="13.5" customHeight="1">
      <c r="A13" s="23" t="s">
        <v>108</v>
      </c>
      <c r="B13" s="30">
        <v>6.4</v>
      </c>
      <c r="C13" s="30">
        <v>6.6</v>
      </c>
      <c r="D13" s="30">
        <v>6</v>
      </c>
      <c r="E13" s="30">
        <v>6.1</v>
      </c>
      <c r="F13" s="30">
        <v>5.4</v>
      </c>
      <c r="G13" s="30">
        <v>6</v>
      </c>
      <c r="H13" s="81">
        <v>5.2</v>
      </c>
      <c r="I13" s="81">
        <v>4.3</v>
      </c>
      <c r="J13" s="126">
        <v>4.6</v>
      </c>
      <c r="K13" s="126">
        <v>5.1</v>
      </c>
      <c r="L13" s="116"/>
    </row>
    <row r="14" spans="1:12" ht="13.5" customHeight="1">
      <c r="A14" s="23" t="s">
        <v>38</v>
      </c>
      <c r="B14" s="30">
        <v>7.1</v>
      </c>
      <c r="C14" s="30">
        <v>5.8</v>
      </c>
      <c r="D14" s="30">
        <v>5.4</v>
      </c>
      <c r="E14" s="30">
        <v>5.5</v>
      </c>
      <c r="F14" s="30">
        <v>5.6</v>
      </c>
      <c r="G14" s="30">
        <v>5.5</v>
      </c>
      <c r="H14" s="81">
        <v>3.9</v>
      </c>
      <c r="I14" s="81">
        <v>3.5</v>
      </c>
      <c r="J14" s="126">
        <v>3.3</v>
      </c>
      <c r="K14" s="126">
        <v>4.1</v>
      </c>
      <c r="L14" s="116"/>
    </row>
    <row r="15" spans="1:12" ht="13.5" customHeight="1">
      <c r="A15" s="23" t="s">
        <v>39</v>
      </c>
      <c r="B15" s="30">
        <v>5.8</v>
      </c>
      <c r="C15" s="30">
        <v>5.8</v>
      </c>
      <c r="D15" s="30">
        <v>5.1</v>
      </c>
      <c r="E15" s="30">
        <v>5.6</v>
      </c>
      <c r="F15" s="30">
        <v>5.2</v>
      </c>
      <c r="G15" s="30">
        <v>4.2</v>
      </c>
      <c r="H15" s="81">
        <v>4.5</v>
      </c>
      <c r="I15" s="81">
        <v>4.1</v>
      </c>
      <c r="J15" s="126">
        <v>3.8</v>
      </c>
      <c r="K15" s="126">
        <v>3.8</v>
      </c>
      <c r="L15" s="116"/>
    </row>
    <row r="16" spans="1:12" ht="13.5" customHeight="1">
      <c r="A16" s="23" t="s">
        <v>40</v>
      </c>
      <c r="B16" s="30">
        <v>1.9</v>
      </c>
      <c r="C16" s="30">
        <v>2.1</v>
      </c>
      <c r="D16" s="30">
        <v>2.1</v>
      </c>
      <c r="E16" s="30">
        <v>2.8</v>
      </c>
      <c r="F16" s="30">
        <v>2.7</v>
      </c>
      <c r="G16" s="30">
        <v>2.1</v>
      </c>
      <c r="H16" s="81">
        <v>2.1</v>
      </c>
      <c r="I16" s="81">
        <v>1.6</v>
      </c>
      <c r="J16" s="126">
        <v>1.6</v>
      </c>
      <c r="K16" s="126">
        <v>1.2</v>
      </c>
      <c r="L16" s="116"/>
    </row>
    <row r="17" spans="1:12" ht="13.5" customHeight="1">
      <c r="A17" s="23" t="s">
        <v>41</v>
      </c>
      <c r="B17" s="30">
        <v>5.7</v>
      </c>
      <c r="C17" s="30">
        <v>4</v>
      </c>
      <c r="D17" s="30">
        <v>4.2</v>
      </c>
      <c r="E17" s="30">
        <v>5.3</v>
      </c>
      <c r="F17" s="30">
        <v>5</v>
      </c>
      <c r="G17" s="30">
        <v>3.6</v>
      </c>
      <c r="H17" s="81">
        <v>3.2</v>
      </c>
      <c r="I17" s="81">
        <v>2.7</v>
      </c>
      <c r="J17" s="126">
        <v>2.6</v>
      </c>
      <c r="K17" s="126">
        <v>2.1</v>
      </c>
      <c r="L17" s="116"/>
    </row>
    <row r="18" spans="1:12" ht="13.5" customHeight="1">
      <c r="A18" s="382" t="s">
        <v>28</v>
      </c>
      <c r="B18" s="383">
        <v>4.9</v>
      </c>
      <c r="C18" s="383">
        <v>5.8</v>
      </c>
      <c r="D18" s="383">
        <v>5.3</v>
      </c>
      <c r="E18" s="383">
        <v>5.4</v>
      </c>
      <c r="F18" s="383">
        <v>5.1</v>
      </c>
      <c r="G18" s="383">
        <v>4.9</v>
      </c>
      <c r="H18" s="384">
        <v>4.3</v>
      </c>
      <c r="I18" s="384">
        <v>3.3</v>
      </c>
      <c r="J18" s="385">
        <v>2.9</v>
      </c>
      <c r="K18" s="384">
        <v>2.5</v>
      </c>
      <c r="L18" s="116"/>
    </row>
    <row r="19" spans="1:12" ht="13.5" customHeight="1">
      <c r="A19" s="26" t="s">
        <v>42</v>
      </c>
      <c r="B19" s="27">
        <v>6.6</v>
      </c>
      <c r="C19" s="27">
        <v>6.7</v>
      </c>
      <c r="D19" s="27">
        <v>6</v>
      </c>
      <c r="E19" s="27">
        <v>5.8</v>
      </c>
      <c r="F19" s="27">
        <v>5.1</v>
      </c>
      <c r="G19" s="27">
        <v>5.3</v>
      </c>
      <c r="H19" s="81">
        <v>5.5</v>
      </c>
      <c r="I19" s="81">
        <v>4.8</v>
      </c>
      <c r="J19" s="81">
        <v>4</v>
      </c>
      <c r="K19" s="126">
        <v>3.8</v>
      </c>
      <c r="L19" s="116"/>
    </row>
    <row r="20" spans="1:12" ht="13.5" customHeight="1">
      <c r="A20" s="23" t="s">
        <v>70</v>
      </c>
      <c r="B20" s="30">
        <v>3.7</v>
      </c>
      <c r="C20" s="30">
        <v>3.6</v>
      </c>
      <c r="D20" s="30">
        <v>2.9</v>
      </c>
      <c r="E20" s="30">
        <v>4.1</v>
      </c>
      <c r="F20" s="30">
        <v>4.4</v>
      </c>
      <c r="G20" s="30">
        <v>4</v>
      </c>
      <c r="H20" s="81">
        <v>3.1</v>
      </c>
      <c r="I20" s="81">
        <v>2.4</v>
      </c>
      <c r="J20" s="126">
        <v>2.1</v>
      </c>
      <c r="K20" s="126">
        <v>2.5</v>
      </c>
      <c r="L20" s="116"/>
    </row>
    <row r="21" spans="1:12" ht="13.5" customHeight="1">
      <c r="A21" s="23" t="s">
        <v>44</v>
      </c>
      <c r="B21" s="30">
        <v>3.4</v>
      </c>
      <c r="C21" s="30">
        <v>3.9</v>
      </c>
      <c r="D21" s="30">
        <v>2.7</v>
      </c>
      <c r="E21" s="30">
        <v>4.2</v>
      </c>
      <c r="F21" s="30">
        <v>4.3</v>
      </c>
      <c r="G21" s="30">
        <v>3.3</v>
      </c>
      <c r="H21" s="81">
        <v>3.2</v>
      </c>
      <c r="I21" s="81">
        <v>2.3</v>
      </c>
      <c r="J21" s="126">
        <v>2.4</v>
      </c>
      <c r="K21" s="126">
        <v>2.1</v>
      </c>
      <c r="L21" s="116"/>
    </row>
    <row r="22" spans="1:12" ht="13.5" customHeight="1">
      <c r="A22" s="23" t="s">
        <v>45</v>
      </c>
      <c r="B22" s="30">
        <v>3.7</v>
      </c>
      <c r="C22" s="30">
        <v>3.8</v>
      </c>
      <c r="D22" s="30">
        <v>5.2</v>
      </c>
      <c r="E22" s="30">
        <v>6.1</v>
      </c>
      <c r="F22" s="30">
        <v>5.2</v>
      </c>
      <c r="G22" s="30">
        <v>4.5</v>
      </c>
      <c r="H22" s="81">
        <v>4.5</v>
      </c>
      <c r="I22" s="81">
        <v>3.6</v>
      </c>
      <c r="J22" s="126">
        <v>3.6</v>
      </c>
      <c r="K22" s="126">
        <v>3.6</v>
      </c>
      <c r="L22" s="116"/>
    </row>
    <row r="23" spans="1:12" ht="13.5" customHeight="1">
      <c r="A23" s="23" t="s">
        <v>46</v>
      </c>
      <c r="B23" s="30">
        <v>6.7</v>
      </c>
      <c r="C23" s="30">
        <v>5.8</v>
      </c>
      <c r="D23" s="30">
        <v>5.5</v>
      </c>
      <c r="E23" s="30">
        <v>5.4</v>
      </c>
      <c r="F23" s="30">
        <v>4.7</v>
      </c>
      <c r="G23" s="30">
        <v>4.1</v>
      </c>
      <c r="H23" s="81">
        <v>4</v>
      </c>
      <c r="I23" s="81">
        <v>4.1</v>
      </c>
      <c r="J23" s="126">
        <v>3.4</v>
      </c>
      <c r="K23" s="126">
        <v>3.5</v>
      </c>
      <c r="L23" s="116"/>
    </row>
    <row r="24" spans="1:12" ht="13.5" customHeight="1">
      <c r="A24" s="23" t="s">
        <v>47</v>
      </c>
      <c r="B24" s="30">
        <v>2</v>
      </c>
      <c r="C24" s="30">
        <v>2.6</v>
      </c>
      <c r="D24" s="30">
        <v>2.9</v>
      </c>
      <c r="E24" s="30">
        <v>2.6</v>
      </c>
      <c r="F24" s="30">
        <v>2.9</v>
      </c>
      <c r="G24" s="30">
        <v>2.6</v>
      </c>
      <c r="H24" s="81">
        <v>2.7</v>
      </c>
      <c r="I24" s="81">
        <v>1.7</v>
      </c>
      <c r="J24" s="126">
        <v>1.7</v>
      </c>
      <c r="K24" s="126">
        <v>2</v>
      </c>
      <c r="L24" s="116"/>
    </row>
    <row r="25" spans="1:12" ht="13.5" customHeight="1">
      <c r="A25" s="23" t="s">
        <v>48</v>
      </c>
      <c r="B25" s="30">
        <v>3.6</v>
      </c>
      <c r="C25" s="30">
        <v>4.2</v>
      </c>
      <c r="D25" s="30">
        <v>4.3</v>
      </c>
      <c r="E25" s="30">
        <v>4.2</v>
      </c>
      <c r="F25" s="30">
        <v>3.8</v>
      </c>
      <c r="G25" s="30">
        <v>3.4</v>
      </c>
      <c r="H25" s="81">
        <v>3</v>
      </c>
      <c r="I25" s="81">
        <v>2.8</v>
      </c>
      <c r="J25" s="126">
        <v>2.5</v>
      </c>
      <c r="K25" s="126">
        <v>2.5</v>
      </c>
      <c r="L25" s="116"/>
    </row>
    <row r="26" spans="1:12" ht="13.5" customHeight="1">
      <c r="A26" s="23" t="s">
        <v>49</v>
      </c>
      <c r="B26" s="30">
        <v>8</v>
      </c>
      <c r="C26" s="30">
        <v>7.1</v>
      </c>
      <c r="D26" s="30">
        <v>5.3</v>
      </c>
      <c r="E26" s="30">
        <v>5.8</v>
      </c>
      <c r="F26" s="30">
        <v>6.3</v>
      </c>
      <c r="G26" s="30">
        <v>5.5</v>
      </c>
      <c r="H26" s="81">
        <v>4.6</v>
      </c>
      <c r="I26" s="81">
        <v>4.7</v>
      </c>
      <c r="J26" s="126">
        <v>4.6</v>
      </c>
      <c r="K26" s="126">
        <v>3.7</v>
      </c>
      <c r="L26" s="116"/>
    </row>
    <row r="27" spans="1:12" ht="13.5" customHeight="1">
      <c r="A27" s="23" t="s">
        <v>50</v>
      </c>
      <c r="B27" s="30">
        <v>5.6</v>
      </c>
      <c r="C27" s="30">
        <v>5.3</v>
      </c>
      <c r="D27" s="30">
        <v>4.2</v>
      </c>
      <c r="E27" s="30">
        <v>4.3</v>
      </c>
      <c r="F27" s="30">
        <v>4.3</v>
      </c>
      <c r="G27" s="30">
        <v>4.7</v>
      </c>
      <c r="H27" s="81">
        <v>3.7</v>
      </c>
      <c r="I27" s="81">
        <v>3.7</v>
      </c>
      <c r="J27" s="126">
        <v>3.1</v>
      </c>
      <c r="K27" s="126">
        <v>3.1</v>
      </c>
      <c r="L27" s="116"/>
    </row>
    <row r="28" spans="1:12" ht="13.5" customHeight="1">
      <c r="A28" s="23" t="s">
        <v>51</v>
      </c>
      <c r="B28" s="30">
        <v>3.8</v>
      </c>
      <c r="C28" s="30">
        <v>4.4</v>
      </c>
      <c r="D28" s="30">
        <v>3.3</v>
      </c>
      <c r="E28" s="30">
        <v>3.1</v>
      </c>
      <c r="F28" s="30">
        <v>3.1</v>
      </c>
      <c r="G28" s="30">
        <v>2.8</v>
      </c>
      <c r="H28" s="81">
        <v>2.7</v>
      </c>
      <c r="I28" s="81">
        <v>2</v>
      </c>
      <c r="J28" s="126">
        <v>2.3</v>
      </c>
      <c r="K28" s="126">
        <v>2.1</v>
      </c>
      <c r="L28" s="116"/>
    </row>
    <row r="29" spans="1:12" ht="13.5" customHeight="1">
      <c r="A29" s="23" t="s">
        <v>52</v>
      </c>
      <c r="B29" s="30">
        <v>5.1</v>
      </c>
      <c r="C29" s="30">
        <v>4.1</v>
      </c>
      <c r="D29" s="30">
        <v>4.5</v>
      </c>
      <c r="E29" s="30">
        <v>4.7</v>
      </c>
      <c r="F29" s="30">
        <v>4.7</v>
      </c>
      <c r="G29" s="30">
        <v>3.8</v>
      </c>
      <c r="H29" s="81">
        <v>4.1</v>
      </c>
      <c r="I29" s="81">
        <v>2.8</v>
      </c>
      <c r="J29" s="126">
        <v>3.5</v>
      </c>
      <c r="K29" s="126">
        <v>3.1</v>
      </c>
      <c r="L29" s="116"/>
    </row>
    <row r="30" spans="1:12" ht="13.5" customHeight="1">
      <c r="A30" s="23" t="s">
        <v>53</v>
      </c>
      <c r="B30" s="30">
        <v>6.2</v>
      </c>
      <c r="C30" s="30">
        <v>7.6</v>
      </c>
      <c r="D30" s="30">
        <v>6.1</v>
      </c>
      <c r="E30" s="30">
        <v>6.2</v>
      </c>
      <c r="F30" s="30">
        <v>5.8</v>
      </c>
      <c r="G30" s="30">
        <v>5.1</v>
      </c>
      <c r="H30" s="81">
        <v>4.6</v>
      </c>
      <c r="I30" s="81">
        <v>4.2</v>
      </c>
      <c r="J30" s="126">
        <v>3.6</v>
      </c>
      <c r="K30" s="126">
        <v>3.6</v>
      </c>
      <c r="L30" s="116"/>
    </row>
    <row r="31" spans="1:12" ht="13.5" customHeight="1">
      <c r="A31" s="23" t="s">
        <v>54</v>
      </c>
      <c r="B31" s="30">
        <v>5.9</v>
      </c>
      <c r="C31" s="30">
        <v>8.2</v>
      </c>
      <c r="D31" s="30">
        <v>6.1</v>
      </c>
      <c r="E31" s="30">
        <v>5.7</v>
      </c>
      <c r="F31" s="30">
        <v>6</v>
      </c>
      <c r="G31" s="30">
        <v>6.2</v>
      </c>
      <c r="H31" s="81">
        <v>7.5</v>
      </c>
      <c r="I31" s="81">
        <v>7.6</v>
      </c>
      <c r="J31" s="126">
        <v>6.9</v>
      </c>
      <c r="K31" s="126">
        <v>7.9</v>
      </c>
      <c r="L31" s="116"/>
    </row>
    <row r="32" spans="1:12" ht="13.5" customHeight="1">
      <c r="A32" s="23" t="s">
        <v>55</v>
      </c>
      <c r="B32" s="30">
        <v>6.4</v>
      </c>
      <c r="C32" s="30">
        <v>7.6</v>
      </c>
      <c r="D32" s="30">
        <v>6.8</v>
      </c>
      <c r="E32" s="30">
        <v>6.1</v>
      </c>
      <c r="F32" s="30">
        <v>5.8</v>
      </c>
      <c r="G32" s="30">
        <v>4.8</v>
      </c>
      <c r="H32" s="81">
        <v>4.3</v>
      </c>
      <c r="I32" s="81">
        <v>4.2</v>
      </c>
      <c r="J32" s="81">
        <v>4</v>
      </c>
      <c r="K32" s="126">
        <v>3.8</v>
      </c>
      <c r="L32" s="116"/>
    </row>
    <row r="33" spans="1:12" ht="13.5" customHeight="1">
      <c r="A33" s="23" t="s">
        <v>56</v>
      </c>
      <c r="B33" s="30">
        <v>6</v>
      </c>
      <c r="C33" s="30">
        <v>6.5</v>
      </c>
      <c r="D33" s="30">
        <v>5.8</v>
      </c>
      <c r="E33" s="30">
        <v>5.9</v>
      </c>
      <c r="F33" s="30">
        <v>4.9</v>
      </c>
      <c r="G33" s="30">
        <v>4.6</v>
      </c>
      <c r="H33" s="81">
        <v>5.1</v>
      </c>
      <c r="I33" s="81">
        <v>3.6</v>
      </c>
      <c r="J33" s="126">
        <v>3.7</v>
      </c>
      <c r="K33" s="126">
        <v>4</v>
      </c>
      <c r="L33" s="116"/>
    </row>
    <row r="34" spans="1:12" ht="13.5" customHeight="1">
      <c r="A34" s="23" t="s">
        <v>71</v>
      </c>
      <c r="B34" s="30">
        <v>3.2</v>
      </c>
      <c r="C34" s="30">
        <v>3.7</v>
      </c>
      <c r="D34" s="30">
        <v>3.2</v>
      </c>
      <c r="E34" s="30">
        <v>2.5</v>
      </c>
      <c r="F34" s="30">
        <v>3.7</v>
      </c>
      <c r="G34" s="30">
        <v>3.4</v>
      </c>
      <c r="H34" s="81">
        <v>4.1</v>
      </c>
      <c r="I34" s="81">
        <v>3.5</v>
      </c>
      <c r="J34" s="126">
        <v>3.9</v>
      </c>
      <c r="K34" s="126">
        <v>2.7</v>
      </c>
      <c r="L34" s="116"/>
    </row>
    <row r="35" spans="1:12" ht="13.5" customHeight="1">
      <c r="A35" s="23" t="s">
        <v>58</v>
      </c>
      <c r="B35" s="30">
        <v>3.2</v>
      </c>
      <c r="C35" s="30">
        <v>2.6</v>
      </c>
      <c r="D35" s="30">
        <v>2.5</v>
      </c>
      <c r="E35" s="30">
        <v>2.3</v>
      </c>
      <c r="F35" s="30">
        <v>2.5</v>
      </c>
      <c r="G35" s="30">
        <v>2.6</v>
      </c>
      <c r="H35" s="81">
        <v>2.6</v>
      </c>
      <c r="I35" s="81">
        <v>1.8</v>
      </c>
      <c r="J35" s="126">
        <v>1.7</v>
      </c>
      <c r="K35" s="126">
        <v>1.5</v>
      </c>
      <c r="L35" s="116"/>
    </row>
    <row r="36" spans="1:12" ht="13.5" customHeight="1">
      <c r="A36" s="23" t="s">
        <v>59</v>
      </c>
      <c r="B36" s="30">
        <v>4.6</v>
      </c>
      <c r="C36" s="30">
        <v>5.2</v>
      </c>
      <c r="D36" s="30">
        <v>6.1</v>
      </c>
      <c r="E36" s="30">
        <v>5.4</v>
      </c>
      <c r="F36" s="30">
        <v>4</v>
      </c>
      <c r="G36" s="30">
        <v>4.3</v>
      </c>
      <c r="H36" s="81">
        <v>3.9</v>
      </c>
      <c r="I36" s="81">
        <v>2</v>
      </c>
      <c r="J36" s="126">
        <v>2.6</v>
      </c>
      <c r="K36" s="126">
        <v>2.4</v>
      </c>
      <c r="L36" s="116"/>
    </row>
    <row r="37" spans="1:11" ht="13.5" customHeight="1">
      <c r="A37" s="127" t="s">
        <v>79</v>
      </c>
      <c r="B37" s="380">
        <v>5.2</v>
      </c>
      <c r="C37" s="380">
        <v>5.3</v>
      </c>
      <c r="D37" s="380">
        <v>4.9</v>
      </c>
      <c r="E37" s="380">
        <v>4.9</v>
      </c>
      <c r="F37" s="380">
        <v>4.6</v>
      </c>
      <c r="G37" s="380">
        <v>4.4</v>
      </c>
      <c r="H37" s="381">
        <v>4.2</v>
      </c>
      <c r="I37" s="381">
        <v>3.5</v>
      </c>
      <c r="J37" s="381">
        <v>3.3</v>
      </c>
      <c r="K37" s="381">
        <v>3.3</v>
      </c>
    </row>
    <row r="39" spans="1:10" ht="20.25" customHeight="1">
      <c r="A39" s="338" t="s">
        <v>90</v>
      </c>
      <c r="B39" s="338"/>
      <c r="C39" s="338"/>
      <c r="D39" s="338"/>
      <c r="E39" s="338"/>
      <c r="F39" s="338"/>
      <c r="G39" s="338"/>
      <c r="H39" s="338"/>
      <c r="I39" s="25"/>
      <c r="J39" s="25"/>
    </row>
    <row r="40" spans="1:10" ht="12.75">
      <c r="A40" s="24"/>
      <c r="B40" s="24"/>
      <c r="C40" s="24"/>
      <c r="D40" s="24"/>
      <c r="E40" s="24"/>
      <c r="F40" s="24"/>
      <c r="G40" s="24"/>
      <c r="H40" s="25"/>
      <c r="I40" s="25"/>
      <c r="J40" s="25"/>
    </row>
  </sheetData>
  <sheetProtection/>
  <mergeCells count="1">
    <mergeCell ref="A39:H39"/>
  </mergeCells>
  <printOptions/>
  <pageMargins left="0.7" right="0.7" top="0.75" bottom="0.75" header="0.3" footer="0.3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workbookViewId="0" topLeftCell="A1">
      <selection activeCell="E21" sqref="E21"/>
    </sheetView>
  </sheetViews>
  <sheetFormatPr defaultColWidth="9.140625" defaultRowHeight="12.75"/>
  <cols>
    <col min="1" max="1" width="18.7109375" style="80" customWidth="1"/>
    <col min="2" max="5" width="10.28125" style="80" customWidth="1"/>
    <col min="6" max="6" width="10.140625" style="80" customWidth="1"/>
    <col min="7" max="7" width="9.00390625" style="80" customWidth="1"/>
    <col min="8" max="8" width="10.57421875" style="80" customWidth="1"/>
    <col min="9" max="9" width="9.7109375" style="80" customWidth="1"/>
    <col min="10" max="10" width="9.140625" style="80" customWidth="1"/>
    <col min="11" max="11" width="12.421875" style="80" customWidth="1"/>
    <col min="12" max="16384" width="9.140625" style="80" customWidth="1"/>
  </cols>
  <sheetData>
    <row r="1" spans="1:11" ht="12.75">
      <c r="A1" s="329" t="s">
        <v>72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2.75">
      <c r="A2" s="329" t="s">
        <v>102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2.75">
      <c r="A3" s="330" t="s">
        <v>164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5" spans="1:13" ht="27.75" customHeight="1">
      <c r="A5" s="377" t="s">
        <v>73</v>
      </c>
      <c r="B5" s="377" t="s">
        <v>129</v>
      </c>
      <c r="C5" s="377" t="s">
        <v>151</v>
      </c>
      <c r="D5" s="377" t="s">
        <v>158</v>
      </c>
      <c r="E5" s="377" t="s">
        <v>159</v>
      </c>
      <c r="F5" s="377" t="s">
        <v>160</v>
      </c>
      <c r="G5" s="377"/>
      <c r="H5" s="377"/>
      <c r="I5" s="377"/>
      <c r="J5" s="377" t="s">
        <v>162</v>
      </c>
      <c r="K5" s="377"/>
      <c r="L5" s="377"/>
      <c r="M5" s="377"/>
    </row>
    <row r="6" spans="1:13" ht="48.75" customHeight="1">
      <c r="A6" s="378"/>
      <c r="B6" s="378"/>
      <c r="C6" s="378"/>
      <c r="D6" s="378"/>
      <c r="E6" s="378"/>
      <c r="F6" s="379" t="s">
        <v>103</v>
      </c>
      <c r="G6" s="379" t="s">
        <v>104</v>
      </c>
      <c r="H6" s="379" t="s">
        <v>105</v>
      </c>
      <c r="I6" s="379" t="s">
        <v>163</v>
      </c>
      <c r="J6" s="379" t="s">
        <v>103</v>
      </c>
      <c r="K6" s="379" t="s">
        <v>104</v>
      </c>
      <c r="L6" s="379" t="s">
        <v>105</v>
      </c>
      <c r="M6" s="379" t="s">
        <v>163</v>
      </c>
    </row>
    <row r="7" spans="1:13" ht="12.75">
      <c r="A7" s="178" t="s">
        <v>63</v>
      </c>
      <c r="B7" s="179">
        <v>289801</v>
      </c>
      <c r="C7" s="179">
        <v>305132</v>
      </c>
      <c r="D7" s="179">
        <v>321298</v>
      </c>
      <c r="E7" s="179">
        <v>323981</v>
      </c>
      <c r="F7" s="179">
        <f>+E7-D7</f>
        <v>2683</v>
      </c>
      <c r="G7" s="180">
        <f>+(E7/D7)-1</f>
        <v>0.008350503271106646</v>
      </c>
      <c r="H7" s="193">
        <f>RANK(F7,$F$7:$F$38)</f>
        <v>16</v>
      </c>
      <c r="I7" s="196">
        <f>_xlfn.RANK.EQ(G7,$G$7:$G$38)</f>
        <v>12</v>
      </c>
      <c r="J7" s="184">
        <f>+D7-C7</f>
        <v>16166</v>
      </c>
      <c r="K7" s="185">
        <f>+(D7/C7)-1</f>
        <v>0.052980349488090495</v>
      </c>
      <c r="L7" s="196">
        <f>RANK(J7,$J$7:$J$38)</f>
        <v>14</v>
      </c>
      <c r="M7" s="186">
        <f>_xlfn.RANK.EQ(K7,$K$7:$K$38)</f>
        <v>5</v>
      </c>
    </row>
    <row r="8" spans="1:13" ht="12.75">
      <c r="A8" s="181" t="s">
        <v>30</v>
      </c>
      <c r="B8" s="182">
        <v>795001</v>
      </c>
      <c r="C8" s="182">
        <v>830976</v>
      </c>
      <c r="D8" s="182">
        <v>877445</v>
      </c>
      <c r="E8" s="182">
        <v>885136</v>
      </c>
      <c r="F8" s="194">
        <f>+E8-D8</f>
        <v>7691</v>
      </c>
      <c r="G8" s="195">
        <f aca="true" t="shared" si="0" ref="G8:G39">+(E8/D8)-1</f>
        <v>0.00876522175179062</v>
      </c>
      <c r="H8" s="198">
        <f aca="true" t="shared" si="1" ref="H8:H38">RANK(F8,$F$7:$F$38)</f>
        <v>7</v>
      </c>
      <c r="I8" s="198">
        <f aca="true" t="shared" si="2" ref="I8:I38">_xlfn.RANK.EQ(G8,$G$7:$G$38)</f>
        <v>11</v>
      </c>
      <c r="J8" s="194">
        <f>+D8-C8</f>
        <v>46469</v>
      </c>
      <c r="K8" s="195">
        <f aca="true" t="shared" si="3" ref="K8:K38">+(D8/C8)-1</f>
        <v>0.05592098929451628</v>
      </c>
      <c r="L8" s="198">
        <f>RANK(J8,$J$7:$J$38)</f>
        <v>4</v>
      </c>
      <c r="M8" s="199">
        <f aca="true" t="shared" si="4" ref="M8:M37">_xlfn.RANK.EQ(K8,$K$7:$K$38)</f>
        <v>3</v>
      </c>
    </row>
    <row r="9" spans="1:13" ht="12.75">
      <c r="A9" s="183" t="s">
        <v>31</v>
      </c>
      <c r="B9" s="184">
        <v>156139</v>
      </c>
      <c r="C9" s="184">
        <v>169774</v>
      </c>
      <c r="D9" s="184">
        <v>181598</v>
      </c>
      <c r="E9" s="184">
        <v>180719</v>
      </c>
      <c r="F9" s="184">
        <f aca="true" t="shared" si="5" ref="F9:F39">+E9-D9</f>
        <v>-879</v>
      </c>
      <c r="G9" s="185">
        <f t="shared" si="0"/>
        <v>-0.004840361677992067</v>
      </c>
      <c r="H9" s="196">
        <f t="shared" si="1"/>
        <v>27</v>
      </c>
      <c r="I9" s="196">
        <f t="shared" si="2"/>
        <v>28</v>
      </c>
      <c r="J9" s="184">
        <f aca="true" t="shared" si="6" ref="J9:J38">+D9-C9</f>
        <v>11824</v>
      </c>
      <c r="K9" s="185">
        <f t="shared" si="3"/>
        <v>0.06964552876176566</v>
      </c>
      <c r="L9" s="196">
        <f>RANK(J9,$J$7:$J$38)</f>
        <v>19</v>
      </c>
      <c r="M9" s="186">
        <f t="shared" si="4"/>
        <v>2</v>
      </c>
    </row>
    <row r="10" spans="1:13" ht="12.75">
      <c r="A10" s="181" t="s">
        <v>32</v>
      </c>
      <c r="B10" s="182">
        <v>121448</v>
      </c>
      <c r="C10" s="182">
        <v>120356</v>
      </c>
      <c r="D10" s="182">
        <v>125280</v>
      </c>
      <c r="E10" s="182">
        <v>126094</v>
      </c>
      <c r="F10" s="194">
        <f t="shared" si="5"/>
        <v>814</v>
      </c>
      <c r="G10" s="195">
        <f t="shared" si="0"/>
        <v>0.006497445721583617</v>
      </c>
      <c r="H10" s="198">
        <f t="shared" si="1"/>
        <v>20</v>
      </c>
      <c r="I10" s="198">
        <f t="shared" si="2"/>
        <v>15</v>
      </c>
      <c r="J10" s="194">
        <f t="shared" si="6"/>
        <v>4924</v>
      </c>
      <c r="K10" s="195">
        <f t="shared" si="3"/>
        <v>0.04091196118182716</v>
      </c>
      <c r="L10" s="198">
        <f aca="true" t="shared" si="7" ref="L10:L37">RANK(J10,$J$7:$J$38)</f>
        <v>25</v>
      </c>
      <c r="M10" s="199">
        <f t="shared" si="4"/>
        <v>11</v>
      </c>
    </row>
    <row r="11" spans="1:13" ht="12.75">
      <c r="A11" s="183" t="s">
        <v>35</v>
      </c>
      <c r="B11" s="184">
        <v>221731</v>
      </c>
      <c r="C11" s="184">
        <v>221909</v>
      </c>
      <c r="D11" s="184">
        <v>225667</v>
      </c>
      <c r="E11" s="184">
        <v>220580</v>
      </c>
      <c r="F11" s="184">
        <f t="shared" si="5"/>
        <v>-5087</v>
      </c>
      <c r="G11" s="185">
        <f t="shared" si="0"/>
        <v>-0.022542064191928834</v>
      </c>
      <c r="H11" s="196">
        <f t="shared" si="1"/>
        <v>31</v>
      </c>
      <c r="I11" s="196">
        <f t="shared" si="2"/>
        <v>31</v>
      </c>
      <c r="J11" s="184">
        <f t="shared" si="6"/>
        <v>3758</v>
      </c>
      <c r="K11" s="185">
        <f t="shared" si="3"/>
        <v>0.016934869698840505</v>
      </c>
      <c r="L11" s="196">
        <f t="shared" si="7"/>
        <v>27</v>
      </c>
      <c r="M11" s="186">
        <f t="shared" si="4"/>
        <v>27</v>
      </c>
    </row>
    <row r="12" spans="1:13" ht="12.75">
      <c r="A12" s="181" t="s">
        <v>36</v>
      </c>
      <c r="B12" s="182">
        <v>833538</v>
      </c>
      <c r="C12" s="182">
        <v>853774</v>
      </c>
      <c r="D12" s="182">
        <v>882868</v>
      </c>
      <c r="E12" s="182">
        <v>892498</v>
      </c>
      <c r="F12" s="194">
        <f t="shared" si="5"/>
        <v>9630</v>
      </c>
      <c r="G12" s="195">
        <f t="shared" si="0"/>
        <v>0.010907632851117066</v>
      </c>
      <c r="H12" s="198">
        <f t="shared" si="1"/>
        <v>6</v>
      </c>
      <c r="I12" s="198">
        <f t="shared" si="2"/>
        <v>7</v>
      </c>
      <c r="J12" s="194">
        <f t="shared" si="6"/>
        <v>29094</v>
      </c>
      <c r="K12" s="195">
        <f t="shared" si="3"/>
        <v>0.034076933708452106</v>
      </c>
      <c r="L12" s="198">
        <f t="shared" si="7"/>
        <v>9</v>
      </c>
      <c r="M12" s="199">
        <f t="shared" si="4"/>
        <v>20</v>
      </c>
    </row>
    <row r="13" spans="1:13" ht="12.75">
      <c r="A13" s="183" t="s">
        <v>108</v>
      </c>
      <c r="B13" s="184">
        <v>3269700</v>
      </c>
      <c r="C13" s="184">
        <v>3344459</v>
      </c>
      <c r="D13" s="184">
        <v>3410841</v>
      </c>
      <c r="E13" s="184">
        <v>3397499</v>
      </c>
      <c r="F13" s="184">
        <f t="shared" si="5"/>
        <v>-13342</v>
      </c>
      <c r="G13" s="185">
        <f t="shared" si="0"/>
        <v>-0.003911645251127194</v>
      </c>
      <c r="H13" s="196">
        <f t="shared" si="1"/>
        <v>32</v>
      </c>
      <c r="I13" s="196">
        <f t="shared" si="2"/>
        <v>27</v>
      </c>
      <c r="J13" s="184">
        <f t="shared" si="6"/>
        <v>66382</v>
      </c>
      <c r="K13" s="185">
        <f t="shared" si="3"/>
        <v>0.019848352155012128</v>
      </c>
      <c r="L13" s="196">
        <f t="shared" si="7"/>
        <v>2</v>
      </c>
      <c r="M13" s="186">
        <f t="shared" si="4"/>
        <v>26</v>
      </c>
    </row>
    <row r="14" spans="1:13" ht="12.75">
      <c r="A14" s="181" t="s">
        <v>64</v>
      </c>
      <c r="B14" s="182">
        <v>720772</v>
      </c>
      <c r="C14" s="182">
        <v>749621</v>
      </c>
      <c r="D14" s="182">
        <v>779580</v>
      </c>
      <c r="E14" s="182">
        <v>782434</v>
      </c>
      <c r="F14" s="194">
        <f t="shared" si="5"/>
        <v>2854</v>
      </c>
      <c r="G14" s="195">
        <f t="shared" si="0"/>
        <v>0.003660945637394386</v>
      </c>
      <c r="H14" s="198">
        <f t="shared" si="1"/>
        <v>14</v>
      </c>
      <c r="I14" s="198">
        <f t="shared" si="2"/>
        <v>19</v>
      </c>
      <c r="J14" s="194">
        <f t="shared" si="6"/>
        <v>29959</v>
      </c>
      <c r="K14" s="195">
        <f t="shared" si="3"/>
        <v>0.03996552924744634</v>
      </c>
      <c r="L14" s="198">
        <f t="shared" si="7"/>
        <v>8</v>
      </c>
      <c r="M14" s="199">
        <f t="shared" si="4"/>
        <v>13</v>
      </c>
    </row>
    <row r="15" spans="1:13" ht="12.75">
      <c r="A15" s="183" t="s">
        <v>34</v>
      </c>
      <c r="B15" s="184">
        <v>124784</v>
      </c>
      <c r="C15" s="184">
        <v>130620</v>
      </c>
      <c r="D15" s="184">
        <v>134121</v>
      </c>
      <c r="E15" s="184">
        <v>134593</v>
      </c>
      <c r="F15" s="184">
        <f t="shared" si="5"/>
        <v>472</v>
      </c>
      <c r="G15" s="185">
        <f t="shared" si="0"/>
        <v>0.0035192102653573976</v>
      </c>
      <c r="H15" s="196">
        <f t="shared" si="1"/>
        <v>21</v>
      </c>
      <c r="I15" s="196">
        <f t="shared" si="2"/>
        <v>20</v>
      </c>
      <c r="J15" s="184">
        <f t="shared" si="6"/>
        <v>3501</v>
      </c>
      <c r="K15" s="185">
        <f t="shared" si="3"/>
        <v>0.026802939825447902</v>
      </c>
      <c r="L15" s="196">
        <f>RANK(J15,$J$7:$J$38)</f>
        <v>28</v>
      </c>
      <c r="M15" s="186">
        <f t="shared" si="4"/>
        <v>21</v>
      </c>
    </row>
    <row r="16" spans="1:13" ht="12.75">
      <c r="A16" s="181" t="s">
        <v>38</v>
      </c>
      <c r="B16" s="182">
        <v>234068</v>
      </c>
      <c r="C16" s="182">
        <v>237816</v>
      </c>
      <c r="D16" s="182">
        <v>243651</v>
      </c>
      <c r="E16" s="182">
        <v>244919</v>
      </c>
      <c r="F16" s="194">
        <f t="shared" si="5"/>
        <v>1268</v>
      </c>
      <c r="G16" s="195">
        <f t="shared" si="0"/>
        <v>0.005204164973671377</v>
      </c>
      <c r="H16" s="198">
        <f t="shared" si="1"/>
        <v>19</v>
      </c>
      <c r="I16" s="198">
        <f t="shared" si="2"/>
        <v>17</v>
      </c>
      <c r="J16" s="194">
        <f t="shared" si="6"/>
        <v>5835</v>
      </c>
      <c r="K16" s="195">
        <f t="shared" si="3"/>
        <v>0.024535775557573913</v>
      </c>
      <c r="L16" s="198">
        <f t="shared" si="7"/>
        <v>23</v>
      </c>
      <c r="M16" s="199">
        <f t="shared" si="4"/>
        <v>23</v>
      </c>
    </row>
    <row r="17" spans="1:13" ht="12.75">
      <c r="A17" s="183" t="s">
        <v>68</v>
      </c>
      <c r="B17" s="184">
        <v>1471443</v>
      </c>
      <c r="C17" s="184">
        <v>1548919</v>
      </c>
      <c r="D17" s="184">
        <v>1627196</v>
      </c>
      <c r="E17" s="184">
        <v>1624382</v>
      </c>
      <c r="F17" s="184">
        <f t="shared" si="5"/>
        <v>-2814</v>
      </c>
      <c r="G17" s="185">
        <f t="shared" si="0"/>
        <v>-0.0017293552835675463</v>
      </c>
      <c r="H17" s="196">
        <f t="shared" si="1"/>
        <v>29</v>
      </c>
      <c r="I17" s="196">
        <f t="shared" si="2"/>
        <v>24</v>
      </c>
      <c r="J17" s="184">
        <f t="shared" si="6"/>
        <v>78277</v>
      </c>
      <c r="K17" s="185">
        <f t="shared" si="3"/>
        <v>0.05053653548055137</v>
      </c>
      <c r="L17" s="196">
        <f t="shared" si="7"/>
        <v>1</v>
      </c>
      <c r="M17" s="186">
        <f t="shared" si="4"/>
        <v>6</v>
      </c>
    </row>
    <row r="18" spans="1:13" ht="12.75">
      <c r="A18" s="181" t="s">
        <v>39</v>
      </c>
      <c r="B18" s="182">
        <v>888577</v>
      </c>
      <c r="C18" s="182">
        <v>951121</v>
      </c>
      <c r="D18" s="182">
        <v>994870</v>
      </c>
      <c r="E18" s="182">
        <v>998941</v>
      </c>
      <c r="F18" s="194">
        <f t="shared" si="5"/>
        <v>4071</v>
      </c>
      <c r="G18" s="195">
        <f t="shared" si="0"/>
        <v>0.004091991918542037</v>
      </c>
      <c r="H18" s="198">
        <f t="shared" si="1"/>
        <v>10</v>
      </c>
      <c r="I18" s="198">
        <f t="shared" si="2"/>
        <v>18</v>
      </c>
      <c r="J18" s="194">
        <f t="shared" si="6"/>
        <v>43749</v>
      </c>
      <c r="K18" s="195">
        <f t="shared" si="3"/>
        <v>0.045997302130853956</v>
      </c>
      <c r="L18" s="198">
        <f t="shared" si="7"/>
        <v>5</v>
      </c>
      <c r="M18" s="199">
        <f t="shared" si="4"/>
        <v>8</v>
      </c>
    </row>
    <row r="19" spans="1:13" ht="12.75">
      <c r="A19" s="183" t="s">
        <v>40</v>
      </c>
      <c r="B19" s="184">
        <v>160798</v>
      </c>
      <c r="C19" s="184">
        <v>163030</v>
      </c>
      <c r="D19" s="184">
        <v>157793</v>
      </c>
      <c r="E19" s="184">
        <v>153122</v>
      </c>
      <c r="F19" s="184">
        <f t="shared" si="5"/>
        <v>-4671</v>
      </c>
      <c r="G19" s="185">
        <f t="shared" si="0"/>
        <v>-0.029602073602758017</v>
      </c>
      <c r="H19" s="196">
        <f t="shared" si="1"/>
        <v>30</v>
      </c>
      <c r="I19" s="196">
        <f t="shared" si="2"/>
        <v>32</v>
      </c>
      <c r="J19" s="184">
        <f t="shared" si="6"/>
        <v>-5237</v>
      </c>
      <c r="K19" s="185">
        <f t="shared" si="3"/>
        <v>-0.032122922161565315</v>
      </c>
      <c r="L19" s="196">
        <f t="shared" si="7"/>
        <v>32</v>
      </c>
      <c r="M19" s="186">
        <f t="shared" si="4"/>
        <v>32</v>
      </c>
    </row>
    <row r="20" spans="1:13" ht="12.75">
      <c r="A20" s="181" t="s">
        <v>41</v>
      </c>
      <c r="B20" s="182">
        <v>209772</v>
      </c>
      <c r="C20" s="182">
        <v>218060</v>
      </c>
      <c r="D20" s="182">
        <v>226929</v>
      </c>
      <c r="E20" s="182">
        <v>230654</v>
      </c>
      <c r="F20" s="194">
        <f t="shared" si="5"/>
        <v>3725</v>
      </c>
      <c r="G20" s="195">
        <f t="shared" si="0"/>
        <v>0.01641482578251341</v>
      </c>
      <c r="H20" s="198">
        <f t="shared" si="1"/>
        <v>11</v>
      </c>
      <c r="I20" s="198">
        <f t="shared" si="2"/>
        <v>5</v>
      </c>
      <c r="J20" s="194">
        <f t="shared" si="6"/>
        <v>8869</v>
      </c>
      <c r="K20" s="195">
        <f t="shared" si="3"/>
        <v>0.04067229202971667</v>
      </c>
      <c r="L20" s="198">
        <f>RANK(J20,$J$7:$J$38)</f>
        <v>22</v>
      </c>
      <c r="M20" s="199">
        <f t="shared" si="4"/>
        <v>12</v>
      </c>
    </row>
    <row r="21" spans="1:13" ht="12.75">
      <c r="A21" s="200" t="s">
        <v>28</v>
      </c>
      <c r="B21" s="201">
        <v>1624237</v>
      </c>
      <c r="C21" s="201">
        <v>1717868</v>
      </c>
      <c r="D21" s="201">
        <v>1761000</v>
      </c>
      <c r="E21" s="201">
        <v>1778570</v>
      </c>
      <c r="F21" s="201">
        <f>+E21-D21</f>
        <v>17570</v>
      </c>
      <c r="G21" s="202">
        <f>+(E21/D21)-1</f>
        <v>0.009977285633163024</v>
      </c>
      <c r="H21" s="203">
        <f>RANK(F21,$F$7:$F$38)</f>
        <v>1</v>
      </c>
      <c r="I21" s="203">
        <f>_xlfn.RANK.EQ(G21,$G$7:$G$38)</f>
        <v>9</v>
      </c>
      <c r="J21" s="201">
        <f t="shared" si="6"/>
        <v>43132</v>
      </c>
      <c r="K21" s="202">
        <f t="shared" si="3"/>
        <v>0.025107866262134237</v>
      </c>
      <c r="L21" s="203">
        <f>RANK(J21,$J$7:$J$38)</f>
        <v>6</v>
      </c>
      <c r="M21" s="204">
        <f>_xlfn.RANK.EQ(K21,$K$7:$K$38)</f>
        <v>22</v>
      </c>
    </row>
    <row r="22" spans="1:13" ht="12.75">
      <c r="A22" s="181" t="s">
        <v>43</v>
      </c>
      <c r="B22" s="182">
        <v>401768</v>
      </c>
      <c r="C22" s="182">
        <v>432319</v>
      </c>
      <c r="D22" s="182">
        <v>447924</v>
      </c>
      <c r="E22" s="182">
        <v>447743</v>
      </c>
      <c r="F22" s="194">
        <f t="shared" si="5"/>
        <v>-181</v>
      </c>
      <c r="G22" s="195">
        <f t="shared" si="0"/>
        <v>-0.00040408640751554703</v>
      </c>
      <c r="H22" s="198">
        <f t="shared" si="1"/>
        <v>22</v>
      </c>
      <c r="I22" s="198">
        <f t="shared" si="2"/>
        <v>22</v>
      </c>
      <c r="J22" s="194">
        <f t="shared" si="6"/>
        <v>15605</v>
      </c>
      <c r="K22" s="195">
        <f t="shared" si="3"/>
        <v>0.03609603094011593</v>
      </c>
      <c r="L22" s="198">
        <f t="shared" si="7"/>
        <v>16</v>
      </c>
      <c r="M22" s="199">
        <f t="shared" si="4"/>
        <v>18</v>
      </c>
    </row>
    <row r="23" spans="1:13" ht="12.75">
      <c r="A23" s="183" t="s">
        <v>44</v>
      </c>
      <c r="B23" s="184">
        <v>205691</v>
      </c>
      <c r="C23" s="184">
        <v>207170</v>
      </c>
      <c r="D23" s="184">
        <v>212112</v>
      </c>
      <c r="E23" s="184">
        <v>210684</v>
      </c>
      <c r="F23" s="184">
        <f t="shared" si="5"/>
        <v>-1428</v>
      </c>
      <c r="G23" s="185">
        <f t="shared" si="0"/>
        <v>-0.00673229237384021</v>
      </c>
      <c r="H23" s="196">
        <f t="shared" si="1"/>
        <v>28</v>
      </c>
      <c r="I23" s="196">
        <f t="shared" si="2"/>
        <v>30</v>
      </c>
      <c r="J23" s="184">
        <f t="shared" si="6"/>
        <v>4942</v>
      </c>
      <c r="K23" s="185">
        <f t="shared" si="3"/>
        <v>0.023854805232417897</v>
      </c>
      <c r="L23" s="196">
        <f t="shared" si="7"/>
        <v>24</v>
      </c>
      <c r="M23" s="186">
        <f t="shared" si="4"/>
        <v>24</v>
      </c>
    </row>
    <row r="24" spans="1:13" ht="12.75">
      <c r="A24" s="181" t="s">
        <v>45</v>
      </c>
      <c r="B24" s="182">
        <v>135056</v>
      </c>
      <c r="C24" s="182">
        <v>136757</v>
      </c>
      <c r="D24" s="182">
        <v>138808</v>
      </c>
      <c r="E24" s="182">
        <v>141578</v>
      </c>
      <c r="F24" s="194">
        <f t="shared" si="5"/>
        <v>2770</v>
      </c>
      <c r="G24" s="195">
        <f t="shared" si="0"/>
        <v>0.019955622154342656</v>
      </c>
      <c r="H24" s="198">
        <f t="shared" si="1"/>
        <v>15</v>
      </c>
      <c r="I24" s="198">
        <f t="shared" si="2"/>
        <v>2</v>
      </c>
      <c r="J24" s="194">
        <f t="shared" si="6"/>
        <v>2051</v>
      </c>
      <c r="K24" s="195">
        <f t="shared" si="3"/>
        <v>0.014997404154814653</v>
      </c>
      <c r="L24" s="198">
        <f t="shared" si="7"/>
        <v>29</v>
      </c>
      <c r="M24" s="199">
        <f t="shared" si="4"/>
        <v>29</v>
      </c>
    </row>
    <row r="25" spans="1:13" ht="12.75">
      <c r="A25" s="183" t="s">
        <v>46</v>
      </c>
      <c r="B25" s="184">
        <v>1486896</v>
      </c>
      <c r="C25" s="184">
        <v>1553049</v>
      </c>
      <c r="D25" s="184">
        <v>1608191</v>
      </c>
      <c r="E25" s="184">
        <v>1624593</v>
      </c>
      <c r="F25" s="184">
        <f t="shared" si="5"/>
        <v>16402</v>
      </c>
      <c r="G25" s="185">
        <f t="shared" si="0"/>
        <v>0.010199037303404879</v>
      </c>
      <c r="H25" s="196">
        <f t="shared" si="1"/>
        <v>2</v>
      </c>
      <c r="I25" s="196">
        <f t="shared" si="2"/>
        <v>8</v>
      </c>
      <c r="J25" s="184">
        <f t="shared" si="6"/>
        <v>55142</v>
      </c>
      <c r="K25" s="185">
        <f t="shared" si="3"/>
        <v>0.03550564083940677</v>
      </c>
      <c r="L25" s="196">
        <f>RANK(J25,$J$7:$J$38)</f>
        <v>3</v>
      </c>
      <c r="M25" s="186">
        <f t="shared" si="4"/>
        <v>19</v>
      </c>
    </row>
    <row r="26" spans="1:13" ht="12.75">
      <c r="A26" s="181" t="s">
        <v>47</v>
      </c>
      <c r="B26" s="182">
        <v>202973</v>
      </c>
      <c r="C26" s="182">
        <v>215101</v>
      </c>
      <c r="D26" s="182">
        <v>215491</v>
      </c>
      <c r="E26" s="182">
        <v>214766</v>
      </c>
      <c r="F26" s="194">
        <f t="shared" si="5"/>
        <v>-725</v>
      </c>
      <c r="G26" s="195">
        <f t="shared" si="0"/>
        <v>-0.0033644096505190957</v>
      </c>
      <c r="H26" s="198">
        <f t="shared" si="1"/>
        <v>26</v>
      </c>
      <c r="I26" s="198">
        <f t="shared" si="2"/>
        <v>26</v>
      </c>
      <c r="J26" s="194">
        <f t="shared" si="6"/>
        <v>390</v>
      </c>
      <c r="K26" s="195">
        <f t="shared" si="3"/>
        <v>0.0018131017522000636</v>
      </c>
      <c r="L26" s="198">
        <f t="shared" si="7"/>
        <v>30</v>
      </c>
      <c r="M26" s="199">
        <f t="shared" si="4"/>
        <v>30</v>
      </c>
    </row>
    <row r="27" spans="1:13" ht="12.75">
      <c r="A27" s="183" t="s">
        <v>48</v>
      </c>
      <c r="B27" s="184">
        <v>568567</v>
      </c>
      <c r="C27" s="184">
        <v>597911</v>
      </c>
      <c r="D27" s="184">
        <v>620188</v>
      </c>
      <c r="E27" s="184">
        <v>623811</v>
      </c>
      <c r="F27" s="184">
        <f t="shared" si="5"/>
        <v>3623</v>
      </c>
      <c r="G27" s="185">
        <f t="shared" si="0"/>
        <v>0.005841777009552018</v>
      </c>
      <c r="H27" s="196">
        <f t="shared" si="1"/>
        <v>12</v>
      </c>
      <c r="I27" s="196">
        <f t="shared" si="2"/>
        <v>16</v>
      </c>
      <c r="J27" s="184">
        <f t="shared" si="6"/>
        <v>22277</v>
      </c>
      <c r="K27" s="185">
        <f t="shared" si="3"/>
        <v>0.037258053456116436</v>
      </c>
      <c r="L27" s="196">
        <f t="shared" si="7"/>
        <v>12</v>
      </c>
      <c r="M27" s="186">
        <f t="shared" si="4"/>
        <v>15</v>
      </c>
    </row>
    <row r="28" spans="1:13" ht="12.75">
      <c r="A28" s="181" t="s">
        <v>49</v>
      </c>
      <c r="B28" s="182">
        <v>506744</v>
      </c>
      <c r="C28" s="182">
        <v>549681</v>
      </c>
      <c r="D28" s="182">
        <v>576858</v>
      </c>
      <c r="E28" s="182">
        <v>587506</v>
      </c>
      <c r="F28" s="194">
        <f t="shared" si="5"/>
        <v>10648</v>
      </c>
      <c r="G28" s="195">
        <f t="shared" si="0"/>
        <v>0.018458615465157813</v>
      </c>
      <c r="H28" s="198">
        <f t="shared" si="1"/>
        <v>5</v>
      </c>
      <c r="I28" s="198">
        <f t="shared" si="2"/>
        <v>3</v>
      </c>
      <c r="J28" s="194">
        <f t="shared" si="6"/>
        <v>27177</v>
      </c>
      <c r="K28" s="195">
        <f t="shared" si="3"/>
        <v>0.04944140328663349</v>
      </c>
      <c r="L28" s="198">
        <f t="shared" si="7"/>
        <v>10</v>
      </c>
      <c r="M28" s="199">
        <f t="shared" si="4"/>
        <v>7</v>
      </c>
    </row>
    <row r="29" spans="1:13" ht="12.75">
      <c r="A29" s="183" t="s">
        <v>50</v>
      </c>
      <c r="B29" s="184">
        <v>373108</v>
      </c>
      <c r="C29" s="184">
        <v>413832</v>
      </c>
      <c r="D29" s="184">
        <v>447348</v>
      </c>
      <c r="E29" s="184">
        <v>458585</v>
      </c>
      <c r="F29" s="184">
        <f t="shared" si="5"/>
        <v>11237</v>
      </c>
      <c r="G29" s="185">
        <f t="shared" si="0"/>
        <v>0.025119146615163235</v>
      </c>
      <c r="H29" s="196">
        <f t="shared" si="1"/>
        <v>3</v>
      </c>
      <c r="I29" s="196">
        <f t="shared" si="2"/>
        <v>1</v>
      </c>
      <c r="J29" s="184">
        <f t="shared" si="6"/>
        <v>33516</v>
      </c>
      <c r="K29" s="185">
        <f t="shared" si="3"/>
        <v>0.08098938699762215</v>
      </c>
      <c r="L29" s="196">
        <f t="shared" si="7"/>
        <v>7</v>
      </c>
      <c r="M29" s="186">
        <f t="shared" si="4"/>
        <v>1</v>
      </c>
    </row>
    <row r="30" spans="1:13" ht="12.75">
      <c r="A30" s="181" t="s">
        <v>51</v>
      </c>
      <c r="B30" s="182">
        <v>395547</v>
      </c>
      <c r="C30" s="182">
        <v>424473</v>
      </c>
      <c r="D30" s="182">
        <v>439816</v>
      </c>
      <c r="E30" s="182">
        <v>442770</v>
      </c>
      <c r="F30" s="194">
        <f t="shared" si="5"/>
        <v>2954</v>
      </c>
      <c r="G30" s="195">
        <f t="shared" si="0"/>
        <v>0.006716445058842835</v>
      </c>
      <c r="H30" s="198">
        <f t="shared" si="1"/>
        <v>13</v>
      </c>
      <c r="I30" s="198">
        <f t="shared" si="2"/>
        <v>14</v>
      </c>
      <c r="J30" s="194">
        <f t="shared" si="6"/>
        <v>15343</v>
      </c>
      <c r="K30" s="195">
        <f t="shared" si="3"/>
        <v>0.036145997507497585</v>
      </c>
      <c r="L30" s="198">
        <f t="shared" si="7"/>
        <v>18</v>
      </c>
      <c r="M30" s="199">
        <f t="shared" si="4"/>
        <v>17</v>
      </c>
    </row>
    <row r="31" spans="1:13" ht="12.75">
      <c r="A31" s="183" t="s">
        <v>52</v>
      </c>
      <c r="B31" s="184">
        <v>526823</v>
      </c>
      <c r="C31" s="184">
        <v>542257</v>
      </c>
      <c r="D31" s="184">
        <v>562199</v>
      </c>
      <c r="E31" s="184">
        <v>568624</v>
      </c>
      <c r="F31" s="184">
        <f t="shared" si="5"/>
        <v>6425</v>
      </c>
      <c r="G31" s="185">
        <f t="shared" si="0"/>
        <v>0.011428337652681808</v>
      </c>
      <c r="H31" s="196">
        <f t="shared" si="1"/>
        <v>8</v>
      </c>
      <c r="I31" s="196">
        <f t="shared" si="2"/>
        <v>6</v>
      </c>
      <c r="J31" s="184">
        <f t="shared" si="6"/>
        <v>19942</v>
      </c>
      <c r="K31" s="185">
        <f t="shared" si="3"/>
        <v>0.03677591990513718</v>
      </c>
      <c r="L31" s="196">
        <f t="shared" si="7"/>
        <v>13</v>
      </c>
      <c r="M31" s="186">
        <f t="shared" si="4"/>
        <v>16</v>
      </c>
    </row>
    <row r="32" spans="1:13" ht="12.75">
      <c r="A32" s="181" t="s">
        <v>53</v>
      </c>
      <c r="B32" s="182">
        <v>574179</v>
      </c>
      <c r="C32" s="182">
        <v>597859</v>
      </c>
      <c r="D32" s="182">
        <v>607140</v>
      </c>
      <c r="E32" s="182">
        <v>617899</v>
      </c>
      <c r="F32" s="194">
        <f t="shared" si="5"/>
        <v>10759</v>
      </c>
      <c r="G32" s="195">
        <f t="shared" si="0"/>
        <v>0.01772078927430254</v>
      </c>
      <c r="H32" s="198">
        <f t="shared" si="1"/>
        <v>4</v>
      </c>
      <c r="I32" s="198">
        <f t="shared" si="2"/>
        <v>4</v>
      </c>
      <c r="J32" s="194">
        <f t="shared" si="6"/>
        <v>9281</v>
      </c>
      <c r="K32" s="195">
        <f t="shared" si="3"/>
        <v>0.015523727166439016</v>
      </c>
      <c r="L32" s="198">
        <f t="shared" si="7"/>
        <v>21</v>
      </c>
      <c r="M32" s="199">
        <f t="shared" si="4"/>
        <v>28</v>
      </c>
    </row>
    <row r="33" spans="1:13" ht="12.75">
      <c r="A33" s="183" t="s">
        <v>54</v>
      </c>
      <c r="B33" s="184">
        <v>173030</v>
      </c>
      <c r="C33" s="184">
        <v>168820</v>
      </c>
      <c r="D33" s="184">
        <v>165576</v>
      </c>
      <c r="E33" s="184">
        <v>165271</v>
      </c>
      <c r="F33" s="184">
        <f t="shared" si="5"/>
        <v>-305</v>
      </c>
      <c r="G33" s="185">
        <f t="shared" si="0"/>
        <v>-0.001842054404019855</v>
      </c>
      <c r="H33" s="196">
        <f t="shared" si="1"/>
        <v>23</v>
      </c>
      <c r="I33" s="196">
        <f t="shared" si="2"/>
        <v>25</v>
      </c>
      <c r="J33" s="184">
        <f t="shared" si="6"/>
        <v>-3244</v>
      </c>
      <c r="K33" s="185">
        <f t="shared" si="3"/>
        <v>-0.01921573273308852</v>
      </c>
      <c r="L33" s="196">
        <f t="shared" si="7"/>
        <v>31</v>
      </c>
      <c r="M33" s="186">
        <f t="shared" si="4"/>
        <v>31</v>
      </c>
    </row>
    <row r="34" spans="1:13" ht="12.75">
      <c r="A34" s="181" t="s">
        <v>55</v>
      </c>
      <c r="B34" s="182">
        <v>614362</v>
      </c>
      <c r="C34" s="182">
        <v>647614</v>
      </c>
      <c r="D34" s="182">
        <v>674263</v>
      </c>
      <c r="E34" s="182">
        <v>680387</v>
      </c>
      <c r="F34" s="194">
        <f t="shared" si="5"/>
        <v>6124</v>
      </c>
      <c r="G34" s="195">
        <f t="shared" si="0"/>
        <v>0.009082509347242862</v>
      </c>
      <c r="H34" s="198">
        <f t="shared" si="1"/>
        <v>9</v>
      </c>
      <c r="I34" s="198">
        <f t="shared" si="2"/>
        <v>10</v>
      </c>
      <c r="J34" s="194">
        <f t="shared" si="6"/>
        <v>26649</v>
      </c>
      <c r="K34" s="195">
        <f t="shared" si="3"/>
        <v>0.04114951190060756</v>
      </c>
      <c r="L34" s="198">
        <f t="shared" si="7"/>
        <v>11</v>
      </c>
      <c r="M34" s="199">
        <f t="shared" si="4"/>
        <v>10</v>
      </c>
    </row>
    <row r="35" spans="1:13" ht="12.75">
      <c r="A35" s="183" t="s">
        <v>56</v>
      </c>
      <c r="B35" s="184">
        <v>90914</v>
      </c>
      <c r="C35" s="184">
        <v>97174</v>
      </c>
      <c r="D35" s="184">
        <v>100979</v>
      </c>
      <c r="E35" s="184">
        <v>100472</v>
      </c>
      <c r="F35" s="184">
        <f t="shared" si="5"/>
        <v>-507</v>
      </c>
      <c r="G35" s="185">
        <f t="shared" si="0"/>
        <v>-0.005020845918458305</v>
      </c>
      <c r="H35" s="196">
        <f t="shared" si="1"/>
        <v>24</v>
      </c>
      <c r="I35" s="196">
        <f t="shared" si="2"/>
        <v>29</v>
      </c>
      <c r="J35" s="184">
        <f t="shared" si="6"/>
        <v>3805</v>
      </c>
      <c r="K35" s="185">
        <f t="shared" si="3"/>
        <v>0.03915656451314131</v>
      </c>
      <c r="L35" s="196">
        <f t="shared" si="7"/>
        <v>26</v>
      </c>
      <c r="M35" s="186">
        <f t="shared" si="4"/>
        <v>14</v>
      </c>
    </row>
    <row r="36" spans="1:13" ht="12.75">
      <c r="A36" s="181" t="s">
        <v>65</v>
      </c>
      <c r="B36" s="182">
        <v>726465</v>
      </c>
      <c r="C36" s="182">
        <v>736568</v>
      </c>
      <c r="D36" s="182">
        <v>752659</v>
      </c>
      <c r="E36" s="182">
        <v>754792</v>
      </c>
      <c r="F36" s="194">
        <f t="shared" si="5"/>
        <v>2133</v>
      </c>
      <c r="G36" s="195">
        <f t="shared" si="0"/>
        <v>0.0028339526930523107</v>
      </c>
      <c r="H36" s="198">
        <f t="shared" si="1"/>
        <v>17</v>
      </c>
      <c r="I36" s="198">
        <f t="shared" si="2"/>
        <v>21</v>
      </c>
      <c r="J36" s="194">
        <f t="shared" si="6"/>
        <v>16091</v>
      </c>
      <c r="K36" s="195">
        <f t="shared" si="3"/>
        <v>0.021845912393696265</v>
      </c>
      <c r="L36" s="198">
        <f t="shared" si="7"/>
        <v>15</v>
      </c>
      <c r="M36" s="199">
        <f t="shared" si="4"/>
        <v>25</v>
      </c>
    </row>
    <row r="37" spans="1:13" ht="12.75">
      <c r="A37" s="183" t="s">
        <v>58</v>
      </c>
      <c r="B37" s="184">
        <v>344912</v>
      </c>
      <c r="C37" s="184">
        <v>358842</v>
      </c>
      <c r="D37" s="184">
        <v>374432</v>
      </c>
      <c r="E37" s="184">
        <v>373880</v>
      </c>
      <c r="F37" s="184">
        <f t="shared" si="5"/>
        <v>-552</v>
      </c>
      <c r="G37" s="185">
        <f t="shared" si="0"/>
        <v>-0.001474232971540923</v>
      </c>
      <c r="H37" s="196">
        <f t="shared" si="1"/>
        <v>25</v>
      </c>
      <c r="I37" s="196">
        <f t="shared" si="2"/>
        <v>23</v>
      </c>
      <c r="J37" s="184">
        <f t="shared" si="6"/>
        <v>15590</v>
      </c>
      <c r="K37" s="185">
        <f t="shared" si="3"/>
        <v>0.04344530461874596</v>
      </c>
      <c r="L37" s="196">
        <f t="shared" si="7"/>
        <v>17</v>
      </c>
      <c r="M37" s="186">
        <f t="shared" si="4"/>
        <v>9</v>
      </c>
    </row>
    <row r="38" spans="1:13" ht="12.75">
      <c r="A38" s="181" t="s">
        <v>59</v>
      </c>
      <c r="B38" s="182">
        <v>167780</v>
      </c>
      <c r="C38" s="182">
        <v>175593</v>
      </c>
      <c r="D38" s="182">
        <v>185244</v>
      </c>
      <c r="E38" s="182">
        <v>186528</v>
      </c>
      <c r="F38" s="194">
        <f t="shared" si="5"/>
        <v>1284</v>
      </c>
      <c r="G38" s="195">
        <f t="shared" si="0"/>
        <v>0.006931398587808557</v>
      </c>
      <c r="H38" s="198">
        <f t="shared" si="1"/>
        <v>18</v>
      </c>
      <c r="I38" s="198">
        <f t="shared" si="2"/>
        <v>13</v>
      </c>
      <c r="J38" s="340">
        <f t="shared" si="6"/>
        <v>9651</v>
      </c>
      <c r="K38" s="341">
        <f t="shared" si="3"/>
        <v>0.05496232765543052</v>
      </c>
      <c r="L38" s="198">
        <f>RANK(J38,$J$7:$J$38)</f>
        <v>20</v>
      </c>
      <c r="M38" s="199">
        <f>_xlfn.RANK.EQ(K38,$K$7:$K$38)</f>
        <v>4</v>
      </c>
    </row>
    <row r="39" spans="1:13" ht="12.75">
      <c r="A39" s="342" t="s">
        <v>106</v>
      </c>
      <c r="B39" s="343">
        <f>SUM(B7:B38)</f>
        <v>18616624</v>
      </c>
      <c r="C39" s="344">
        <f>SUM(C7:C38)</f>
        <v>19418455</v>
      </c>
      <c r="D39" s="343">
        <f>SUM(D7:D38)</f>
        <v>20079365</v>
      </c>
      <c r="E39" s="343">
        <f>SUM(E7:E38)</f>
        <v>20174011</v>
      </c>
      <c r="F39" s="343">
        <f t="shared" si="5"/>
        <v>94646</v>
      </c>
      <c r="G39" s="345">
        <f t="shared" si="0"/>
        <v>0.004713595275547711</v>
      </c>
      <c r="H39" s="346"/>
      <c r="I39" s="346"/>
      <c r="J39" s="187">
        <f>+D39-C39</f>
        <v>660910</v>
      </c>
      <c r="K39" s="197">
        <f>+(D39/C39)-1</f>
        <v>0.034035148522372216</v>
      </c>
      <c r="L39" s="346"/>
      <c r="M39" s="347"/>
    </row>
    <row r="41" ht="12.75">
      <c r="A41" s="97" t="s">
        <v>117</v>
      </c>
    </row>
  </sheetData>
  <sheetProtection/>
  <mergeCells count="10">
    <mergeCell ref="F5:I5"/>
    <mergeCell ref="J5:M5"/>
    <mergeCell ref="A1:K1"/>
    <mergeCell ref="A2:K2"/>
    <mergeCell ref="A3:K3"/>
    <mergeCell ref="E5:E6"/>
    <mergeCell ref="A5:A6"/>
    <mergeCell ref="B5:B6"/>
    <mergeCell ref="C5:C6"/>
    <mergeCell ref="D5:D6"/>
  </mergeCells>
  <printOptions horizontalCentered="1"/>
  <pageMargins left="0.5905511811023623" right="0.5905511811023623" top="0.3937007874015748" bottom="0.3937007874015748" header="0" footer="0"/>
  <pageSetup fitToHeight="1" fitToWidth="1" horizontalDpi="1200" verticalDpi="1200" orientation="landscape" scale="98" r:id="rId2"/>
  <headerFooter alignWithMargins="0">
    <oddFooter>&amp;L&amp;G&amp;C&amp;8www.iieg.gob.mx&amp;R&amp;G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showGridLines="0" workbookViewId="0" topLeftCell="A1">
      <selection activeCell="AF11" sqref="AF11"/>
    </sheetView>
  </sheetViews>
  <sheetFormatPr defaultColWidth="8.8515625" defaultRowHeight="12.75"/>
  <cols>
    <col min="1" max="1" width="13.57421875" style="63" customWidth="1"/>
    <col min="2" max="2" width="9.00390625" style="63" customWidth="1"/>
    <col min="3" max="3" width="5.8515625" style="63" customWidth="1"/>
    <col min="4" max="4" width="5.421875" style="63" customWidth="1"/>
    <col min="5" max="5" width="1.7109375" style="63" customWidth="1"/>
    <col min="6" max="6" width="13.57421875" style="63" customWidth="1"/>
    <col min="7" max="7" width="8.8515625" style="63" customWidth="1"/>
    <col min="8" max="8" width="5.8515625" style="63" customWidth="1"/>
    <col min="9" max="9" width="5.421875" style="63" customWidth="1"/>
    <col min="10" max="10" width="1.7109375" style="63" customWidth="1"/>
    <col min="11" max="11" width="13.57421875" style="63" customWidth="1"/>
    <col min="12" max="12" width="9.00390625" style="63" bestFit="1" customWidth="1"/>
    <col min="13" max="13" width="5.8515625" style="63" customWidth="1"/>
    <col min="14" max="14" width="5.421875" style="63" customWidth="1"/>
    <col min="15" max="15" width="1.7109375" style="63" customWidth="1"/>
    <col min="16" max="16" width="13.57421875" style="63" customWidth="1"/>
    <col min="17" max="17" width="9.28125" style="63" customWidth="1"/>
    <col min="18" max="18" width="5.8515625" style="63" customWidth="1"/>
    <col min="19" max="19" width="5.421875" style="63" customWidth="1"/>
    <col min="20" max="20" width="1.7109375" style="63" customWidth="1"/>
    <col min="21" max="21" width="13.57421875" style="63" customWidth="1"/>
    <col min="22" max="22" width="10.57421875" style="63" customWidth="1"/>
    <col min="23" max="23" width="7.00390625" style="63" bestFit="1" customWidth="1"/>
    <col min="24" max="24" width="5.421875" style="63" customWidth="1"/>
    <col min="25" max="25" width="1.57421875" style="63" customWidth="1"/>
    <col min="26" max="26" width="13.57421875" style="63" customWidth="1"/>
    <col min="27" max="27" width="10.28125" style="63" bestFit="1" customWidth="1"/>
    <col min="28" max="28" width="6.140625" style="63" bestFit="1" customWidth="1"/>
    <col min="29" max="29" width="5.57421875" style="63" bestFit="1" customWidth="1"/>
    <col min="30" max="30" width="1.7109375" style="63" customWidth="1"/>
    <col min="31" max="31" width="15.00390625" style="63" bestFit="1" customWidth="1"/>
    <col min="32" max="32" width="8.8515625" style="63" customWidth="1"/>
    <col min="33" max="33" width="6.140625" style="63" bestFit="1" customWidth="1"/>
    <col min="34" max="34" width="5.57421875" style="63" bestFit="1" customWidth="1"/>
    <col min="35" max="16384" width="8.8515625" style="63" customWidth="1"/>
  </cols>
  <sheetData>
    <row r="1" spans="1:16" ht="18">
      <c r="A1" s="61" t="s">
        <v>98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66" customFormat="1" ht="14.25">
      <c r="A2" s="64" t="s">
        <v>99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s="68" customFormat="1" ht="14.25">
      <c r="A3" s="64" t="s">
        <v>100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68" customFormat="1" ht="14.25">
      <c r="A4" s="64" t="s">
        <v>166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s="68" customFormat="1" ht="10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s="68" customFormat="1" ht="10.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34" s="70" customFormat="1" ht="15" customHeight="1">
      <c r="A7" s="374">
        <v>2013</v>
      </c>
      <c r="B7" s="375"/>
      <c r="C7" s="375"/>
      <c r="D7" s="376"/>
      <c r="F7" s="374">
        <v>2014</v>
      </c>
      <c r="G7" s="375"/>
      <c r="H7" s="375"/>
      <c r="I7" s="376"/>
      <c r="K7" s="374">
        <v>2015</v>
      </c>
      <c r="L7" s="375"/>
      <c r="M7" s="375"/>
      <c r="N7" s="376"/>
      <c r="P7" s="374">
        <v>2016</v>
      </c>
      <c r="Q7" s="375"/>
      <c r="R7" s="375"/>
      <c r="S7" s="376"/>
      <c r="U7" s="374">
        <v>2017</v>
      </c>
      <c r="V7" s="375"/>
      <c r="W7" s="375"/>
      <c r="X7" s="376"/>
      <c r="Z7" s="374">
        <v>2018</v>
      </c>
      <c r="AA7" s="375"/>
      <c r="AB7" s="375"/>
      <c r="AC7" s="376"/>
      <c r="AE7" s="374">
        <v>2019</v>
      </c>
      <c r="AF7" s="375"/>
      <c r="AG7" s="375"/>
      <c r="AH7" s="376"/>
    </row>
    <row r="8" spans="1:34" s="71" customFormat="1" ht="11.25" customHeight="1">
      <c r="A8" s="331" t="s">
        <v>73</v>
      </c>
      <c r="B8" s="333" t="s">
        <v>139</v>
      </c>
      <c r="C8" s="331" t="s">
        <v>74</v>
      </c>
      <c r="D8" s="333" t="s">
        <v>75</v>
      </c>
      <c r="F8" s="331" t="s">
        <v>73</v>
      </c>
      <c r="G8" s="333" t="s">
        <v>139</v>
      </c>
      <c r="H8" s="331" t="s">
        <v>74</v>
      </c>
      <c r="I8" s="333" t="s">
        <v>75</v>
      </c>
      <c r="K8" s="331" t="s">
        <v>73</v>
      </c>
      <c r="L8" s="333" t="s">
        <v>139</v>
      </c>
      <c r="M8" s="331" t="s">
        <v>74</v>
      </c>
      <c r="N8" s="333" t="s">
        <v>75</v>
      </c>
      <c r="P8" s="331" t="s">
        <v>73</v>
      </c>
      <c r="Q8" s="333" t="s">
        <v>139</v>
      </c>
      <c r="R8" s="331" t="s">
        <v>74</v>
      </c>
      <c r="S8" s="333" t="s">
        <v>75</v>
      </c>
      <c r="U8" s="331" t="s">
        <v>73</v>
      </c>
      <c r="V8" s="333" t="s">
        <v>139</v>
      </c>
      <c r="W8" s="331" t="s">
        <v>74</v>
      </c>
      <c r="X8" s="333" t="s">
        <v>75</v>
      </c>
      <c r="Z8" s="331" t="s">
        <v>73</v>
      </c>
      <c r="AA8" s="333" t="s">
        <v>139</v>
      </c>
      <c r="AB8" s="331" t="s">
        <v>74</v>
      </c>
      <c r="AC8" s="333" t="s">
        <v>75</v>
      </c>
      <c r="AE8" s="331" t="s">
        <v>73</v>
      </c>
      <c r="AF8" s="333" t="s">
        <v>165</v>
      </c>
      <c r="AG8" s="331" t="s">
        <v>74</v>
      </c>
      <c r="AH8" s="333" t="s">
        <v>75</v>
      </c>
    </row>
    <row r="9" spans="1:34" s="71" customFormat="1" ht="11.25">
      <c r="A9" s="332"/>
      <c r="B9" s="334"/>
      <c r="C9" s="332"/>
      <c r="D9" s="334"/>
      <c r="F9" s="332"/>
      <c r="G9" s="334"/>
      <c r="H9" s="332"/>
      <c r="I9" s="334"/>
      <c r="K9" s="332"/>
      <c r="L9" s="334"/>
      <c r="M9" s="332"/>
      <c r="N9" s="334"/>
      <c r="P9" s="332"/>
      <c r="Q9" s="334"/>
      <c r="R9" s="332"/>
      <c r="S9" s="334"/>
      <c r="U9" s="332"/>
      <c r="V9" s="334"/>
      <c r="W9" s="332"/>
      <c r="X9" s="334"/>
      <c r="Z9" s="332"/>
      <c r="AA9" s="334"/>
      <c r="AB9" s="332"/>
      <c r="AC9" s="334"/>
      <c r="AE9" s="332"/>
      <c r="AF9" s="334"/>
      <c r="AG9" s="332"/>
      <c r="AH9" s="334"/>
    </row>
    <row r="10" spans="1:34" s="71" customFormat="1" ht="12.75" customHeight="1">
      <c r="A10" s="98" t="s">
        <v>108</v>
      </c>
      <c r="B10" s="99">
        <v>2893950</v>
      </c>
      <c r="C10" s="100">
        <v>0.1751249208701862</v>
      </c>
      <c r="D10" s="101">
        <v>1</v>
      </c>
      <c r="F10" s="98" t="s">
        <v>108</v>
      </c>
      <c r="G10" s="99">
        <v>3030217</v>
      </c>
      <c r="H10" s="100">
        <v>0.17577085808378123</v>
      </c>
      <c r="I10" s="101">
        <v>1</v>
      </c>
      <c r="K10" s="98" t="s">
        <v>108</v>
      </c>
      <c r="L10" s="99">
        <v>3139486</v>
      </c>
      <c r="M10" s="100">
        <f>+L10/L42</f>
        <v>0.18210911897135354</v>
      </c>
      <c r="N10" s="101">
        <v>1</v>
      </c>
      <c r="P10" s="98" t="s">
        <v>108</v>
      </c>
      <c r="Q10" s="99">
        <v>3269700</v>
      </c>
      <c r="R10" s="100">
        <f>+Q10/Q42</f>
        <v>0.1756333479152826</v>
      </c>
      <c r="S10" s="101">
        <v>1</v>
      </c>
      <c r="U10" s="98" t="s">
        <v>108</v>
      </c>
      <c r="V10" s="99">
        <v>3344459</v>
      </c>
      <c r="W10" s="100">
        <f>+V10/V42</f>
        <v>0.17223095246248993</v>
      </c>
      <c r="X10" s="101">
        <v>1</v>
      </c>
      <c r="Z10" s="98" t="s">
        <v>108</v>
      </c>
      <c r="AA10" s="99">
        <f>VLOOKUP(Z10,'Trab Aseg'!$A$7:$E$39,4,FALSE)</f>
        <v>3410841</v>
      </c>
      <c r="AB10" s="100">
        <f>+AA10/AA42</f>
        <v>0.16986797142240304</v>
      </c>
      <c r="AC10" s="101">
        <v>1</v>
      </c>
      <c r="AE10" s="98" t="s">
        <v>108</v>
      </c>
      <c r="AF10" s="99">
        <v>3397499</v>
      </c>
      <c r="AG10" s="100">
        <f>+AF10/AF42</f>
        <v>0.1684096930451758</v>
      </c>
      <c r="AH10" s="101">
        <v>1</v>
      </c>
    </row>
    <row r="11" spans="1:34" s="71" customFormat="1" ht="12.75" customHeight="1">
      <c r="A11" s="102" t="s">
        <v>28</v>
      </c>
      <c r="B11" s="103">
        <v>1397248</v>
      </c>
      <c r="C11" s="104">
        <v>0.08455327335856733</v>
      </c>
      <c r="D11" s="105">
        <v>2</v>
      </c>
      <c r="F11" s="102" t="s">
        <v>28</v>
      </c>
      <c r="G11" s="103">
        <v>1463340</v>
      </c>
      <c r="H11" s="104">
        <v>0.0848825438799665</v>
      </c>
      <c r="I11" s="105">
        <v>2</v>
      </c>
      <c r="K11" s="102" t="s">
        <v>28</v>
      </c>
      <c r="L11" s="103">
        <v>1535255</v>
      </c>
      <c r="M11" s="104">
        <f>+L11/L42</f>
        <v>0.08905404752445635</v>
      </c>
      <c r="N11" s="105">
        <v>2</v>
      </c>
      <c r="P11" s="102" t="s">
        <v>28</v>
      </c>
      <c r="Q11" s="103">
        <v>1624237</v>
      </c>
      <c r="R11" s="104">
        <f>+Q11/Q42</f>
        <v>0.08724659207813404</v>
      </c>
      <c r="S11" s="105">
        <v>2</v>
      </c>
      <c r="U11" s="102" t="s">
        <v>28</v>
      </c>
      <c r="V11" s="103">
        <v>1717868</v>
      </c>
      <c r="W11" s="104">
        <f>+V11/V42</f>
        <v>0.08846574045154468</v>
      </c>
      <c r="X11" s="105">
        <v>2</v>
      </c>
      <c r="Z11" s="102" t="s">
        <v>28</v>
      </c>
      <c r="AA11" s="103">
        <f>VLOOKUP(Z11,'Trab Aseg'!$A$7:$E$39,4,FALSE)</f>
        <v>1761000</v>
      </c>
      <c r="AB11" s="104">
        <f>+AA11/AA42</f>
        <v>0.08770197663123311</v>
      </c>
      <c r="AC11" s="105">
        <v>2</v>
      </c>
      <c r="AE11" s="102" t="s">
        <v>28</v>
      </c>
      <c r="AF11" s="103">
        <v>1778570</v>
      </c>
      <c r="AG11" s="104">
        <f>+AF11/AF42</f>
        <v>0.08816144692297431</v>
      </c>
      <c r="AH11" s="105">
        <v>2</v>
      </c>
    </row>
    <row r="12" spans="1:34" s="71" customFormat="1" ht="12.75" customHeight="1">
      <c r="A12" s="98" t="s">
        <v>68</v>
      </c>
      <c r="B12" s="99">
        <v>1320271</v>
      </c>
      <c r="C12" s="100">
        <v>0.07989507572770836</v>
      </c>
      <c r="D12" s="101">
        <v>3</v>
      </c>
      <c r="F12" s="98" t="s">
        <v>46</v>
      </c>
      <c r="G12" s="99">
        <v>1360372</v>
      </c>
      <c r="H12" s="100">
        <v>0.07890977898716484</v>
      </c>
      <c r="I12" s="101">
        <v>3</v>
      </c>
      <c r="K12" s="98" t="s">
        <v>46</v>
      </c>
      <c r="L12" s="99">
        <v>1421353</v>
      </c>
      <c r="M12" s="100">
        <f>+L12/L42</f>
        <v>0.08244704470008475</v>
      </c>
      <c r="N12" s="101">
        <v>3</v>
      </c>
      <c r="P12" s="98" t="s">
        <v>46</v>
      </c>
      <c r="Q12" s="99">
        <v>1486896</v>
      </c>
      <c r="R12" s="100">
        <f>+Q12/Q42</f>
        <v>0.07986926093581737</v>
      </c>
      <c r="S12" s="101">
        <v>3</v>
      </c>
      <c r="U12" s="98" t="s">
        <v>46</v>
      </c>
      <c r="V12" s="99">
        <v>1553049</v>
      </c>
      <c r="W12" s="100">
        <f>+V12/V42</f>
        <v>0.07997799001001882</v>
      </c>
      <c r="X12" s="101">
        <v>3</v>
      </c>
      <c r="Z12" s="98" t="s">
        <v>68</v>
      </c>
      <c r="AA12" s="99">
        <f>VLOOKUP(Z12,'Trab Aseg'!$A$7:$E$39,4,FALSE)</f>
        <v>1627196</v>
      </c>
      <c r="AB12" s="100">
        <f>+AA12/AA42</f>
        <v>0.08103822008315502</v>
      </c>
      <c r="AC12" s="101">
        <v>3</v>
      </c>
      <c r="AE12" s="98" t="s">
        <v>46</v>
      </c>
      <c r="AF12" s="99">
        <v>1624593</v>
      </c>
      <c r="AG12" s="100">
        <f>+AF12/AF42</f>
        <v>0.08052900337964523</v>
      </c>
      <c r="AH12" s="101">
        <v>3</v>
      </c>
    </row>
    <row r="13" spans="1:34" s="71" customFormat="1" ht="12.75" customHeight="1">
      <c r="A13" s="106" t="s">
        <v>46</v>
      </c>
      <c r="B13" s="107">
        <v>1302508</v>
      </c>
      <c r="C13" s="108">
        <v>0.07882016290287824</v>
      </c>
      <c r="D13" s="109">
        <v>4</v>
      </c>
      <c r="F13" s="106" t="s">
        <v>68</v>
      </c>
      <c r="G13" s="107">
        <v>1357268</v>
      </c>
      <c r="H13" s="108">
        <v>0.07872972827017259</v>
      </c>
      <c r="I13" s="109">
        <v>4</v>
      </c>
      <c r="K13" s="106" t="s">
        <v>68</v>
      </c>
      <c r="L13" s="107">
        <v>1412644</v>
      </c>
      <c r="M13" s="108">
        <f>+L13/L42</f>
        <v>0.08194187018517322</v>
      </c>
      <c r="N13" s="109">
        <v>4</v>
      </c>
      <c r="P13" s="106" t="s">
        <v>68</v>
      </c>
      <c r="Q13" s="107">
        <v>1471443</v>
      </c>
      <c r="R13" s="108">
        <f>+Q13/Q42</f>
        <v>0.0790391963655709</v>
      </c>
      <c r="S13" s="109">
        <v>4</v>
      </c>
      <c r="U13" s="106" t="s">
        <v>68</v>
      </c>
      <c r="V13" s="107">
        <v>1548919</v>
      </c>
      <c r="W13" s="108">
        <f>+V13/V42</f>
        <v>0.07976530573621846</v>
      </c>
      <c r="X13" s="109">
        <v>4</v>
      </c>
      <c r="Z13" s="106" t="s">
        <v>46</v>
      </c>
      <c r="AA13" s="107">
        <f>VLOOKUP(Z13,'Trab Aseg'!$A$7:$E$39,4,FALSE)</f>
        <v>1608191</v>
      </c>
      <c r="AB13" s="108">
        <f>+AA13/AA42</f>
        <v>0.0800917260082677</v>
      </c>
      <c r="AC13" s="109">
        <v>4</v>
      </c>
      <c r="AE13" s="106" t="s">
        <v>68</v>
      </c>
      <c r="AF13" s="107">
        <v>1624382</v>
      </c>
      <c r="AG13" s="108">
        <f>+AF13/AF42</f>
        <v>0.08051854437870586</v>
      </c>
      <c r="AH13" s="109">
        <v>4</v>
      </c>
    </row>
    <row r="14" spans="1:34" s="71" customFormat="1" ht="12.75" customHeight="1">
      <c r="A14" s="98" t="s">
        <v>65</v>
      </c>
      <c r="B14" s="99">
        <v>750232</v>
      </c>
      <c r="C14" s="100">
        <v>0.04539965086967001</v>
      </c>
      <c r="D14" s="101">
        <v>5</v>
      </c>
      <c r="F14" s="98" t="s">
        <v>39</v>
      </c>
      <c r="G14" s="99">
        <v>808962</v>
      </c>
      <c r="H14" s="100">
        <v>0.046924674007561784</v>
      </c>
      <c r="I14" s="101">
        <v>5</v>
      </c>
      <c r="K14" s="98" t="s">
        <v>39</v>
      </c>
      <c r="L14" s="99">
        <v>837366</v>
      </c>
      <c r="M14" s="100">
        <f>+L14/L42</f>
        <v>0.04857227728251263</v>
      </c>
      <c r="N14" s="101">
        <v>5</v>
      </c>
      <c r="P14" s="98" t="s">
        <v>39</v>
      </c>
      <c r="Q14" s="99">
        <v>888577</v>
      </c>
      <c r="R14" s="100">
        <f>+Q14/Q42</f>
        <v>0.0477302973944148</v>
      </c>
      <c r="S14" s="101">
        <v>5</v>
      </c>
      <c r="U14" s="98" t="s">
        <v>39</v>
      </c>
      <c r="V14" s="99">
        <v>951121</v>
      </c>
      <c r="W14" s="100">
        <f>+V14/V42</f>
        <v>0.04898026130297184</v>
      </c>
      <c r="X14" s="101">
        <v>5</v>
      </c>
      <c r="Z14" s="98" t="s">
        <v>39</v>
      </c>
      <c r="AA14" s="99">
        <f>VLOOKUP(Z14,'Trab Aseg'!$A$7:$E$39,4,FALSE)</f>
        <v>994870</v>
      </c>
      <c r="AB14" s="100">
        <f>+AA14/AA42</f>
        <v>0.049546885571331564</v>
      </c>
      <c r="AC14" s="101">
        <v>5</v>
      </c>
      <c r="AE14" s="98" t="s">
        <v>39</v>
      </c>
      <c r="AF14" s="99">
        <v>998941</v>
      </c>
      <c r="AG14" s="100">
        <f>+AF14/AF42</f>
        <v>0.049516231551573954</v>
      </c>
      <c r="AH14" s="101">
        <v>5</v>
      </c>
    </row>
    <row r="15" spans="1:34" s="71" customFormat="1" ht="12.75" customHeight="1">
      <c r="A15" s="106" t="s">
        <v>39</v>
      </c>
      <c r="B15" s="107">
        <v>741358</v>
      </c>
      <c r="C15" s="108">
        <v>0.04486264831337083</v>
      </c>
      <c r="D15" s="109">
        <v>6</v>
      </c>
      <c r="F15" s="106" t="s">
        <v>36</v>
      </c>
      <c r="G15" s="107">
        <v>756954</v>
      </c>
      <c r="H15" s="108">
        <v>0.04390789640146252</v>
      </c>
      <c r="I15" s="109">
        <v>6</v>
      </c>
      <c r="K15" s="106" t="s">
        <v>36</v>
      </c>
      <c r="L15" s="107">
        <v>803916</v>
      </c>
      <c r="M15" s="108">
        <f>+L15/L42</f>
        <v>0.046631975580389486</v>
      </c>
      <c r="N15" s="109">
        <v>6</v>
      </c>
      <c r="P15" s="106" t="s">
        <v>36</v>
      </c>
      <c r="Q15" s="107">
        <v>833538</v>
      </c>
      <c r="R15" s="108">
        <f>+Q15/Q42</f>
        <v>0.044773853734167916</v>
      </c>
      <c r="S15" s="109">
        <v>6</v>
      </c>
      <c r="U15" s="106" t="s">
        <v>36</v>
      </c>
      <c r="V15" s="107">
        <v>853774</v>
      </c>
      <c r="W15" s="108">
        <f>+V15/V42</f>
        <v>0.04396714362702903</v>
      </c>
      <c r="X15" s="109">
        <v>6</v>
      </c>
      <c r="Z15" s="106" t="s">
        <v>30</v>
      </c>
      <c r="AA15" s="107">
        <f>VLOOKUP(Z15,'Trab Aseg'!$A$7:$E$39,4,FALSE)</f>
        <v>877445</v>
      </c>
      <c r="AB15" s="108">
        <f>+AA15/AA42</f>
        <v>0.0436988420699559</v>
      </c>
      <c r="AC15" s="109">
        <v>6</v>
      </c>
      <c r="AE15" s="106" t="s">
        <v>36</v>
      </c>
      <c r="AF15" s="107">
        <v>892498</v>
      </c>
      <c r="AG15" s="108">
        <f>+AF15/AF42</f>
        <v>0.04423998777436971</v>
      </c>
      <c r="AH15" s="109">
        <v>6</v>
      </c>
    </row>
    <row r="16" spans="1:34" s="71" customFormat="1" ht="12.75" customHeight="1">
      <c r="A16" s="98" t="s">
        <v>36</v>
      </c>
      <c r="B16" s="99">
        <v>717701</v>
      </c>
      <c r="C16" s="100">
        <v>0.04343106509561447</v>
      </c>
      <c r="D16" s="101">
        <v>7</v>
      </c>
      <c r="F16" s="98" t="s">
        <v>65</v>
      </c>
      <c r="G16" s="99">
        <v>753108</v>
      </c>
      <c r="H16" s="100">
        <v>0.043684805210240825</v>
      </c>
      <c r="I16" s="101">
        <v>7</v>
      </c>
      <c r="K16" s="98" t="s">
        <v>107</v>
      </c>
      <c r="L16" s="99">
        <v>779461</v>
      </c>
      <c r="M16" s="100">
        <f>+L16/L42</f>
        <v>0.04521343811774609</v>
      </c>
      <c r="N16" s="101">
        <v>7</v>
      </c>
      <c r="P16" s="98" t="s">
        <v>30</v>
      </c>
      <c r="Q16" s="99">
        <v>795001</v>
      </c>
      <c r="R16" s="100">
        <f>+Q16/Q42</f>
        <v>0.042703822132304975</v>
      </c>
      <c r="S16" s="101">
        <v>7</v>
      </c>
      <c r="U16" s="98" t="s">
        <v>30</v>
      </c>
      <c r="V16" s="99">
        <v>830976</v>
      </c>
      <c r="W16" s="100">
        <f>+V16/V42</f>
        <v>0.04279310583668989</v>
      </c>
      <c r="X16" s="101">
        <v>7</v>
      </c>
      <c r="Z16" s="98" t="s">
        <v>36</v>
      </c>
      <c r="AA16" s="99">
        <f>VLOOKUP(Z16,'Trab Aseg'!$A$7:$E$39,4,FALSE)</f>
        <v>882868</v>
      </c>
      <c r="AB16" s="100">
        <f>+AA16/AA42</f>
        <v>0.043968920331892966</v>
      </c>
      <c r="AC16" s="101">
        <v>7</v>
      </c>
      <c r="AE16" s="98" t="s">
        <v>30</v>
      </c>
      <c r="AF16" s="99">
        <v>885136</v>
      </c>
      <c r="AG16" s="100">
        <f>+AF16/AF42</f>
        <v>0.043875062822162636</v>
      </c>
      <c r="AH16" s="101">
        <v>7</v>
      </c>
    </row>
    <row r="17" spans="1:34" s="71" customFormat="1" ht="12.75" customHeight="1">
      <c r="A17" s="106" t="s">
        <v>30</v>
      </c>
      <c r="B17" s="107">
        <v>667296</v>
      </c>
      <c r="C17" s="108">
        <v>0.04038084942621392</v>
      </c>
      <c r="D17" s="109">
        <v>8</v>
      </c>
      <c r="F17" s="106" t="s">
        <v>30</v>
      </c>
      <c r="G17" s="107">
        <v>718341</v>
      </c>
      <c r="H17" s="108">
        <v>0.04166810956666189</v>
      </c>
      <c r="I17" s="109">
        <v>8</v>
      </c>
      <c r="K17" s="106" t="s">
        <v>65</v>
      </c>
      <c r="L17" s="107">
        <v>733521</v>
      </c>
      <c r="M17" s="108">
        <f>+L17/L42</f>
        <v>0.04254864110143706</v>
      </c>
      <c r="N17" s="109">
        <v>8</v>
      </c>
      <c r="P17" s="106" t="s">
        <v>65</v>
      </c>
      <c r="Q17" s="107">
        <v>726465</v>
      </c>
      <c r="R17" s="108">
        <f>+Q17/Q42</f>
        <v>0.039022381286746725</v>
      </c>
      <c r="S17" s="109">
        <v>8</v>
      </c>
      <c r="U17" s="106" t="s">
        <v>64</v>
      </c>
      <c r="V17" s="107">
        <v>749621</v>
      </c>
      <c r="W17" s="108">
        <f>+V17/V42</f>
        <v>0.038603534627239915</v>
      </c>
      <c r="X17" s="109">
        <v>8</v>
      </c>
      <c r="Z17" s="106" t="s">
        <v>64</v>
      </c>
      <c r="AA17" s="107">
        <f>VLOOKUP(Z17,'Trab Aseg'!$A$7:$E$39,4,FALSE)</f>
        <v>779580</v>
      </c>
      <c r="AB17" s="108">
        <f>+AA17/AA42</f>
        <v>0.03882493295978234</v>
      </c>
      <c r="AC17" s="109">
        <v>8</v>
      </c>
      <c r="AE17" s="106" t="s">
        <v>64</v>
      </c>
      <c r="AF17" s="107">
        <v>782434</v>
      </c>
      <c r="AG17" s="108">
        <f>+AF17/AF42</f>
        <v>0.0387842556445518</v>
      </c>
      <c r="AH17" s="109">
        <v>8</v>
      </c>
    </row>
    <row r="18" spans="1:34" s="71" customFormat="1" ht="12.75" customHeight="1">
      <c r="A18" s="110" t="s">
        <v>64</v>
      </c>
      <c r="B18" s="111">
        <v>638529</v>
      </c>
      <c r="C18" s="100">
        <v>0.038640038908177105</v>
      </c>
      <c r="D18" s="101">
        <v>9</v>
      </c>
      <c r="F18" s="110" t="s">
        <v>64</v>
      </c>
      <c r="G18" s="111">
        <v>671580</v>
      </c>
      <c r="H18" s="100">
        <v>0.038955689599756656</v>
      </c>
      <c r="I18" s="101">
        <v>9</v>
      </c>
      <c r="K18" s="110" t="s">
        <v>64</v>
      </c>
      <c r="L18" s="111">
        <v>700239</v>
      </c>
      <c r="M18" s="100">
        <f>+L18/L42</f>
        <v>0.040618084412347</v>
      </c>
      <c r="N18" s="101">
        <v>9</v>
      </c>
      <c r="P18" s="110" t="s">
        <v>64</v>
      </c>
      <c r="Q18" s="111">
        <v>720772</v>
      </c>
      <c r="R18" s="100">
        <f>+Q18/Q42</f>
        <v>0.03871657933253634</v>
      </c>
      <c r="S18" s="101">
        <v>9</v>
      </c>
      <c r="U18" s="110" t="s">
        <v>65</v>
      </c>
      <c r="V18" s="111">
        <v>736568</v>
      </c>
      <c r="W18" s="100">
        <f>+V18/V42</f>
        <v>0.03793133902774448</v>
      </c>
      <c r="X18" s="101">
        <v>9</v>
      </c>
      <c r="Z18" s="110" t="s">
        <v>65</v>
      </c>
      <c r="AA18" s="111">
        <f>VLOOKUP(Z18,'Trab Aseg'!$A$7:$E$39,4,FALSE)</f>
        <v>752659</v>
      </c>
      <c r="AB18" s="100">
        <f>+AA18/AA42</f>
        <v>0.037484203310214244</v>
      </c>
      <c r="AC18" s="101">
        <v>9</v>
      </c>
      <c r="AE18" s="110" t="s">
        <v>65</v>
      </c>
      <c r="AF18" s="111">
        <v>754792</v>
      </c>
      <c r="AG18" s="100">
        <f>+AF18/AF42</f>
        <v>0.03741407695276859</v>
      </c>
      <c r="AH18" s="101">
        <v>9</v>
      </c>
    </row>
    <row r="19" spans="1:34" s="71" customFormat="1" ht="12.75" customHeight="1">
      <c r="A19" s="106" t="s">
        <v>55</v>
      </c>
      <c r="B19" s="107">
        <v>573385</v>
      </c>
      <c r="C19" s="108">
        <v>0.034697905199865826</v>
      </c>
      <c r="D19" s="109">
        <v>10</v>
      </c>
      <c r="F19" s="106" t="s">
        <v>55</v>
      </c>
      <c r="G19" s="107">
        <v>587822</v>
      </c>
      <c r="H19" s="108">
        <v>0.03409722054246427</v>
      </c>
      <c r="I19" s="109">
        <v>10</v>
      </c>
      <c r="K19" s="106" t="s">
        <v>55</v>
      </c>
      <c r="L19" s="107">
        <v>612948</v>
      </c>
      <c r="M19" s="108">
        <f>+L19/L42</f>
        <v>0.03555468005121004</v>
      </c>
      <c r="N19" s="109">
        <v>10</v>
      </c>
      <c r="P19" s="106" t="s">
        <v>55</v>
      </c>
      <c r="Q19" s="107">
        <v>614362</v>
      </c>
      <c r="R19" s="108">
        <f>+Q19/Q42</f>
        <v>0.03300072021651187</v>
      </c>
      <c r="S19" s="109">
        <v>10</v>
      </c>
      <c r="U19" s="106" t="s">
        <v>55</v>
      </c>
      <c r="V19" s="107">
        <v>647614</v>
      </c>
      <c r="W19" s="108">
        <f>+V19/V42</f>
        <v>0.03335043905398241</v>
      </c>
      <c r="X19" s="109">
        <v>10</v>
      </c>
      <c r="Z19" s="106" t="s">
        <v>55</v>
      </c>
      <c r="AA19" s="107">
        <f>VLOOKUP(Z19,'Trab Aseg'!$A$7:$E$39,4,FALSE)</f>
        <v>674263</v>
      </c>
      <c r="AB19" s="108">
        <f>+AA19/AA42</f>
        <v>0.03357989657541461</v>
      </c>
      <c r="AC19" s="109">
        <v>10</v>
      </c>
      <c r="AE19" s="106" t="s">
        <v>55</v>
      </c>
      <c r="AF19" s="107">
        <v>680387</v>
      </c>
      <c r="AG19" s="108">
        <f>+AF19/AF42</f>
        <v>0.03372591598170537</v>
      </c>
      <c r="AH19" s="109">
        <v>10</v>
      </c>
    </row>
    <row r="20" spans="1:34" s="71" customFormat="1" ht="12.75" customHeight="1">
      <c r="A20" s="110" t="s">
        <v>53</v>
      </c>
      <c r="B20" s="111">
        <v>526747</v>
      </c>
      <c r="C20" s="100">
        <v>0.03187564632893034</v>
      </c>
      <c r="D20" s="101">
        <v>11</v>
      </c>
      <c r="F20" s="110" t="s">
        <v>53</v>
      </c>
      <c r="G20" s="111">
        <v>537387</v>
      </c>
      <c r="H20" s="100">
        <v>0.03117168642149026</v>
      </c>
      <c r="I20" s="101">
        <v>11</v>
      </c>
      <c r="K20" s="110" t="s">
        <v>48</v>
      </c>
      <c r="L20" s="111">
        <v>539449</v>
      </c>
      <c r="M20" s="100">
        <f>+L20/L42</f>
        <v>0.031291294855265384</v>
      </c>
      <c r="N20" s="101">
        <v>11</v>
      </c>
      <c r="P20" s="110" t="s">
        <v>53</v>
      </c>
      <c r="Q20" s="111">
        <v>574179</v>
      </c>
      <c r="R20" s="100">
        <f>+Q20/Q42</f>
        <v>0.030842273013624813</v>
      </c>
      <c r="S20" s="101">
        <v>11</v>
      </c>
      <c r="U20" s="110" t="s">
        <v>48</v>
      </c>
      <c r="V20" s="111">
        <v>597911</v>
      </c>
      <c r="W20" s="100">
        <f>+V20/V42</f>
        <v>0.03079086363976949</v>
      </c>
      <c r="X20" s="101">
        <v>11</v>
      </c>
      <c r="Z20" s="110" t="s">
        <v>48</v>
      </c>
      <c r="AA20" s="111">
        <f>VLOOKUP(Z20,'Trab Aseg'!$A$7:$E$39,4,FALSE)</f>
        <v>620188</v>
      </c>
      <c r="AB20" s="100">
        <f>+AA20/AA42</f>
        <v>0.030886833323663373</v>
      </c>
      <c r="AC20" s="101">
        <v>11</v>
      </c>
      <c r="AE20" s="110" t="s">
        <v>48</v>
      </c>
      <c r="AF20" s="111">
        <v>623811</v>
      </c>
      <c r="AG20" s="100">
        <f>+AF20/AF42</f>
        <v>0.03092151580565709</v>
      </c>
      <c r="AH20" s="101">
        <v>11</v>
      </c>
    </row>
    <row r="21" spans="1:34" s="71" customFormat="1" ht="12.75" customHeight="1">
      <c r="A21" s="106" t="s">
        <v>48</v>
      </c>
      <c r="B21" s="107">
        <v>495433</v>
      </c>
      <c r="C21" s="108">
        <v>0.029980706273943558</v>
      </c>
      <c r="D21" s="109">
        <v>12</v>
      </c>
      <c r="F21" s="106" t="s">
        <v>48</v>
      </c>
      <c r="G21" s="107">
        <v>517214</v>
      </c>
      <c r="H21" s="108">
        <v>0.030001530779130613</v>
      </c>
      <c r="I21" s="109">
        <v>12</v>
      </c>
      <c r="K21" s="106" t="s">
        <v>53</v>
      </c>
      <c r="L21" s="107">
        <v>526912</v>
      </c>
      <c r="M21" s="108">
        <f>+L21/L42</f>
        <v>0.030564073257671426</v>
      </c>
      <c r="N21" s="109">
        <v>12</v>
      </c>
      <c r="P21" s="106" t="s">
        <v>48</v>
      </c>
      <c r="Q21" s="107">
        <v>568567</v>
      </c>
      <c r="R21" s="108">
        <f>+Q21/Q42</f>
        <v>0.030540822009404067</v>
      </c>
      <c r="S21" s="109">
        <v>12</v>
      </c>
      <c r="U21" s="106" t="s">
        <v>53</v>
      </c>
      <c r="V21" s="107">
        <v>597859</v>
      </c>
      <c r="W21" s="108">
        <f>+V21/V42</f>
        <v>0.03078818577482091</v>
      </c>
      <c r="X21" s="109">
        <v>12</v>
      </c>
      <c r="Z21" s="106" t="s">
        <v>53</v>
      </c>
      <c r="AA21" s="107">
        <f>VLOOKUP(Z21,'Trab Aseg'!$A$7:$E$39,4,FALSE)</f>
        <v>607140</v>
      </c>
      <c r="AB21" s="108">
        <f>+AA21/AA42</f>
        <v>0.030237011977221392</v>
      </c>
      <c r="AC21" s="109">
        <v>12</v>
      </c>
      <c r="AE21" s="106" t="s">
        <v>53</v>
      </c>
      <c r="AF21" s="107">
        <v>617899</v>
      </c>
      <c r="AG21" s="108">
        <f>+AF21/AF42</f>
        <v>0.03062846550445521</v>
      </c>
      <c r="AH21" s="109">
        <v>12</v>
      </c>
    </row>
    <row r="22" spans="1:34" s="71" customFormat="1" ht="12.75" customHeight="1">
      <c r="A22" s="98" t="s">
        <v>52</v>
      </c>
      <c r="B22" s="99">
        <v>446948</v>
      </c>
      <c r="C22" s="100">
        <v>0.027046677770206112</v>
      </c>
      <c r="D22" s="101">
        <v>13</v>
      </c>
      <c r="F22" s="98" t="s">
        <v>52</v>
      </c>
      <c r="G22" s="99">
        <v>466390</v>
      </c>
      <c r="H22" s="100">
        <v>0.027053432312502613</v>
      </c>
      <c r="I22" s="101">
        <v>13</v>
      </c>
      <c r="K22" s="98" t="s">
        <v>52</v>
      </c>
      <c r="L22" s="99">
        <v>495572</v>
      </c>
      <c r="M22" s="100">
        <f>+L22/L42</f>
        <v>0.028746164278761435</v>
      </c>
      <c r="N22" s="101">
        <v>13</v>
      </c>
      <c r="P22" s="98" t="s">
        <v>52</v>
      </c>
      <c r="Q22" s="99">
        <v>526823</v>
      </c>
      <c r="R22" s="100">
        <f>+Q22/Q42</f>
        <v>0.028298525017210426</v>
      </c>
      <c r="S22" s="101">
        <v>13</v>
      </c>
      <c r="U22" s="98" t="s">
        <v>49</v>
      </c>
      <c r="V22" s="99">
        <v>549681</v>
      </c>
      <c r="W22" s="100">
        <f>+V22/V42</f>
        <v>0.028307143899965265</v>
      </c>
      <c r="X22" s="101">
        <v>13</v>
      </c>
      <c r="Z22" s="98" t="s">
        <v>49</v>
      </c>
      <c r="AA22" s="99">
        <f>VLOOKUP(Z22,'Trab Aseg'!$A$7:$E$39,4,FALSE)</f>
        <v>576858</v>
      </c>
      <c r="AB22" s="100">
        <f>+AA22/AA42</f>
        <v>0.028728896556240696</v>
      </c>
      <c r="AC22" s="101">
        <v>13</v>
      </c>
      <c r="AE22" s="98" t="s">
        <v>49</v>
      </c>
      <c r="AF22" s="99">
        <v>587506</v>
      </c>
      <c r="AG22" s="100">
        <f>+AF22/AF42</f>
        <v>0.029121923250661458</v>
      </c>
      <c r="AH22" s="101">
        <v>13</v>
      </c>
    </row>
    <row r="23" spans="1:34" s="71" customFormat="1" ht="12.75" customHeight="1">
      <c r="A23" s="106" t="s">
        <v>49</v>
      </c>
      <c r="B23" s="107">
        <v>420030</v>
      </c>
      <c r="C23" s="108">
        <v>0.02541775791326882</v>
      </c>
      <c r="D23" s="109">
        <v>14</v>
      </c>
      <c r="F23" s="106" t="s">
        <v>49</v>
      </c>
      <c r="G23" s="107">
        <v>444265</v>
      </c>
      <c r="H23" s="108">
        <v>0.025770048899663316</v>
      </c>
      <c r="I23" s="109">
        <v>14</v>
      </c>
      <c r="K23" s="106" t="s">
        <v>49</v>
      </c>
      <c r="L23" s="107">
        <v>470619</v>
      </c>
      <c r="M23" s="108">
        <f>+L23/L42</f>
        <v>0.027298739813198542</v>
      </c>
      <c r="N23" s="109">
        <v>14</v>
      </c>
      <c r="P23" s="106" t="s">
        <v>49</v>
      </c>
      <c r="Q23" s="107">
        <v>506744</v>
      </c>
      <c r="R23" s="108">
        <f>+Q23/Q42</f>
        <v>0.027219972858666532</v>
      </c>
      <c r="S23" s="109">
        <v>14</v>
      </c>
      <c r="T23" s="96"/>
      <c r="U23" s="106" t="s">
        <v>52</v>
      </c>
      <c r="V23" s="107">
        <v>542257</v>
      </c>
      <c r="W23" s="108">
        <f>+V23/V42</f>
        <v>0.027924827181153185</v>
      </c>
      <c r="X23" s="109">
        <v>14</v>
      </c>
      <c r="Z23" s="106" t="s">
        <v>52</v>
      </c>
      <c r="AA23" s="107">
        <f>VLOOKUP(Z23,'Trab Aseg'!$A$7:$E$39,4,FALSE)</f>
        <v>562199</v>
      </c>
      <c r="AB23" s="108">
        <f>+AA23/AA42</f>
        <v>0.027998843588928235</v>
      </c>
      <c r="AC23" s="109">
        <v>14</v>
      </c>
      <c r="AE23" s="106" t="s">
        <v>52</v>
      </c>
      <c r="AF23" s="107">
        <v>568624</v>
      </c>
      <c r="AG23" s="108">
        <f>+AF23/AF42</f>
        <v>0.0281859665883993</v>
      </c>
      <c r="AH23" s="109">
        <v>14</v>
      </c>
    </row>
    <row r="24" spans="1:34" s="71" customFormat="1" ht="12.75" customHeight="1">
      <c r="A24" s="98" t="s">
        <v>43</v>
      </c>
      <c r="B24" s="99">
        <v>349151</v>
      </c>
      <c r="C24" s="100">
        <v>0.02112857556168779</v>
      </c>
      <c r="D24" s="101">
        <v>15</v>
      </c>
      <c r="F24" s="98" t="s">
        <v>43</v>
      </c>
      <c r="G24" s="99">
        <v>364229</v>
      </c>
      <c r="H24" s="100">
        <v>0.02112747828587773</v>
      </c>
      <c r="I24" s="101">
        <v>15</v>
      </c>
      <c r="K24" s="98" t="s">
        <v>43</v>
      </c>
      <c r="L24" s="99">
        <v>383137</v>
      </c>
      <c r="M24" s="100">
        <f>+L24/L42</f>
        <v>0.022224256300339446</v>
      </c>
      <c r="N24" s="101">
        <v>15</v>
      </c>
      <c r="P24" s="98" t="s">
        <v>43</v>
      </c>
      <c r="Q24" s="99">
        <v>401768</v>
      </c>
      <c r="R24" s="100">
        <f>+Q24/Q42</f>
        <v>0.021581141672088345</v>
      </c>
      <c r="S24" s="101">
        <v>15</v>
      </c>
      <c r="T24" s="96"/>
      <c r="U24" s="98" t="s">
        <v>43</v>
      </c>
      <c r="V24" s="99">
        <v>432319</v>
      </c>
      <c r="W24" s="100">
        <f>+V24/V42</f>
        <v>0.022263305705834992</v>
      </c>
      <c r="X24" s="101">
        <v>15</v>
      </c>
      <c r="Z24" s="98" t="s">
        <v>50</v>
      </c>
      <c r="AA24" s="99">
        <f>VLOOKUP(Z24,'Trab Aseg'!$A$7:$E$39,4,FALSE)</f>
        <v>447348</v>
      </c>
      <c r="AB24" s="100">
        <f>+AA24/AA42</f>
        <v>0.02227899139240708</v>
      </c>
      <c r="AC24" s="101">
        <v>15</v>
      </c>
      <c r="AE24" s="98" t="s">
        <v>50</v>
      </c>
      <c r="AF24" s="99">
        <v>458585</v>
      </c>
      <c r="AG24" s="100">
        <f>+AF24/AF42</f>
        <v>0.02273147367670217</v>
      </c>
      <c r="AH24" s="101">
        <v>15</v>
      </c>
    </row>
    <row r="25" spans="1:34" s="71" customFormat="1" ht="12.75" customHeight="1">
      <c r="A25" s="106" t="s">
        <v>51</v>
      </c>
      <c r="B25" s="107">
        <v>348836</v>
      </c>
      <c r="C25" s="108">
        <v>0.021109513604821186</v>
      </c>
      <c r="D25" s="109">
        <v>16</v>
      </c>
      <c r="F25" s="106" t="s">
        <v>51</v>
      </c>
      <c r="G25" s="107">
        <v>361457</v>
      </c>
      <c r="H25" s="108">
        <v>0.020966685570831832</v>
      </c>
      <c r="I25" s="109">
        <v>16</v>
      </c>
      <c r="K25" s="106" t="s">
        <v>51</v>
      </c>
      <c r="L25" s="107">
        <v>378434</v>
      </c>
      <c r="M25" s="108">
        <f>+L25/L42</f>
        <v>0.02195145394144303</v>
      </c>
      <c r="N25" s="109">
        <v>16</v>
      </c>
      <c r="P25" s="106" t="s">
        <v>51</v>
      </c>
      <c r="Q25" s="107">
        <v>395547</v>
      </c>
      <c r="R25" s="108">
        <f>+Q25/Q42</f>
        <v>0.021246977969797316</v>
      </c>
      <c r="S25" s="109">
        <v>16</v>
      </c>
      <c r="T25" s="96"/>
      <c r="U25" s="106" t="s">
        <v>51</v>
      </c>
      <c r="V25" s="107">
        <v>424473</v>
      </c>
      <c r="W25" s="108">
        <f>+V25/V42</f>
        <v>0.02185925708301716</v>
      </c>
      <c r="X25" s="109">
        <v>16</v>
      </c>
      <c r="Z25" s="106" t="s">
        <v>43</v>
      </c>
      <c r="AA25" s="107">
        <f>VLOOKUP(Z25,'Trab Aseg'!$A$7:$E$39,4,FALSE)</f>
        <v>447924</v>
      </c>
      <c r="AB25" s="108">
        <f>+AA25/AA42</f>
        <v>0.02230767755852837</v>
      </c>
      <c r="AC25" s="109">
        <v>16</v>
      </c>
      <c r="AE25" s="106" t="s">
        <v>43</v>
      </c>
      <c r="AF25" s="107">
        <v>447743</v>
      </c>
      <c r="AG25" s="108">
        <f>+AF25/AF42</f>
        <v>0.02219404956208262</v>
      </c>
      <c r="AH25" s="109">
        <v>16</v>
      </c>
    </row>
    <row r="26" spans="1:34" s="71" customFormat="1" ht="12.75" customHeight="1">
      <c r="A26" s="98" t="s">
        <v>58</v>
      </c>
      <c r="B26" s="99">
        <v>307215</v>
      </c>
      <c r="C26" s="100">
        <v>0.018590854218329362</v>
      </c>
      <c r="D26" s="101">
        <v>17</v>
      </c>
      <c r="F26" s="98" t="s">
        <v>50</v>
      </c>
      <c r="G26" s="99">
        <v>317279</v>
      </c>
      <c r="H26" s="100">
        <v>0.01840409517931027</v>
      </c>
      <c r="I26" s="101">
        <v>17</v>
      </c>
      <c r="K26" s="98" t="s">
        <v>50</v>
      </c>
      <c r="L26" s="99">
        <v>341291</v>
      </c>
      <c r="M26" s="100">
        <f>+L26/L42</f>
        <v>0.019796935970681898</v>
      </c>
      <c r="N26" s="101">
        <v>17</v>
      </c>
      <c r="P26" s="98" t="s">
        <v>50</v>
      </c>
      <c r="Q26" s="99">
        <v>373108</v>
      </c>
      <c r="R26" s="100">
        <f>+Q26/Q42</f>
        <v>0.02004165739180208</v>
      </c>
      <c r="S26" s="101">
        <v>17</v>
      </c>
      <c r="U26" s="98" t="s">
        <v>50</v>
      </c>
      <c r="V26" s="99">
        <v>413832</v>
      </c>
      <c r="W26" s="100">
        <f>+V26/V42</f>
        <v>0.021311273219213372</v>
      </c>
      <c r="X26" s="101">
        <v>17</v>
      </c>
      <c r="Z26" s="98" t="s">
        <v>51</v>
      </c>
      <c r="AA26" s="99">
        <f>VLOOKUP(Z26,'Trab Aseg'!$A$7:$E$39,4,FALSE)</f>
        <v>439816</v>
      </c>
      <c r="AB26" s="100">
        <f>+AA26/AA42</f>
        <v>0.021903879928473834</v>
      </c>
      <c r="AC26" s="101">
        <v>17</v>
      </c>
      <c r="AE26" s="98" t="s">
        <v>51</v>
      </c>
      <c r="AF26" s="99">
        <v>442770</v>
      </c>
      <c r="AG26" s="100">
        <f>+AF26/AF42</f>
        <v>0.021947544293497212</v>
      </c>
      <c r="AH26" s="101">
        <v>17</v>
      </c>
    </row>
    <row r="27" spans="1:34" s="71" customFormat="1" ht="12.75" customHeight="1">
      <c r="A27" s="106" t="s">
        <v>50</v>
      </c>
      <c r="B27" s="107">
        <v>296959</v>
      </c>
      <c r="C27" s="108">
        <v>0.017970221108412246</v>
      </c>
      <c r="D27" s="109">
        <v>18</v>
      </c>
      <c r="F27" s="106" t="s">
        <v>58</v>
      </c>
      <c r="G27" s="107">
        <v>316753</v>
      </c>
      <c r="H27" s="108">
        <v>0.018373584007551923</v>
      </c>
      <c r="I27" s="109">
        <v>18</v>
      </c>
      <c r="K27" s="106" t="s">
        <v>58</v>
      </c>
      <c r="L27" s="107">
        <v>330987</v>
      </c>
      <c r="M27" s="108">
        <f>+L27/L42</f>
        <v>0.019199241837986027</v>
      </c>
      <c r="N27" s="109">
        <v>18</v>
      </c>
      <c r="P27" s="106" t="s">
        <v>58</v>
      </c>
      <c r="Q27" s="107">
        <v>344912</v>
      </c>
      <c r="R27" s="108">
        <f>+Q27/Q42</f>
        <v>0.018527097071950317</v>
      </c>
      <c r="S27" s="109">
        <v>18</v>
      </c>
      <c r="U27" s="106" t="s">
        <v>58</v>
      </c>
      <c r="V27" s="107">
        <v>358842</v>
      </c>
      <c r="W27" s="108">
        <f>+V27/V42</f>
        <v>0.01847943103609427</v>
      </c>
      <c r="X27" s="109">
        <v>18</v>
      </c>
      <c r="Z27" s="106" t="s">
        <v>58</v>
      </c>
      <c r="AA27" s="107">
        <f>VLOOKUP(Z27,'Trab Aseg'!$A$7:$E$39,4,FALSE)</f>
        <v>374432</v>
      </c>
      <c r="AB27" s="108">
        <f>+AA27/AA42</f>
        <v>0.018647601654733604</v>
      </c>
      <c r="AC27" s="109">
        <v>18</v>
      </c>
      <c r="AE27" s="106" t="s">
        <v>58</v>
      </c>
      <c r="AF27" s="107">
        <v>373880</v>
      </c>
      <c r="AG27" s="108">
        <f>+AF27/AF42</f>
        <v>0.018532754839877902</v>
      </c>
      <c r="AH27" s="109">
        <v>18</v>
      </c>
    </row>
    <row r="28" spans="1:34" s="71" customFormat="1" ht="12.75" customHeight="1">
      <c r="A28" s="98" t="s">
        <v>63</v>
      </c>
      <c r="B28" s="99">
        <v>242178</v>
      </c>
      <c r="C28" s="100">
        <v>0.014655195523937854</v>
      </c>
      <c r="D28" s="101">
        <v>19</v>
      </c>
      <c r="F28" s="98" t="s">
        <v>63</v>
      </c>
      <c r="G28" s="99">
        <v>256848</v>
      </c>
      <c r="H28" s="100">
        <v>0.01489873278286771</v>
      </c>
      <c r="I28" s="101">
        <v>19</v>
      </c>
      <c r="K28" s="98" t="s">
        <v>63</v>
      </c>
      <c r="L28" s="99">
        <v>271553</v>
      </c>
      <c r="M28" s="100">
        <f>+L28/L42</f>
        <v>0.015751711453412427</v>
      </c>
      <c r="N28" s="101">
        <v>19</v>
      </c>
      <c r="P28" s="98" t="s">
        <v>63</v>
      </c>
      <c r="Q28" s="99">
        <v>289801</v>
      </c>
      <c r="R28" s="100">
        <f>+Q28/Q42</f>
        <v>0.015566785900601527</v>
      </c>
      <c r="S28" s="101">
        <v>19</v>
      </c>
      <c r="U28" s="98" t="s">
        <v>63</v>
      </c>
      <c r="V28" s="99">
        <v>305132</v>
      </c>
      <c r="W28" s="100">
        <f>+V28/V42</f>
        <v>0.01571350552863243</v>
      </c>
      <c r="X28" s="101">
        <v>19</v>
      </c>
      <c r="Z28" s="98" t="s">
        <v>63</v>
      </c>
      <c r="AA28" s="99">
        <f>VLOOKUP(Z28,'Trab Aseg'!$A$7:$E$39,4,FALSE)</f>
        <v>321298</v>
      </c>
      <c r="AB28" s="100">
        <f>+AA28/AA42</f>
        <v>0.01600140243478815</v>
      </c>
      <c r="AC28" s="101">
        <v>19</v>
      </c>
      <c r="AE28" s="98" t="s">
        <v>63</v>
      </c>
      <c r="AF28" s="99">
        <v>323981</v>
      </c>
      <c r="AG28" s="100">
        <f>+AF28/AF42</f>
        <v>0.01605932503952734</v>
      </c>
      <c r="AH28" s="101">
        <v>19</v>
      </c>
    </row>
    <row r="29" spans="1:34" s="71" customFormat="1" ht="12.75" customHeight="1">
      <c r="A29" s="106" t="s">
        <v>35</v>
      </c>
      <c r="B29" s="107">
        <v>213633</v>
      </c>
      <c r="C29" s="108">
        <v>0.012927819146930834</v>
      </c>
      <c r="D29" s="109">
        <v>20</v>
      </c>
      <c r="F29" s="106" t="s">
        <v>38</v>
      </c>
      <c r="G29" s="107">
        <v>219473</v>
      </c>
      <c r="H29" s="108">
        <v>0.012730757413156128</v>
      </c>
      <c r="I29" s="109">
        <v>20</v>
      </c>
      <c r="K29" s="106" t="s">
        <v>38</v>
      </c>
      <c r="L29" s="107">
        <v>223836</v>
      </c>
      <c r="M29" s="108">
        <f>+L29/L42</f>
        <v>0.012983837721866539</v>
      </c>
      <c r="N29" s="109">
        <v>20</v>
      </c>
      <c r="P29" s="106" t="s">
        <v>38</v>
      </c>
      <c r="Q29" s="107">
        <v>234068</v>
      </c>
      <c r="R29" s="108">
        <f>+Q29/Q42</f>
        <v>0.012573063730566832</v>
      </c>
      <c r="S29" s="109">
        <v>20</v>
      </c>
      <c r="U29" s="106" t="s">
        <v>38</v>
      </c>
      <c r="V29" s="107">
        <v>237816</v>
      </c>
      <c r="W29" s="108">
        <f>+V29/V42</f>
        <v>0.012246906357895106</v>
      </c>
      <c r="X29" s="109">
        <v>20</v>
      </c>
      <c r="Z29" s="106" t="s">
        <v>38</v>
      </c>
      <c r="AA29" s="107">
        <f>VLOOKUP(Z29,'Trab Aseg'!$A$7:$E$39,4,FALSE)</f>
        <v>243651</v>
      </c>
      <c r="AB29" s="108">
        <f>+AA29/AA42</f>
        <v>0.012134397676420544</v>
      </c>
      <c r="AC29" s="109">
        <v>20</v>
      </c>
      <c r="AE29" s="106" t="s">
        <v>38</v>
      </c>
      <c r="AF29" s="107">
        <v>244919</v>
      </c>
      <c r="AG29" s="108">
        <f>+AF29/AF42</f>
        <v>0.012140322516925366</v>
      </c>
      <c r="AH29" s="109">
        <v>20</v>
      </c>
    </row>
    <row r="30" spans="1:34" s="71" customFormat="1" ht="12.75" customHeight="1">
      <c r="A30" s="98" t="s">
        <v>38</v>
      </c>
      <c r="B30" s="99">
        <v>208944</v>
      </c>
      <c r="C30" s="100">
        <v>0.012644068303287957</v>
      </c>
      <c r="D30" s="101">
        <v>21</v>
      </c>
      <c r="F30" s="98" t="s">
        <v>35</v>
      </c>
      <c r="G30" s="99">
        <v>215414</v>
      </c>
      <c r="H30" s="100">
        <v>0.012495310937553203</v>
      </c>
      <c r="I30" s="101">
        <v>21</v>
      </c>
      <c r="K30" s="98" t="s">
        <v>35</v>
      </c>
      <c r="L30" s="99">
        <v>218804</v>
      </c>
      <c r="M30" s="100">
        <f>+L30/L42</f>
        <v>0.012691951379113664</v>
      </c>
      <c r="N30" s="101">
        <v>21</v>
      </c>
      <c r="P30" s="98" t="s">
        <v>35</v>
      </c>
      <c r="Q30" s="99">
        <v>221731</v>
      </c>
      <c r="R30" s="100">
        <f>+Q30/Q42</f>
        <v>0.01191037644634172</v>
      </c>
      <c r="S30" s="101">
        <v>21</v>
      </c>
      <c r="U30" s="98" t="s">
        <v>35</v>
      </c>
      <c r="V30" s="99">
        <v>221909</v>
      </c>
      <c r="W30" s="100">
        <f>+V30/V42</f>
        <v>0.01142773717064514</v>
      </c>
      <c r="X30" s="101">
        <v>21</v>
      </c>
      <c r="Z30" s="98" t="s">
        <v>41</v>
      </c>
      <c r="AA30" s="99">
        <f>VLOOKUP(Z30,'Trab Aseg'!$A$7:$E$39,4,FALSE)</f>
        <v>226929</v>
      </c>
      <c r="AB30" s="100">
        <f>+AA30/AA42</f>
        <v>0.011301602416211868</v>
      </c>
      <c r="AC30" s="101">
        <v>21</v>
      </c>
      <c r="AE30" s="98" t="s">
        <v>41</v>
      </c>
      <c r="AF30" s="99">
        <v>230654</v>
      </c>
      <c r="AG30" s="100">
        <f>+AF30/AF42</f>
        <v>0.011433224657208722</v>
      </c>
      <c r="AH30" s="101">
        <v>21</v>
      </c>
    </row>
    <row r="31" spans="1:34" s="71" customFormat="1" ht="12.75" customHeight="1">
      <c r="A31" s="106" t="s">
        <v>44</v>
      </c>
      <c r="B31" s="107">
        <v>196282</v>
      </c>
      <c r="C31" s="108">
        <v>0.01187783815139926</v>
      </c>
      <c r="D31" s="109">
        <v>22</v>
      </c>
      <c r="F31" s="106" t="s">
        <v>54</v>
      </c>
      <c r="G31" s="107">
        <v>201003</v>
      </c>
      <c r="H31" s="108">
        <v>0.011659386039816384</v>
      </c>
      <c r="I31" s="109">
        <v>22</v>
      </c>
      <c r="K31" s="106" t="s">
        <v>41</v>
      </c>
      <c r="L31" s="107">
        <v>202557</v>
      </c>
      <c r="M31" s="108">
        <f>+L31/L42</f>
        <v>0.011749527410372418</v>
      </c>
      <c r="N31" s="109">
        <v>22</v>
      </c>
      <c r="P31" s="106" t="s">
        <v>41</v>
      </c>
      <c r="Q31" s="107">
        <v>209772</v>
      </c>
      <c r="R31" s="108">
        <f>+Q31/Q42</f>
        <v>0.011267993595401616</v>
      </c>
      <c r="S31" s="109">
        <v>22</v>
      </c>
      <c r="U31" s="106" t="s">
        <v>41</v>
      </c>
      <c r="V31" s="107">
        <v>218060</v>
      </c>
      <c r="W31" s="108">
        <f>+V31/V42</f>
        <v>0.011229523667047662</v>
      </c>
      <c r="X31" s="109">
        <v>22</v>
      </c>
      <c r="Z31" s="106" t="s">
        <v>35</v>
      </c>
      <c r="AA31" s="107">
        <f>VLOOKUP(Z31,'Trab Aseg'!$A$7:$E$39,4,FALSE)</f>
        <v>225667</v>
      </c>
      <c r="AB31" s="108">
        <f>+AA31/AA42</f>
        <v>0.011238751823078071</v>
      </c>
      <c r="AC31" s="109">
        <v>22</v>
      </c>
      <c r="AE31" s="106" t="s">
        <v>35</v>
      </c>
      <c r="AF31" s="107">
        <v>220580</v>
      </c>
      <c r="AG31" s="108">
        <f>+AF31/AF42</f>
        <v>0.010933869323259515</v>
      </c>
      <c r="AH31" s="109">
        <v>22</v>
      </c>
    </row>
    <row r="32" spans="1:34" s="71" customFormat="1" ht="12.75" customHeight="1">
      <c r="A32" s="98" t="s">
        <v>54</v>
      </c>
      <c r="B32" s="99">
        <v>194111</v>
      </c>
      <c r="C32" s="100">
        <v>0.011746461934391649</v>
      </c>
      <c r="D32" s="101">
        <v>23</v>
      </c>
      <c r="F32" s="98" t="s">
        <v>44</v>
      </c>
      <c r="G32" s="99">
        <v>199324</v>
      </c>
      <c r="H32" s="100">
        <v>0.011561993915515493</v>
      </c>
      <c r="I32" s="101">
        <v>23</v>
      </c>
      <c r="K32" s="98" t="s">
        <v>44</v>
      </c>
      <c r="L32" s="99">
        <v>201481</v>
      </c>
      <c r="M32" s="100">
        <f>+L32/L42</f>
        <v>0.011687112922136709</v>
      </c>
      <c r="N32" s="101">
        <v>23</v>
      </c>
      <c r="P32" s="98" t="s">
        <v>44</v>
      </c>
      <c r="Q32" s="99">
        <v>205691</v>
      </c>
      <c r="R32" s="100">
        <f>+Q32/Q42</f>
        <v>0.011048780917528334</v>
      </c>
      <c r="S32" s="101">
        <v>23</v>
      </c>
      <c r="U32" s="98" t="s">
        <v>47</v>
      </c>
      <c r="V32" s="99">
        <v>215101</v>
      </c>
      <c r="W32" s="100">
        <f>+V32/V42</f>
        <v>0.011077142851993117</v>
      </c>
      <c r="X32" s="101">
        <v>23</v>
      </c>
      <c r="Z32" s="98" t="s">
        <v>47</v>
      </c>
      <c r="AA32" s="99">
        <f>VLOOKUP(Z32,'Trab Aseg'!$A$7:$E$39,4,FALSE)</f>
        <v>215491</v>
      </c>
      <c r="AB32" s="100">
        <f>+AA32/AA42</f>
        <v>0.010731962888268628</v>
      </c>
      <c r="AC32" s="101">
        <v>23</v>
      </c>
      <c r="AE32" s="98" t="s">
        <v>47</v>
      </c>
      <c r="AF32" s="99">
        <v>214766</v>
      </c>
      <c r="AG32" s="100">
        <f>+AF32/AF42</f>
        <v>0.010645676757091091</v>
      </c>
      <c r="AH32" s="101">
        <v>23</v>
      </c>
    </row>
    <row r="33" spans="1:34" s="71" customFormat="1" ht="12.75" customHeight="1">
      <c r="A33" s="106" t="s">
        <v>41</v>
      </c>
      <c r="B33" s="107">
        <v>191017</v>
      </c>
      <c r="C33" s="108">
        <v>0.01155923115805745</v>
      </c>
      <c r="D33" s="109">
        <v>24</v>
      </c>
      <c r="F33" s="106" t="s">
        <v>41</v>
      </c>
      <c r="G33" s="107">
        <v>198256</v>
      </c>
      <c r="H33" s="108">
        <v>0.011500043475519453</v>
      </c>
      <c r="I33" s="109">
        <v>24</v>
      </c>
      <c r="K33" s="106" t="s">
        <v>47</v>
      </c>
      <c r="L33" s="107">
        <v>194335</v>
      </c>
      <c r="M33" s="108">
        <f>+L33/L42</f>
        <v>0.011272601832050849</v>
      </c>
      <c r="N33" s="109">
        <v>24</v>
      </c>
      <c r="P33" s="106" t="s">
        <v>47</v>
      </c>
      <c r="Q33" s="107">
        <v>202973</v>
      </c>
      <c r="R33" s="108">
        <f>+Q33/Q42</f>
        <v>0.010902782373431402</v>
      </c>
      <c r="S33" s="109">
        <v>24</v>
      </c>
      <c r="U33" s="106" t="s">
        <v>44</v>
      </c>
      <c r="V33" s="107">
        <v>207170</v>
      </c>
      <c r="W33" s="108">
        <f>+V33/V42</f>
        <v>0.010668716949932423</v>
      </c>
      <c r="X33" s="109">
        <v>24</v>
      </c>
      <c r="Z33" s="106" t="s">
        <v>44</v>
      </c>
      <c r="AA33" s="107">
        <f>VLOOKUP(Z33,'Trab Aseg'!$A$7:$E$39,4,FALSE)</f>
        <v>212112</v>
      </c>
      <c r="AB33" s="108">
        <f>+AA33/AA42</f>
        <v>0.010563680674164746</v>
      </c>
      <c r="AC33" s="109">
        <v>24</v>
      </c>
      <c r="AE33" s="106" t="s">
        <v>44</v>
      </c>
      <c r="AF33" s="107">
        <v>210684</v>
      </c>
      <c r="AG33" s="108">
        <f>+AF33/AF42</f>
        <v>0.010443337222330255</v>
      </c>
      <c r="AH33" s="109">
        <v>24</v>
      </c>
    </row>
    <row r="34" spans="1:34" s="71" customFormat="1" ht="12.75" customHeight="1">
      <c r="A34" s="98" t="s">
        <v>47</v>
      </c>
      <c r="B34" s="99">
        <v>190188</v>
      </c>
      <c r="C34" s="100">
        <v>0.01150906492871645</v>
      </c>
      <c r="D34" s="101">
        <v>25</v>
      </c>
      <c r="F34" s="98" t="s">
        <v>47</v>
      </c>
      <c r="G34" s="99">
        <v>195083</v>
      </c>
      <c r="H34" s="100">
        <v>0.01131599034246006</v>
      </c>
      <c r="I34" s="101">
        <v>25</v>
      </c>
      <c r="K34" s="98" t="s">
        <v>54</v>
      </c>
      <c r="L34" s="99">
        <v>187184</v>
      </c>
      <c r="M34" s="100">
        <f>+L34/L42</f>
        <v>0.010857800711815196</v>
      </c>
      <c r="N34" s="101">
        <v>25</v>
      </c>
      <c r="P34" s="98" t="s">
        <v>54</v>
      </c>
      <c r="Q34" s="99">
        <v>173030</v>
      </c>
      <c r="R34" s="100">
        <f>+Q34/Q42</f>
        <v>0.00929438119392646</v>
      </c>
      <c r="S34" s="101">
        <v>25</v>
      </c>
      <c r="U34" s="98" t="s">
        <v>59</v>
      </c>
      <c r="V34" s="99">
        <v>175593</v>
      </c>
      <c r="W34" s="100">
        <f>+V34/V42</f>
        <v>0.009042583459909659</v>
      </c>
      <c r="X34" s="101">
        <v>25</v>
      </c>
      <c r="Z34" s="98" t="s">
        <v>31</v>
      </c>
      <c r="AA34" s="99">
        <f>VLOOKUP(Z34,'Trab Aseg'!$A$7:$E$39,4,FALSE)</f>
        <v>181598</v>
      </c>
      <c r="AB34" s="100">
        <f>+AA34/AA42</f>
        <v>0.009044011102940756</v>
      </c>
      <c r="AC34" s="101">
        <v>25</v>
      </c>
      <c r="AE34" s="98" t="s">
        <v>59</v>
      </c>
      <c r="AF34" s="99">
        <v>186528</v>
      </c>
      <c r="AG34" s="100">
        <f>+AF34/AF42</f>
        <v>0.009245955105308509</v>
      </c>
      <c r="AH34" s="101">
        <v>25</v>
      </c>
    </row>
    <row r="35" spans="1:34" s="71" customFormat="1" ht="12.75" customHeight="1">
      <c r="A35" s="106" t="s">
        <v>32</v>
      </c>
      <c r="B35" s="107">
        <v>153004</v>
      </c>
      <c r="C35" s="108">
        <v>0.009258906820374219</v>
      </c>
      <c r="D35" s="109">
        <v>26</v>
      </c>
      <c r="F35" s="106" t="s">
        <v>59</v>
      </c>
      <c r="G35" s="107">
        <v>156924</v>
      </c>
      <c r="H35" s="108">
        <v>0.009102538245260748</v>
      </c>
      <c r="I35" s="109">
        <v>26</v>
      </c>
      <c r="K35" s="106" t="s">
        <v>59</v>
      </c>
      <c r="L35" s="107">
        <v>163265</v>
      </c>
      <c r="M35" s="108">
        <f>+L35/L42</f>
        <v>0.009470354481229742</v>
      </c>
      <c r="N35" s="109">
        <v>26</v>
      </c>
      <c r="P35" s="106" t="s">
        <v>59</v>
      </c>
      <c r="Q35" s="107">
        <v>167780</v>
      </c>
      <c r="R35" s="108">
        <f>+Q35/Q42</f>
        <v>0.009012375176079186</v>
      </c>
      <c r="S35" s="109">
        <v>26</v>
      </c>
      <c r="U35" s="106" t="s">
        <v>31</v>
      </c>
      <c r="V35" s="107">
        <v>169774</v>
      </c>
      <c r="W35" s="108">
        <f>+V35/V42</f>
        <v>0.008742920072683435</v>
      </c>
      <c r="X35" s="109">
        <v>26</v>
      </c>
      <c r="Z35" s="106" t="s">
        <v>59</v>
      </c>
      <c r="AA35" s="107">
        <f>VLOOKUP(Z35,'Trab Aseg'!$A$7:$E$39,4,FALSE)</f>
        <v>185244</v>
      </c>
      <c r="AB35" s="108">
        <f>+AA35/AA42</f>
        <v>0.009225590550298778</v>
      </c>
      <c r="AC35" s="109">
        <v>26</v>
      </c>
      <c r="AE35" s="106" t="s">
        <v>31</v>
      </c>
      <c r="AF35" s="107">
        <v>180719</v>
      </c>
      <c r="AG35" s="108">
        <f>+AF35/AF42</f>
        <v>0.008958010382764241</v>
      </c>
      <c r="AH35" s="109">
        <v>26</v>
      </c>
    </row>
    <row r="36" spans="1:34" s="71" customFormat="1" ht="12.75" customHeight="1">
      <c r="A36" s="110" t="s">
        <v>40</v>
      </c>
      <c r="B36" s="111">
        <v>150004</v>
      </c>
      <c r="C36" s="100">
        <v>0.009077364374025608</v>
      </c>
      <c r="D36" s="101">
        <v>27</v>
      </c>
      <c r="F36" s="110" t="s">
        <v>40</v>
      </c>
      <c r="G36" s="111">
        <v>156417</v>
      </c>
      <c r="H36" s="100">
        <v>0.009073129188071617</v>
      </c>
      <c r="I36" s="101">
        <v>27</v>
      </c>
      <c r="K36" s="110" t="s">
        <v>40</v>
      </c>
      <c r="L36" s="111">
        <v>156444</v>
      </c>
      <c r="M36" s="100">
        <f>+L36/L42</f>
        <v>0.009074695350880506</v>
      </c>
      <c r="N36" s="101"/>
      <c r="P36" s="110" t="s">
        <v>31</v>
      </c>
      <c r="Q36" s="111">
        <v>160798</v>
      </c>
      <c r="R36" s="100">
        <f>+Q36/Q42</f>
        <v>0.008637334030058296</v>
      </c>
      <c r="S36" s="101">
        <v>27</v>
      </c>
      <c r="U36" s="110" t="s">
        <v>54</v>
      </c>
      <c r="V36" s="111">
        <v>168820</v>
      </c>
      <c r="W36" s="100">
        <f>+V36/V42</f>
        <v>0.008693791550357637</v>
      </c>
      <c r="X36" s="101">
        <v>27</v>
      </c>
      <c r="Z36" s="110" t="s">
        <v>54</v>
      </c>
      <c r="AA36" s="111">
        <f>VLOOKUP(Z36,'Trab Aseg'!$A$7:$E$39,4,FALSE)</f>
        <v>165576</v>
      </c>
      <c r="AB36" s="100">
        <f>+AA36/AA42</f>
        <v>0.008246077502948923</v>
      </c>
      <c r="AC36" s="101">
        <v>27</v>
      </c>
      <c r="AE36" s="110" t="s">
        <v>54</v>
      </c>
      <c r="AF36" s="111">
        <v>165271</v>
      </c>
      <c r="AG36" s="100">
        <f>+AF36/AF42</f>
        <v>0.008192272721572323</v>
      </c>
      <c r="AH36" s="101">
        <v>27</v>
      </c>
    </row>
    <row r="37" spans="1:34" s="71" customFormat="1" ht="12.75" customHeight="1">
      <c r="A37" s="106" t="s">
        <v>59</v>
      </c>
      <c r="B37" s="107">
        <v>148731</v>
      </c>
      <c r="C37" s="108">
        <v>0.009000329862625016</v>
      </c>
      <c r="D37" s="109">
        <v>28</v>
      </c>
      <c r="F37" s="106" t="s">
        <v>32</v>
      </c>
      <c r="G37" s="107">
        <v>150084</v>
      </c>
      <c r="H37" s="108">
        <v>0.008705777000342294</v>
      </c>
      <c r="I37" s="109">
        <v>28</v>
      </c>
      <c r="K37" s="106" t="s">
        <v>31</v>
      </c>
      <c r="L37" s="107">
        <v>144869</v>
      </c>
      <c r="M37" s="108">
        <f>+L37/L42</f>
        <v>0.008403275554106951</v>
      </c>
      <c r="N37" s="109">
        <v>28</v>
      </c>
      <c r="P37" s="106" t="s">
        <v>40</v>
      </c>
      <c r="Q37" s="107">
        <v>156139</v>
      </c>
      <c r="R37" s="108">
        <f>+Q37/Q42</f>
        <v>0.00838707383250583</v>
      </c>
      <c r="S37" s="109">
        <v>28</v>
      </c>
      <c r="U37" s="106" t="s">
        <v>40</v>
      </c>
      <c r="V37" s="107">
        <v>163030</v>
      </c>
      <c r="W37" s="108">
        <f>+V37/V42</f>
        <v>0.008395621587814272</v>
      </c>
      <c r="X37" s="109">
        <v>28</v>
      </c>
      <c r="Z37" s="106" t="s">
        <v>40</v>
      </c>
      <c r="AA37" s="107">
        <f>VLOOKUP(Z37,'Trab Aseg'!$A$7:$E$39,4,FALSE)</f>
        <v>157793</v>
      </c>
      <c r="AB37" s="108">
        <f>+AA37/AA42</f>
        <v>0.00785846564370935</v>
      </c>
      <c r="AC37" s="109">
        <v>28</v>
      </c>
      <c r="AE37" s="106" t="s">
        <v>40</v>
      </c>
      <c r="AF37" s="107">
        <v>153122</v>
      </c>
      <c r="AG37" s="108">
        <f>+AF37/AF42</f>
        <v>0.007590062283598438</v>
      </c>
      <c r="AH37" s="109">
        <v>28</v>
      </c>
    </row>
    <row r="38" spans="1:34" s="71" customFormat="1" ht="12.75" customHeight="1">
      <c r="A38" s="98" t="s">
        <v>31</v>
      </c>
      <c r="B38" s="99">
        <v>130486</v>
      </c>
      <c r="C38" s="100">
        <v>0.007896249218081556</v>
      </c>
      <c r="D38" s="101">
        <v>29</v>
      </c>
      <c r="F38" s="98" t="s">
        <v>31</v>
      </c>
      <c r="G38" s="99">
        <v>132246</v>
      </c>
      <c r="H38" s="100">
        <v>0.0076710654379365355</v>
      </c>
      <c r="I38" s="101">
        <v>29</v>
      </c>
      <c r="K38" s="98" t="s">
        <v>32</v>
      </c>
      <c r="L38" s="99">
        <v>141508</v>
      </c>
      <c r="M38" s="100">
        <f>+L38/L42</f>
        <v>0.008208317287415296</v>
      </c>
      <c r="N38" s="101">
        <v>29</v>
      </c>
      <c r="P38" s="98" t="s">
        <v>45</v>
      </c>
      <c r="Q38" s="99">
        <v>135056</v>
      </c>
      <c r="R38" s="100">
        <f>+Q38/Q42</f>
        <v>0.007254591380263145</v>
      </c>
      <c r="S38" s="101">
        <v>29</v>
      </c>
      <c r="U38" s="98" t="s">
        <v>45</v>
      </c>
      <c r="V38" s="99">
        <v>136757</v>
      </c>
      <c r="W38" s="100">
        <f>+V38/V42</f>
        <v>0.007042630322546258</v>
      </c>
      <c r="X38" s="101">
        <v>29</v>
      </c>
      <c r="Z38" s="98" t="s">
        <v>45</v>
      </c>
      <c r="AA38" s="99">
        <f>VLOOKUP(Z38,'Trab Aseg'!$A$7:$E$39,4,FALSE)</f>
        <v>138808</v>
      </c>
      <c r="AB38" s="100">
        <f>+AA38/AA42</f>
        <v>0.006912967616256789</v>
      </c>
      <c r="AC38" s="101">
        <v>29</v>
      </c>
      <c r="AE38" s="98" t="s">
        <v>45</v>
      </c>
      <c r="AF38" s="99">
        <v>141578</v>
      </c>
      <c r="AG38" s="100">
        <f>+AF38/AF42</f>
        <v>0.00701784092414741</v>
      </c>
      <c r="AH38" s="101">
        <v>29</v>
      </c>
    </row>
    <row r="39" spans="1:34" s="71" customFormat="1" ht="12.75" customHeight="1">
      <c r="A39" s="106" t="s">
        <v>45</v>
      </c>
      <c r="B39" s="107">
        <v>119616</v>
      </c>
      <c r="C39" s="108">
        <v>0.00723846042081176</v>
      </c>
      <c r="D39" s="109">
        <v>30</v>
      </c>
      <c r="F39" s="106" t="s">
        <v>45</v>
      </c>
      <c r="G39" s="107">
        <v>125912</v>
      </c>
      <c r="H39" s="108">
        <v>0.007303655244177253</v>
      </c>
      <c r="I39" s="109">
        <v>30</v>
      </c>
      <c r="K39" s="106" t="s">
        <v>45</v>
      </c>
      <c r="L39" s="107">
        <v>130439</v>
      </c>
      <c r="M39" s="108">
        <f>+L39/L42</f>
        <v>0.007566248541800914</v>
      </c>
      <c r="N39" s="109">
        <v>30</v>
      </c>
      <c r="P39" s="106" t="s">
        <v>34</v>
      </c>
      <c r="Q39" s="107">
        <v>124784</v>
      </c>
      <c r="R39" s="108">
        <f>+Q39/Q42</f>
        <v>0.006702826463057964</v>
      </c>
      <c r="S39" s="109">
        <v>30</v>
      </c>
      <c r="U39" s="106" t="s">
        <v>34</v>
      </c>
      <c r="V39" s="107">
        <v>130620</v>
      </c>
      <c r="W39" s="108">
        <f>+V39/V42</f>
        <v>0.006726590761211435</v>
      </c>
      <c r="X39" s="109">
        <v>30</v>
      </c>
      <c r="Z39" s="106" t="s">
        <v>34</v>
      </c>
      <c r="AA39" s="107">
        <f>VLOOKUP(Z39,'Trab Aseg'!$A$7:$E$39,4,FALSE)</f>
        <v>134121</v>
      </c>
      <c r="AB39" s="108">
        <f>+AA39/AA42</f>
        <v>0.006679543899919146</v>
      </c>
      <c r="AC39" s="109">
        <v>30</v>
      </c>
      <c r="AE39" s="106" t="s">
        <v>34</v>
      </c>
      <c r="AF39" s="107">
        <v>134593</v>
      </c>
      <c r="AG39" s="108">
        <f>+AF39/AF42</f>
        <v>0.006671603381201686</v>
      </c>
      <c r="AH39" s="109">
        <v>30</v>
      </c>
    </row>
    <row r="40" spans="1:34" s="71" customFormat="1" ht="12.75" customHeight="1">
      <c r="A40" s="98" t="s">
        <v>34</v>
      </c>
      <c r="B40" s="99">
        <v>116393</v>
      </c>
      <c r="C40" s="100">
        <v>0.00704342331928457</v>
      </c>
      <c r="D40" s="101">
        <v>31</v>
      </c>
      <c r="F40" s="98" t="s">
        <v>34</v>
      </c>
      <c r="G40" s="99">
        <v>119479</v>
      </c>
      <c r="H40" s="100">
        <v>0.006930502453452047</v>
      </c>
      <c r="I40" s="101">
        <v>31</v>
      </c>
      <c r="K40" s="98" t="s">
        <v>34</v>
      </c>
      <c r="L40" s="99">
        <v>120833</v>
      </c>
      <c r="M40" s="100">
        <f>+L40/L42</f>
        <v>0.0070090426180163135</v>
      </c>
      <c r="N40" s="101">
        <v>31</v>
      </c>
      <c r="P40" s="98" t="s">
        <v>32</v>
      </c>
      <c r="Q40" s="99">
        <v>121448</v>
      </c>
      <c r="R40" s="100">
        <f>+Q40/Q42</f>
        <v>0.0065236317820030094</v>
      </c>
      <c r="S40" s="101">
        <v>31</v>
      </c>
      <c r="U40" s="98" t="s">
        <v>32</v>
      </c>
      <c r="V40" s="99">
        <v>120356</v>
      </c>
      <c r="W40" s="100">
        <f>+V40/V42</f>
        <v>0.006198021418284822</v>
      </c>
      <c r="X40" s="101">
        <v>31</v>
      </c>
      <c r="Z40" s="98" t="s">
        <v>32</v>
      </c>
      <c r="AA40" s="99">
        <f>VLOOKUP(Z40,'Trab Aseg'!$A$7:$E$39,4,FALSE)</f>
        <v>125280</v>
      </c>
      <c r="AB40" s="100">
        <f>+AA40/AA42</f>
        <v>0.0062392411313804</v>
      </c>
      <c r="AC40" s="101">
        <v>31</v>
      </c>
      <c r="AE40" s="98" t="s">
        <v>32</v>
      </c>
      <c r="AF40" s="99">
        <v>126094</v>
      </c>
      <c r="AG40" s="100">
        <f>+AF40/AF42</f>
        <v>0.00625031878886157</v>
      </c>
      <c r="AH40" s="101">
        <v>31</v>
      </c>
    </row>
    <row r="41" spans="1:34" s="71" customFormat="1" ht="12.75" customHeight="1">
      <c r="A41" s="106" t="s">
        <v>56</v>
      </c>
      <c r="B41" s="107">
        <v>76677</v>
      </c>
      <c r="C41" s="112">
        <v>0.004640043386224112</v>
      </c>
      <c r="D41" s="113">
        <v>32</v>
      </c>
      <c r="F41" s="106" t="s">
        <v>56</v>
      </c>
      <c r="G41" s="107">
        <v>80186</v>
      </c>
      <c r="H41" s="112">
        <v>0.004651271518279411</v>
      </c>
      <c r="I41" s="113">
        <v>32</v>
      </c>
      <c r="K41" s="106" t="s">
        <v>56</v>
      </c>
      <c r="L41" s="107">
        <v>84335</v>
      </c>
      <c r="M41" s="112">
        <f>+L41/L42</f>
        <v>0.0048919385365786315</v>
      </c>
      <c r="N41" s="113">
        <v>32</v>
      </c>
      <c r="P41" s="106" t="s">
        <v>56</v>
      </c>
      <c r="Q41" s="107">
        <v>90914</v>
      </c>
      <c r="R41" s="112">
        <f>+Q41/Q42</f>
        <v>0.004883484782203261</v>
      </c>
      <c r="S41" s="113">
        <v>32</v>
      </c>
      <c r="U41" s="106" t="s">
        <v>56</v>
      </c>
      <c r="V41" s="107">
        <v>97174</v>
      </c>
      <c r="W41" s="112">
        <f>+V41/V42</f>
        <v>0.005004208625248507</v>
      </c>
      <c r="X41" s="113">
        <v>32</v>
      </c>
      <c r="Z41" s="106" t="s">
        <v>56</v>
      </c>
      <c r="AA41" s="107">
        <f>VLOOKUP(Z41,'Trab Aseg'!$A$7:$E$39,4,FALSE)</f>
        <v>100979</v>
      </c>
      <c r="AB41" s="112">
        <f>+AA41/AA42</f>
        <v>0.005028993695766774</v>
      </c>
      <c r="AC41" s="113">
        <v>32</v>
      </c>
      <c r="AE41" s="106" t="s">
        <v>56</v>
      </c>
      <c r="AF41" s="107">
        <v>100472</v>
      </c>
      <c r="AG41" s="112">
        <f>+AF41/AF42</f>
        <v>0.004980268921237329</v>
      </c>
      <c r="AH41" s="113">
        <v>32</v>
      </c>
    </row>
    <row r="42" spans="1:34" s="71" customFormat="1" ht="14.25" customHeight="1">
      <c r="A42" s="114" t="s">
        <v>27</v>
      </c>
      <c r="B42" s="115">
        <v>16062043</v>
      </c>
      <c r="C42" s="117">
        <v>1</v>
      </c>
      <c r="D42" s="72"/>
      <c r="E42" s="72"/>
      <c r="F42" s="114" t="s">
        <v>27</v>
      </c>
      <c r="G42" s="115">
        <v>16525061</v>
      </c>
      <c r="H42" s="117">
        <v>1</v>
      </c>
      <c r="I42" s="72"/>
      <c r="J42" s="72"/>
      <c r="K42" s="114" t="s">
        <v>27</v>
      </c>
      <c r="L42" s="115">
        <v>17239587</v>
      </c>
      <c r="M42" s="117">
        <v>1</v>
      </c>
      <c r="N42" s="72"/>
      <c r="P42" s="114" t="s">
        <v>27</v>
      </c>
      <c r="Q42" s="115">
        <f>SUM(Q10:Q41)</f>
        <v>18616624</v>
      </c>
      <c r="R42" s="117">
        <v>1</v>
      </c>
      <c r="S42" s="72"/>
      <c r="U42" s="114" t="s">
        <v>27</v>
      </c>
      <c r="V42" s="115">
        <v>19418455</v>
      </c>
      <c r="W42" s="117">
        <f>SUM(W10:W41)</f>
        <v>1</v>
      </c>
      <c r="X42" s="72"/>
      <c r="Z42" s="114" t="s">
        <v>27</v>
      </c>
      <c r="AA42" s="115">
        <f>SUM(AA10:AA41)</f>
        <v>20079365</v>
      </c>
      <c r="AB42" s="117">
        <f>SUM(AB10:AB41)</f>
        <v>1.0000000000000002</v>
      </c>
      <c r="AC42" s="72"/>
      <c r="AE42" s="114" t="s">
        <v>27</v>
      </c>
      <c r="AF42" s="115">
        <v>20174011</v>
      </c>
      <c r="AG42" s="117">
        <f>SUM(AG10:AG41)</f>
        <v>0.9999999999999999</v>
      </c>
      <c r="AH42" s="72"/>
    </row>
    <row r="43" spans="1:24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1:21" ht="12.75">
      <c r="A44" s="97" t="s">
        <v>101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62"/>
      <c r="U44" s="62"/>
    </row>
    <row r="45" spans="1:24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74"/>
      <c r="R45" s="62"/>
      <c r="S45" s="62"/>
      <c r="T45" s="62"/>
      <c r="U45" s="62"/>
      <c r="V45" s="74"/>
      <c r="W45" s="62"/>
      <c r="X45" s="62"/>
    </row>
    <row r="46" spans="1:24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</row>
    <row r="47" spans="1:24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</row>
    <row r="48" spans="2:24" ht="12.7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</row>
    <row r="49" spans="1:24" ht="12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</row>
  </sheetData>
  <sheetProtection/>
  <mergeCells count="35">
    <mergeCell ref="AE7:AH7"/>
    <mergeCell ref="AE8:AE9"/>
    <mergeCell ref="AF8:AF9"/>
    <mergeCell ref="AG8:AG9"/>
    <mergeCell ref="AH8:AH9"/>
    <mergeCell ref="Z7:AC7"/>
    <mergeCell ref="Z8:Z9"/>
    <mergeCell ref="AA8:AA9"/>
    <mergeCell ref="AB8:AB9"/>
    <mergeCell ref="AC8:AC9"/>
    <mergeCell ref="V8:V9"/>
    <mergeCell ref="W8:W9"/>
    <mergeCell ref="X8:X9"/>
    <mergeCell ref="N8:N9"/>
    <mergeCell ref="P8:P9"/>
    <mergeCell ref="Q8:Q9"/>
    <mergeCell ref="R8:R9"/>
    <mergeCell ref="S8:S9"/>
    <mergeCell ref="U8:U9"/>
    <mergeCell ref="G8:G9"/>
    <mergeCell ref="H8:H9"/>
    <mergeCell ref="I8:I9"/>
    <mergeCell ref="K8:K9"/>
    <mergeCell ref="L8:L9"/>
    <mergeCell ref="M8:M9"/>
    <mergeCell ref="A7:D7"/>
    <mergeCell ref="F7:I7"/>
    <mergeCell ref="K7:N7"/>
    <mergeCell ref="P7:S7"/>
    <mergeCell ref="U7:X7"/>
    <mergeCell ref="A8:A9"/>
    <mergeCell ref="B8:B9"/>
    <mergeCell ref="C8:C9"/>
    <mergeCell ref="D8:D9"/>
    <mergeCell ref="F8:F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N23" sqref="N23:P23"/>
    </sheetView>
  </sheetViews>
  <sheetFormatPr defaultColWidth="21.421875" defaultRowHeight="12.75"/>
  <cols>
    <col min="1" max="1" width="21.421875" style="133" customWidth="1"/>
    <col min="2" max="14" width="9.7109375" style="133" customWidth="1"/>
    <col min="15" max="15" width="7.57421875" style="133" customWidth="1"/>
    <col min="16" max="16" width="10.7109375" style="133" customWidth="1"/>
    <col min="17" max="16384" width="21.421875" style="133" customWidth="1"/>
  </cols>
  <sheetData>
    <row r="1" s="130" customFormat="1" ht="12.75">
      <c r="A1" s="131" t="s">
        <v>98</v>
      </c>
    </row>
    <row r="2" s="130" customFormat="1" ht="12.75">
      <c r="A2" s="132" t="s">
        <v>109</v>
      </c>
    </row>
    <row r="3" s="130" customFormat="1" ht="12.75">
      <c r="A3" s="132" t="s">
        <v>100</v>
      </c>
    </row>
    <row r="4" s="130" customFormat="1" ht="12.75">
      <c r="A4" s="132" t="s">
        <v>167</v>
      </c>
    </row>
    <row r="5" s="130" customFormat="1" ht="12.75">
      <c r="A5" s="129"/>
    </row>
    <row r="6" spans="1:16" ht="12.75">
      <c r="A6" s="368" t="s">
        <v>109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70"/>
    </row>
    <row r="7" spans="1:16" ht="12.75" customHeight="1">
      <c r="A7" s="335" t="s">
        <v>168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7"/>
    </row>
    <row r="8" spans="1:16" s="137" customFormat="1" ht="28.5" customHeight="1">
      <c r="A8" s="349" t="s">
        <v>29</v>
      </c>
      <c r="B8" s="134">
        <v>39417</v>
      </c>
      <c r="C8" s="135">
        <v>39783</v>
      </c>
      <c r="D8" s="135">
        <v>40148</v>
      </c>
      <c r="E8" s="135">
        <v>40513</v>
      </c>
      <c r="F8" s="135">
        <v>40878</v>
      </c>
      <c r="G8" s="135">
        <v>41244</v>
      </c>
      <c r="H8" s="135">
        <v>41609</v>
      </c>
      <c r="I8" s="135">
        <v>41974</v>
      </c>
      <c r="J8" s="135">
        <v>42339</v>
      </c>
      <c r="K8" s="135">
        <v>42705</v>
      </c>
      <c r="L8" s="135">
        <v>43070</v>
      </c>
      <c r="M8" s="207">
        <v>43435</v>
      </c>
      <c r="N8" s="207">
        <v>43466</v>
      </c>
      <c r="O8" s="135" t="s">
        <v>169</v>
      </c>
      <c r="P8" s="136" t="s">
        <v>170</v>
      </c>
    </row>
    <row r="9" spans="1:16" s="138" customFormat="1" ht="12.75">
      <c r="A9" s="352" t="s">
        <v>63</v>
      </c>
      <c r="B9" s="139">
        <v>5558</v>
      </c>
      <c r="C9" s="140">
        <v>5459</v>
      </c>
      <c r="D9" s="140">
        <v>5262</v>
      </c>
      <c r="E9" s="140">
        <v>5462</v>
      </c>
      <c r="F9" s="140">
        <v>5609</v>
      </c>
      <c r="G9" s="140">
        <v>5720</v>
      </c>
      <c r="H9" s="140">
        <v>5668</v>
      </c>
      <c r="I9" s="140">
        <v>5827</v>
      </c>
      <c r="J9" s="140">
        <v>6225</v>
      </c>
      <c r="K9" s="140">
        <v>6210</v>
      </c>
      <c r="L9" s="140">
        <v>6701</v>
      </c>
      <c r="M9" s="151">
        <v>7092</v>
      </c>
      <c r="N9" s="151">
        <v>7109</v>
      </c>
      <c r="O9" s="140">
        <f>_xlfn.RANK.EQ(N9,$N$9:$N$40)</f>
        <v>25</v>
      </c>
      <c r="P9" s="146">
        <f>N9/$N$41</f>
        <v>0.009290078081609985</v>
      </c>
    </row>
    <row r="10" spans="1:16" s="138" customFormat="1" ht="12.75">
      <c r="A10" s="353" t="s">
        <v>69</v>
      </c>
      <c r="B10" s="139">
        <v>14336</v>
      </c>
      <c r="C10" s="140">
        <v>18721</v>
      </c>
      <c r="D10" s="140">
        <v>18024</v>
      </c>
      <c r="E10" s="140">
        <v>15460</v>
      </c>
      <c r="F10" s="140">
        <v>24138</v>
      </c>
      <c r="G10" s="140">
        <v>25699</v>
      </c>
      <c r="H10" s="140">
        <v>17633</v>
      </c>
      <c r="I10" s="140">
        <v>19187</v>
      </c>
      <c r="J10" s="140">
        <v>22378</v>
      </c>
      <c r="K10" s="140">
        <v>22309</v>
      </c>
      <c r="L10" s="140">
        <v>25955</v>
      </c>
      <c r="M10" s="151">
        <v>33197</v>
      </c>
      <c r="N10" s="348">
        <v>35076</v>
      </c>
      <c r="O10" s="140">
        <f aca="true" t="shared" si="0" ref="O10:O40">_xlfn.RANK.EQ(N10,$N$9:$N$40)</f>
        <v>7</v>
      </c>
      <c r="P10" s="146">
        <f aca="true" t="shared" si="1" ref="P10:P40">N10/$N$41</f>
        <v>0.04583749877487014</v>
      </c>
    </row>
    <row r="11" spans="1:16" s="138" customFormat="1" ht="12.75">
      <c r="A11" s="353" t="s">
        <v>31</v>
      </c>
      <c r="B11" s="139">
        <v>10292</v>
      </c>
      <c r="C11" s="140">
        <v>10454</v>
      </c>
      <c r="D11" s="140">
        <v>9467</v>
      </c>
      <c r="E11" s="140">
        <v>9556</v>
      </c>
      <c r="F11" s="140">
        <v>10036</v>
      </c>
      <c r="G11" s="140">
        <v>10158</v>
      </c>
      <c r="H11" s="140">
        <v>10593</v>
      </c>
      <c r="I11" s="140">
        <v>11464</v>
      </c>
      <c r="J11" s="140">
        <v>15737</v>
      </c>
      <c r="K11" s="140">
        <v>16136</v>
      </c>
      <c r="L11" s="140">
        <v>17960</v>
      </c>
      <c r="M11" s="151">
        <v>20332</v>
      </c>
      <c r="N11" s="151">
        <v>16809</v>
      </c>
      <c r="O11" s="140">
        <f t="shared" si="0"/>
        <v>14</v>
      </c>
      <c r="P11" s="146">
        <f t="shared" si="1"/>
        <v>0.021966088405370968</v>
      </c>
    </row>
    <row r="12" spans="1:16" s="138" customFormat="1" ht="12.75">
      <c r="A12" s="353" t="s">
        <v>32</v>
      </c>
      <c r="B12" s="139">
        <v>3630</v>
      </c>
      <c r="C12" s="140">
        <v>3732</v>
      </c>
      <c r="D12" s="140">
        <v>2720</v>
      </c>
      <c r="E12" s="140">
        <v>2878</v>
      </c>
      <c r="F12" s="140">
        <v>3093</v>
      </c>
      <c r="G12" s="140">
        <v>3186</v>
      </c>
      <c r="H12" s="140">
        <v>3402</v>
      </c>
      <c r="I12" s="140">
        <v>3810</v>
      </c>
      <c r="J12" s="140">
        <v>3744</v>
      </c>
      <c r="K12" s="140">
        <v>4684</v>
      </c>
      <c r="L12" s="140">
        <v>5609</v>
      </c>
      <c r="M12" s="151">
        <v>5696</v>
      </c>
      <c r="N12" s="348">
        <v>6349</v>
      </c>
      <c r="O12" s="140">
        <f t="shared" si="0"/>
        <v>26</v>
      </c>
      <c r="P12" s="146">
        <f t="shared" si="1"/>
        <v>0.00829690613871737</v>
      </c>
    </row>
    <row r="13" spans="1:16" s="138" customFormat="1" ht="12.75">
      <c r="A13" s="353" t="s">
        <v>35</v>
      </c>
      <c r="B13" s="139">
        <v>12325</v>
      </c>
      <c r="C13" s="140">
        <v>12857</v>
      </c>
      <c r="D13" s="140">
        <v>13225</v>
      </c>
      <c r="E13" s="140">
        <v>13552</v>
      </c>
      <c r="F13" s="140">
        <v>14526</v>
      </c>
      <c r="G13" s="140">
        <v>14533</v>
      </c>
      <c r="H13" s="140">
        <v>15493</v>
      </c>
      <c r="I13" s="140">
        <v>15996</v>
      </c>
      <c r="J13" s="140">
        <v>15882</v>
      </c>
      <c r="K13" s="140">
        <v>16647</v>
      </c>
      <c r="L13" s="140">
        <v>17182</v>
      </c>
      <c r="M13" s="151">
        <v>18138</v>
      </c>
      <c r="N13" s="151">
        <v>18422</v>
      </c>
      <c r="O13" s="140">
        <f t="shared" si="0"/>
        <v>12</v>
      </c>
      <c r="P13" s="146">
        <f t="shared" si="1"/>
        <v>0.02407396517364174</v>
      </c>
    </row>
    <row r="14" spans="1:16" s="138" customFormat="1" ht="12.75">
      <c r="A14" s="353" t="s">
        <v>36</v>
      </c>
      <c r="B14" s="139">
        <v>15458</v>
      </c>
      <c r="C14" s="140">
        <v>15306</v>
      </c>
      <c r="D14" s="140">
        <v>15113</v>
      </c>
      <c r="E14" s="140">
        <v>15461</v>
      </c>
      <c r="F14" s="140">
        <v>16178</v>
      </c>
      <c r="G14" s="140">
        <v>16756</v>
      </c>
      <c r="H14" s="140">
        <v>16520</v>
      </c>
      <c r="I14" s="140">
        <v>17648</v>
      </c>
      <c r="J14" s="140">
        <v>16825</v>
      </c>
      <c r="K14" s="140">
        <v>17175</v>
      </c>
      <c r="L14" s="140">
        <v>18053</v>
      </c>
      <c r="M14" s="151">
        <v>19119</v>
      </c>
      <c r="N14" s="348">
        <v>18380</v>
      </c>
      <c r="O14" s="140">
        <f t="shared" si="0"/>
        <v>13</v>
      </c>
      <c r="P14" s="146">
        <f t="shared" si="1"/>
        <v>0.024019079355745043</v>
      </c>
    </row>
    <row r="15" spans="1:16" s="138" customFormat="1" ht="12.75">
      <c r="A15" s="353" t="s">
        <v>108</v>
      </c>
      <c r="B15" s="139">
        <v>1912</v>
      </c>
      <c r="C15" s="140">
        <v>1918</v>
      </c>
      <c r="D15" s="140">
        <v>1974</v>
      </c>
      <c r="E15" s="140">
        <v>2512</v>
      </c>
      <c r="F15" s="140">
        <v>3597</v>
      </c>
      <c r="G15" s="140">
        <v>4002</v>
      </c>
      <c r="H15" s="140">
        <v>4959</v>
      </c>
      <c r="I15" s="140">
        <v>6044</v>
      </c>
      <c r="J15" s="140">
        <v>6095</v>
      </c>
      <c r="K15" s="140">
        <v>7490</v>
      </c>
      <c r="L15" s="140">
        <v>7104</v>
      </c>
      <c r="M15" s="151">
        <v>6630</v>
      </c>
      <c r="N15" s="151">
        <v>5929</v>
      </c>
      <c r="O15" s="140">
        <f t="shared" si="0"/>
        <v>28</v>
      </c>
      <c r="P15" s="146">
        <f t="shared" si="1"/>
        <v>0.0077480479597504</v>
      </c>
    </row>
    <row r="16" spans="1:16" s="138" customFormat="1" ht="12.75">
      <c r="A16" s="353" t="s">
        <v>64</v>
      </c>
      <c r="B16" s="139">
        <v>16244</v>
      </c>
      <c r="C16" s="140">
        <v>17004</v>
      </c>
      <c r="D16" s="140">
        <v>16780</v>
      </c>
      <c r="E16" s="140">
        <v>17517</v>
      </c>
      <c r="F16" s="140">
        <v>17685</v>
      </c>
      <c r="G16" s="140">
        <v>17972</v>
      </c>
      <c r="H16" s="140">
        <v>17827</v>
      </c>
      <c r="I16" s="140">
        <v>18265</v>
      </c>
      <c r="J16" s="140">
        <v>19353</v>
      </c>
      <c r="K16" s="140">
        <v>19568</v>
      </c>
      <c r="L16" s="140">
        <v>19933</v>
      </c>
      <c r="M16" s="151">
        <v>20681</v>
      </c>
      <c r="N16" s="151">
        <v>20652</v>
      </c>
      <c r="O16" s="140">
        <f t="shared" si="0"/>
        <v>10</v>
      </c>
      <c r="P16" s="146">
        <f t="shared" si="1"/>
        <v>0.026988140742918748</v>
      </c>
    </row>
    <row r="17" spans="1:16" s="138" customFormat="1" ht="12.75">
      <c r="A17" s="353" t="s">
        <v>34</v>
      </c>
      <c r="B17" s="139">
        <v>6886</v>
      </c>
      <c r="C17" s="140">
        <v>6849</v>
      </c>
      <c r="D17" s="140">
        <v>7076</v>
      </c>
      <c r="E17" s="140">
        <v>7401</v>
      </c>
      <c r="F17" s="140">
        <v>7007</v>
      </c>
      <c r="G17" s="140">
        <v>7227</v>
      </c>
      <c r="H17" s="140">
        <v>7804</v>
      </c>
      <c r="I17" s="140">
        <v>8966</v>
      </c>
      <c r="J17" s="140">
        <v>9856</v>
      </c>
      <c r="K17" s="140">
        <v>10302</v>
      </c>
      <c r="L17" s="140">
        <v>10652</v>
      </c>
      <c r="M17" s="151">
        <v>11097</v>
      </c>
      <c r="N17" s="149">
        <v>11270</v>
      </c>
      <c r="O17" s="140">
        <f t="shared" si="0"/>
        <v>21</v>
      </c>
      <c r="P17" s="146">
        <f t="shared" si="1"/>
        <v>0.014727694468947042</v>
      </c>
    </row>
    <row r="18" spans="1:16" s="138" customFormat="1" ht="12.75">
      <c r="A18" s="353" t="s">
        <v>38</v>
      </c>
      <c r="B18" s="139">
        <v>12889</v>
      </c>
      <c r="C18" s="140">
        <v>13057</v>
      </c>
      <c r="D18" s="140">
        <v>13376</v>
      </c>
      <c r="E18" s="140">
        <v>13280</v>
      </c>
      <c r="F18" s="140">
        <v>13712</v>
      </c>
      <c r="G18" s="140">
        <v>14771</v>
      </c>
      <c r="H18" s="140">
        <v>15297</v>
      </c>
      <c r="I18" s="140">
        <v>15568</v>
      </c>
      <c r="J18" s="140">
        <v>15468</v>
      </c>
      <c r="K18" s="140">
        <v>14173</v>
      </c>
      <c r="L18" s="140">
        <v>14515</v>
      </c>
      <c r="M18" s="151">
        <v>14725</v>
      </c>
      <c r="N18" s="151">
        <v>14947</v>
      </c>
      <c r="O18" s="140">
        <f t="shared" si="0"/>
        <v>16</v>
      </c>
      <c r="P18" s="146">
        <f t="shared" si="1"/>
        <v>0.019532817145284067</v>
      </c>
    </row>
    <row r="19" spans="1:16" s="138" customFormat="1" ht="12.75">
      <c r="A19" s="353" t="s">
        <v>68</v>
      </c>
      <c r="B19" s="139">
        <v>7741</v>
      </c>
      <c r="C19" s="140">
        <v>7756</v>
      </c>
      <c r="D19" s="140">
        <v>7737</v>
      </c>
      <c r="E19" s="140">
        <v>6289</v>
      </c>
      <c r="F19" s="140">
        <v>6370</v>
      </c>
      <c r="G19" s="140">
        <v>6358</v>
      </c>
      <c r="H19" s="140">
        <v>6333</v>
      </c>
      <c r="I19" s="140">
        <v>7051</v>
      </c>
      <c r="J19" s="140">
        <v>7817</v>
      </c>
      <c r="K19" s="140">
        <v>7648</v>
      </c>
      <c r="L19" s="140">
        <v>7733</v>
      </c>
      <c r="M19" s="151">
        <v>7950</v>
      </c>
      <c r="N19" s="151">
        <v>8705</v>
      </c>
      <c r="O19" s="140">
        <f t="shared" si="0"/>
        <v>24</v>
      </c>
      <c r="P19" s="146">
        <f t="shared" si="1"/>
        <v>0.011375739161684472</v>
      </c>
    </row>
    <row r="20" spans="1:16" s="138" customFormat="1" ht="12.75">
      <c r="A20" s="353" t="s">
        <v>39</v>
      </c>
      <c r="B20" s="139">
        <v>17403</v>
      </c>
      <c r="C20" s="140">
        <v>18149</v>
      </c>
      <c r="D20" s="140">
        <v>18850</v>
      </c>
      <c r="E20" s="140">
        <v>20428</v>
      </c>
      <c r="F20" s="140">
        <v>22294</v>
      </c>
      <c r="G20" s="140">
        <v>20296</v>
      </c>
      <c r="H20" s="140">
        <v>22334</v>
      </c>
      <c r="I20" s="140">
        <v>23550</v>
      </c>
      <c r="J20" s="140">
        <v>25863</v>
      </c>
      <c r="K20" s="140">
        <v>28937</v>
      </c>
      <c r="L20" s="140">
        <v>33990</v>
      </c>
      <c r="M20" s="151">
        <v>37789</v>
      </c>
      <c r="N20" s="149">
        <v>38108</v>
      </c>
      <c r="O20" s="140">
        <f t="shared" si="0"/>
        <v>6</v>
      </c>
      <c r="P20" s="146">
        <f t="shared" si="1"/>
        <v>0.049799732104936455</v>
      </c>
    </row>
    <row r="21" spans="1:16" s="138" customFormat="1" ht="12.75">
      <c r="A21" s="353" t="s">
        <v>40</v>
      </c>
      <c r="B21" s="139">
        <v>1442</v>
      </c>
      <c r="C21" s="140">
        <v>962</v>
      </c>
      <c r="D21" s="140">
        <v>1092</v>
      </c>
      <c r="E21" s="140">
        <v>1333</v>
      </c>
      <c r="F21" s="140">
        <v>1157</v>
      </c>
      <c r="G21" s="140">
        <v>1266</v>
      </c>
      <c r="H21" s="140">
        <v>1200</v>
      </c>
      <c r="I21" s="140">
        <v>966</v>
      </c>
      <c r="J21" s="140">
        <v>1010</v>
      </c>
      <c r="K21" s="140">
        <v>946</v>
      </c>
      <c r="L21" s="140">
        <v>856</v>
      </c>
      <c r="M21" s="151">
        <v>827</v>
      </c>
      <c r="N21" s="149">
        <v>846</v>
      </c>
      <c r="O21" s="140">
        <f t="shared" si="0"/>
        <v>32</v>
      </c>
      <c r="P21" s="146">
        <f t="shared" si="1"/>
        <v>0.0011055571890620406</v>
      </c>
    </row>
    <row r="22" spans="1:16" s="138" customFormat="1" ht="12.75">
      <c r="A22" s="353" t="s">
        <v>41</v>
      </c>
      <c r="B22" s="139">
        <v>2193</v>
      </c>
      <c r="C22" s="140">
        <v>2218</v>
      </c>
      <c r="D22" s="140">
        <v>2098</v>
      </c>
      <c r="E22" s="140">
        <v>2164</v>
      </c>
      <c r="F22" s="140">
        <v>2025</v>
      </c>
      <c r="G22" s="140">
        <v>1942</v>
      </c>
      <c r="H22" s="140">
        <v>2006</v>
      </c>
      <c r="I22" s="140">
        <v>1951</v>
      </c>
      <c r="J22" s="140">
        <v>2101</v>
      </c>
      <c r="K22" s="140">
        <v>2198</v>
      </c>
      <c r="L22" s="140">
        <v>2091</v>
      </c>
      <c r="M22" s="151">
        <v>2162</v>
      </c>
      <c r="N22" s="151">
        <v>2193</v>
      </c>
      <c r="O22" s="140">
        <f t="shared" si="0"/>
        <v>30</v>
      </c>
      <c r="P22" s="146">
        <f t="shared" si="1"/>
        <v>0.002865823777320396</v>
      </c>
    </row>
    <row r="23" spans="1:16" s="138" customFormat="1" ht="12.75">
      <c r="A23" s="354" t="s">
        <v>28</v>
      </c>
      <c r="B23" s="141">
        <v>53017</v>
      </c>
      <c r="C23" s="142">
        <v>55193</v>
      </c>
      <c r="D23" s="142">
        <v>56869</v>
      </c>
      <c r="E23" s="142">
        <v>59914</v>
      </c>
      <c r="F23" s="142">
        <v>64139</v>
      </c>
      <c r="G23" s="142">
        <v>69492</v>
      </c>
      <c r="H23" s="142">
        <v>70246</v>
      </c>
      <c r="I23" s="142">
        <v>77509</v>
      </c>
      <c r="J23" s="142">
        <v>82606</v>
      </c>
      <c r="K23" s="142">
        <v>89558</v>
      </c>
      <c r="L23" s="142">
        <v>96726</v>
      </c>
      <c r="M23" s="153">
        <v>104065</v>
      </c>
      <c r="N23" s="357">
        <v>107717</v>
      </c>
      <c r="O23" s="371">
        <f t="shared" si="0"/>
        <v>1</v>
      </c>
      <c r="P23" s="372">
        <f t="shared" si="1"/>
        <v>0.1407651344375837</v>
      </c>
    </row>
    <row r="24" spans="1:16" s="138" customFormat="1" ht="12.75">
      <c r="A24" s="353" t="s">
        <v>43</v>
      </c>
      <c r="B24" s="139">
        <v>18039</v>
      </c>
      <c r="C24" s="140">
        <v>18126</v>
      </c>
      <c r="D24" s="140">
        <v>19425</v>
      </c>
      <c r="E24" s="140">
        <v>22956</v>
      </c>
      <c r="F24" s="140">
        <v>23536</v>
      </c>
      <c r="G24" s="140">
        <v>27230</v>
      </c>
      <c r="H24" s="140">
        <v>28503</v>
      </c>
      <c r="I24" s="140">
        <v>31656</v>
      </c>
      <c r="J24" s="140">
        <v>38307</v>
      </c>
      <c r="K24" s="140">
        <v>45987</v>
      </c>
      <c r="L24" s="140">
        <v>60697</v>
      </c>
      <c r="M24" s="151">
        <v>61627</v>
      </c>
      <c r="N24" s="151">
        <v>62353</v>
      </c>
      <c r="O24" s="140">
        <f t="shared" si="0"/>
        <v>4</v>
      </c>
      <c r="P24" s="146">
        <f t="shared" si="1"/>
        <v>0.08148322388839883</v>
      </c>
    </row>
    <row r="25" spans="1:16" s="138" customFormat="1" ht="12.75">
      <c r="A25" s="353" t="s">
        <v>44</v>
      </c>
      <c r="B25" s="139">
        <v>11345</v>
      </c>
      <c r="C25" s="140">
        <v>11781</v>
      </c>
      <c r="D25" s="140">
        <v>11442</v>
      </c>
      <c r="E25" s="140">
        <v>12557</v>
      </c>
      <c r="F25" s="140">
        <v>13321</v>
      </c>
      <c r="G25" s="140">
        <v>13698</v>
      </c>
      <c r="H25" s="140">
        <v>13981</v>
      </c>
      <c r="I25" s="140">
        <v>14611</v>
      </c>
      <c r="J25" s="140">
        <v>13213</v>
      </c>
      <c r="K25" s="140">
        <v>13603</v>
      </c>
      <c r="L25" s="140">
        <v>12980</v>
      </c>
      <c r="M25" s="151">
        <v>12955</v>
      </c>
      <c r="N25" s="149">
        <v>12859</v>
      </c>
      <c r="O25" s="140">
        <f t="shared" si="0"/>
        <v>17</v>
      </c>
      <c r="P25" s="146">
        <f t="shared" si="1"/>
        <v>0.016804207912705413</v>
      </c>
    </row>
    <row r="26" spans="1:16" s="138" customFormat="1" ht="12.75">
      <c r="A26" s="353" t="s">
        <v>45</v>
      </c>
      <c r="B26" s="139">
        <v>11555</v>
      </c>
      <c r="C26" s="140">
        <v>11080</v>
      </c>
      <c r="D26" s="140">
        <v>10751</v>
      </c>
      <c r="E26" s="140">
        <v>12932</v>
      </c>
      <c r="F26" s="140">
        <v>11963</v>
      </c>
      <c r="G26" s="140">
        <v>13246</v>
      </c>
      <c r="H26" s="140">
        <v>13412</v>
      </c>
      <c r="I26" s="140">
        <v>13417</v>
      </c>
      <c r="J26" s="140">
        <v>15308</v>
      </c>
      <c r="K26" s="140">
        <v>15642</v>
      </c>
      <c r="L26" s="140">
        <v>14837</v>
      </c>
      <c r="M26" s="151">
        <v>14195</v>
      </c>
      <c r="N26" s="151">
        <v>15654</v>
      </c>
      <c r="O26" s="140">
        <f t="shared" si="0"/>
        <v>15</v>
      </c>
      <c r="P26" s="146">
        <f t="shared" si="1"/>
        <v>0.020456728413211802</v>
      </c>
    </row>
    <row r="27" spans="1:16" s="138" customFormat="1" ht="12.75">
      <c r="A27" s="353" t="s">
        <v>46</v>
      </c>
      <c r="B27" s="139">
        <v>8481</v>
      </c>
      <c r="C27" s="140">
        <v>8334</v>
      </c>
      <c r="D27" s="140">
        <v>8584</v>
      </c>
      <c r="E27" s="140">
        <v>8375</v>
      </c>
      <c r="F27" s="140">
        <v>8557</v>
      </c>
      <c r="G27" s="140">
        <v>8590</v>
      </c>
      <c r="H27" s="140">
        <v>8349</v>
      </c>
      <c r="I27" s="140">
        <v>8401</v>
      </c>
      <c r="J27" s="140">
        <v>9202</v>
      </c>
      <c r="K27" s="140">
        <v>9450</v>
      </c>
      <c r="L27" s="140">
        <v>9824</v>
      </c>
      <c r="M27" s="151">
        <v>10426</v>
      </c>
      <c r="N27" s="149">
        <v>10857</v>
      </c>
      <c r="O27" s="140">
        <f t="shared" si="0"/>
        <v>22</v>
      </c>
      <c r="P27" s="146">
        <f t="shared" si="1"/>
        <v>0.014187983926296187</v>
      </c>
    </row>
    <row r="28" spans="1:16" s="138" customFormat="1" ht="12.75">
      <c r="A28" s="353" t="s">
        <v>47</v>
      </c>
      <c r="B28" s="139">
        <v>8027</v>
      </c>
      <c r="C28" s="140">
        <v>6869</v>
      </c>
      <c r="D28" s="140">
        <v>6713</v>
      </c>
      <c r="E28" s="140">
        <v>7260</v>
      </c>
      <c r="F28" s="140">
        <v>8026</v>
      </c>
      <c r="G28" s="140">
        <v>8717</v>
      </c>
      <c r="H28" s="140">
        <v>9145</v>
      </c>
      <c r="I28" s="140">
        <v>8508</v>
      </c>
      <c r="J28" s="140">
        <v>8799</v>
      </c>
      <c r="K28" s="140">
        <v>9284</v>
      </c>
      <c r="L28" s="140">
        <v>10065</v>
      </c>
      <c r="M28" s="151">
        <v>9861</v>
      </c>
      <c r="N28" s="151">
        <v>10550</v>
      </c>
      <c r="O28" s="140">
        <f t="shared" si="0"/>
        <v>23</v>
      </c>
      <c r="P28" s="146">
        <f t="shared" si="1"/>
        <v>0.013786794733575093</v>
      </c>
    </row>
    <row r="29" spans="1:16" s="138" customFormat="1" ht="12.75">
      <c r="A29" s="353" t="s">
        <v>48</v>
      </c>
      <c r="B29" s="139">
        <v>16531</v>
      </c>
      <c r="C29" s="140">
        <v>16904</v>
      </c>
      <c r="D29" s="140">
        <v>17341</v>
      </c>
      <c r="E29" s="140">
        <v>18478</v>
      </c>
      <c r="F29" s="140">
        <v>19050</v>
      </c>
      <c r="G29" s="140">
        <v>20022</v>
      </c>
      <c r="H29" s="140">
        <v>20728</v>
      </c>
      <c r="I29" s="140">
        <v>22396</v>
      </c>
      <c r="J29" s="140">
        <v>22020</v>
      </c>
      <c r="K29" s="140">
        <v>21685</v>
      </c>
      <c r="L29" s="140">
        <v>22129</v>
      </c>
      <c r="M29" s="151">
        <v>23262</v>
      </c>
      <c r="N29" s="151">
        <v>23760</v>
      </c>
      <c r="O29" s="140">
        <f t="shared" si="0"/>
        <v>9</v>
      </c>
      <c r="P29" s="146">
        <f t="shared" si="1"/>
        <v>0.031049691267274332</v>
      </c>
    </row>
    <row r="30" spans="1:16" s="138" customFormat="1" ht="12.75">
      <c r="A30" s="353" t="s">
        <v>49</v>
      </c>
      <c r="B30" s="139">
        <v>7736</v>
      </c>
      <c r="C30" s="140">
        <v>7527</v>
      </c>
      <c r="D30" s="140">
        <v>7926</v>
      </c>
      <c r="E30" s="140">
        <v>8216</v>
      </c>
      <c r="F30" s="140">
        <v>9435</v>
      </c>
      <c r="G30" s="140">
        <v>9987</v>
      </c>
      <c r="H30" s="140">
        <v>10976</v>
      </c>
      <c r="I30" s="140">
        <v>11642</v>
      </c>
      <c r="J30" s="140">
        <v>12219</v>
      </c>
      <c r="K30" s="140">
        <v>14942</v>
      </c>
      <c r="L30" s="140">
        <v>18095</v>
      </c>
      <c r="M30" s="151">
        <v>18560</v>
      </c>
      <c r="N30" s="149">
        <v>18631</v>
      </c>
      <c r="O30" s="140">
        <f t="shared" si="0"/>
        <v>11</v>
      </c>
      <c r="P30" s="146">
        <f t="shared" si="1"/>
        <v>0.02434708745793721</v>
      </c>
    </row>
    <row r="31" spans="1:16" s="138" customFormat="1" ht="12.75">
      <c r="A31" s="353" t="s">
        <v>50</v>
      </c>
      <c r="B31" s="139">
        <v>5345</v>
      </c>
      <c r="C31" s="140">
        <v>4849</v>
      </c>
      <c r="D31" s="140">
        <v>6196</v>
      </c>
      <c r="E31" s="140">
        <v>5209</v>
      </c>
      <c r="F31" s="140">
        <v>5864</v>
      </c>
      <c r="G31" s="140">
        <v>5515</v>
      </c>
      <c r="H31" s="140">
        <v>3399</v>
      </c>
      <c r="I31" s="140">
        <v>4414</v>
      </c>
      <c r="J31" s="140">
        <v>5649</v>
      </c>
      <c r="K31" s="140">
        <v>6366</v>
      </c>
      <c r="L31" s="140">
        <v>5611</v>
      </c>
      <c r="M31" s="151">
        <v>5541</v>
      </c>
      <c r="N31" s="149">
        <v>6112</v>
      </c>
      <c r="O31" s="140">
        <f t="shared" si="0"/>
        <v>27</v>
      </c>
      <c r="P31" s="146">
        <f t="shared" si="1"/>
        <v>0.007987193309157438</v>
      </c>
    </row>
    <row r="32" spans="1:16" s="138" customFormat="1" ht="12.75">
      <c r="A32" s="353" t="s">
        <v>51</v>
      </c>
      <c r="B32" s="139">
        <v>14778</v>
      </c>
      <c r="C32" s="140">
        <v>12576</v>
      </c>
      <c r="D32" s="140">
        <v>14673</v>
      </c>
      <c r="E32" s="140">
        <v>18231</v>
      </c>
      <c r="F32" s="140">
        <v>16675</v>
      </c>
      <c r="G32" s="140">
        <v>19572</v>
      </c>
      <c r="H32" s="140">
        <v>18864</v>
      </c>
      <c r="I32" s="140">
        <v>21008</v>
      </c>
      <c r="J32" s="140">
        <v>21384</v>
      </c>
      <c r="K32" s="140">
        <v>21547</v>
      </c>
      <c r="L32" s="140">
        <v>22856</v>
      </c>
      <c r="M32" s="151">
        <v>23170</v>
      </c>
      <c r="N32" s="151">
        <v>24812</v>
      </c>
      <c r="O32" s="140">
        <f t="shared" si="0"/>
        <v>8</v>
      </c>
      <c r="P32" s="146">
        <f t="shared" si="1"/>
        <v>0.03242445032506779</v>
      </c>
    </row>
    <row r="33" spans="1:16" s="138" customFormat="1" ht="12.75">
      <c r="A33" s="353" t="s">
        <v>52</v>
      </c>
      <c r="B33" s="139">
        <v>51706</v>
      </c>
      <c r="C33" s="140">
        <v>51395</v>
      </c>
      <c r="D33" s="140">
        <v>53281</v>
      </c>
      <c r="E33" s="140">
        <v>47416</v>
      </c>
      <c r="F33" s="140">
        <v>54923</v>
      </c>
      <c r="G33" s="140">
        <v>52648</v>
      </c>
      <c r="H33" s="140">
        <v>64527</v>
      </c>
      <c r="I33" s="140">
        <v>68863</v>
      </c>
      <c r="J33" s="140">
        <v>74214</v>
      </c>
      <c r="K33" s="140">
        <v>82938</v>
      </c>
      <c r="L33" s="140">
        <v>86192</v>
      </c>
      <c r="M33" s="151">
        <v>89916</v>
      </c>
      <c r="N33" s="149">
        <v>97007</v>
      </c>
      <c r="O33" s="140">
        <f t="shared" si="0"/>
        <v>2</v>
      </c>
      <c r="P33" s="146">
        <f t="shared" si="1"/>
        <v>0.12676925087392596</v>
      </c>
    </row>
    <row r="34" spans="1:16" s="138" customFormat="1" ht="12.75">
      <c r="A34" s="353" t="s">
        <v>53</v>
      </c>
      <c r="B34" s="139">
        <v>33557</v>
      </c>
      <c r="C34" s="140">
        <v>34408</v>
      </c>
      <c r="D34" s="140">
        <v>37129</v>
      </c>
      <c r="E34" s="140">
        <v>38805</v>
      </c>
      <c r="F34" s="140">
        <v>39760</v>
      </c>
      <c r="G34" s="140">
        <v>42439</v>
      </c>
      <c r="H34" s="140">
        <v>44111</v>
      </c>
      <c r="I34" s="140">
        <v>45913</v>
      </c>
      <c r="J34" s="140">
        <v>47040</v>
      </c>
      <c r="K34" s="140">
        <v>52042</v>
      </c>
      <c r="L34" s="140">
        <v>54146</v>
      </c>
      <c r="M34" s="151">
        <v>56578</v>
      </c>
      <c r="N34" s="151">
        <v>61306</v>
      </c>
      <c r="O34" s="140">
        <f t="shared" si="0"/>
        <v>5</v>
      </c>
      <c r="P34" s="146">
        <f t="shared" si="1"/>
        <v>0.08011499885654547</v>
      </c>
    </row>
    <row r="35" spans="1:16" s="138" customFormat="1" ht="12.75">
      <c r="A35" s="353" t="s">
        <v>54</v>
      </c>
      <c r="B35" s="139">
        <v>6064</v>
      </c>
      <c r="C35" s="140">
        <v>5933</v>
      </c>
      <c r="D35" s="140">
        <v>5361</v>
      </c>
      <c r="E35" s="140">
        <v>6393</v>
      </c>
      <c r="F35" s="140">
        <v>6387</v>
      </c>
      <c r="G35" s="140">
        <v>7994</v>
      </c>
      <c r="H35" s="140">
        <v>7734</v>
      </c>
      <c r="I35" s="140">
        <v>10087</v>
      </c>
      <c r="J35" s="140">
        <v>9088</v>
      </c>
      <c r="K35" s="140">
        <v>9998</v>
      </c>
      <c r="L35" s="140">
        <v>10709</v>
      </c>
      <c r="M35" s="151">
        <v>10704</v>
      </c>
      <c r="N35" s="151">
        <v>11495</v>
      </c>
      <c r="O35" s="140">
        <f t="shared" si="0"/>
        <v>19</v>
      </c>
      <c r="P35" s="146">
        <f t="shared" si="1"/>
        <v>0.015021725636250776</v>
      </c>
    </row>
    <row r="36" spans="1:16" s="138" customFormat="1" ht="12.75">
      <c r="A36" s="353" t="s">
        <v>55</v>
      </c>
      <c r="B36" s="139">
        <v>12591</v>
      </c>
      <c r="C36" s="140">
        <v>12468</v>
      </c>
      <c r="D36" s="140">
        <v>12360</v>
      </c>
      <c r="E36" s="140">
        <v>12753</v>
      </c>
      <c r="F36" s="140">
        <v>12490</v>
      </c>
      <c r="G36" s="140">
        <v>11928</v>
      </c>
      <c r="H36" s="140">
        <v>10932</v>
      </c>
      <c r="I36" s="140">
        <v>11237</v>
      </c>
      <c r="J36" s="140">
        <v>11098</v>
      </c>
      <c r="K36" s="140">
        <v>11545</v>
      </c>
      <c r="L36" s="140">
        <v>11854</v>
      </c>
      <c r="M36" s="151">
        <v>11513</v>
      </c>
      <c r="N36" s="149">
        <v>11488</v>
      </c>
      <c r="O36" s="140">
        <f t="shared" si="0"/>
        <v>20</v>
      </c>
      <c r="P36" s="146">
        <f t="shared" si="1"/>
        <v>0.01501257799993466</v>
      </c>
    </row>
    <row r="37" spans="1:16" s="138" customFormat="1" ht="12.75">
      <c r="A37" s="353" t="s">
        <v>56</v>
      </c>
      <c r="B37" s="139">
        <v>307</v>
      </c>
      <c r="C37" s="140">
        <v>327</v>
      </c>
      <c r="D37" s="140">
        <v>300</v>
      </c>
      <c r="E37" s="140">
        <v>291</v>
      </c>
      <c r="F37" s="140">
        <v>298</v>
      </c>
      <c r="G37" s="140">
        <v>303</v>
      </c>
      <c r="H37" s="140">
        <v>288</v>
      </c>
      <c r="I37" s="140">
        <v>293</v>
      </c>
      <c r="J37" s="140">
        <v>569</v>
      </c>
      <c r="K37" s="140">
        <v>556</v>
      </c>
      <c r="L37" s="140">
        <v>876</v>
      </c>
      <c r="M37" s="151">
        <v>1205</v>
      </c>
      <c r="N37" s="151">
        <v>1326</v>
      </c>
      <c r="O37" s="140">
        <f t="shared" si="0"/>
        <v>31</v>
      </c>
      <c r="P37" s="146">
        <f t="shared" si="1"/>
        <v>0.0017328236793100068</v>
      </c>
    </row>
    <row r="38" spans="1:16" s="138" customFormat="1" ht="12.75">
      <c r="A38" s="353" t="s">
        <v>65</v>
      </c>
      <c r="B38" s="139">
        <v>57680</v>
      </c>
      <c r="C38" s="140">
        <v>56493</v>
      </c>
      <c r="D38" s="140">
        <v>53650</v>
      </c>
      <c r="E38" s="140">
        <v>57899</v>
      </c>
      <c r="F38" s="140">
        <v>60700</v>
      </c>
      <c r="G38" s="140">
        <v>66821</v>
      </c>
      <c r="H38" s="140">
        <v>63692</v>
      </c>
      <c r="I38" s="140">
        <v>59966</v>
      </c>
      <c r="J38" s="140">
        <v>60844</v>
      </c>
      <c r="K38" s="140">
        <v>61023</v>
      </c>
      <c r="L38" s="140">
        <v>63600</v>
      </c>
      <c r="M38" s="151">
        <v>62613</v>
      </c>
      <c r="N38" s="149">
        <v>68613</v>
      </c>
      <c r="O38" s="140">
        <f t="shared" si="0"/>
        <v>3</v>
      </c>
      <c r="P38" s="146">
        <f t="shared" si="1"/>
        <v>0.08966382436538273</v>
      </c>
    </row>
    <row r="39" spans="1:16" s="138" customFormat="1" ht="12.75">
      <c r="A39" s="353" t="s">
        <v>58</v>
      </c>
      <c r="B39" s="139">
        <v>7347</v>
      </c>
      <c r="C39" s="140">
        <v>7242</v>
      </c>
      <c r="D39" s="140">
        <v>7230</v>
      </c>
      <c r="E39" s="140">
        <v>7659</v>
      </c>
      <c r="F39" s="140">
        <v>8004</v>
      </c>
      <c r="G39" s="140">
        <v>7683</v>
      </c>
      <c r="H39" s="140">
        <v>7567</v>
      </c>
      <c r="I39" s="140">
        <v>7670</v>
      </c>
      <c r="J39" s="140">
        <v>10163</v>
      </c>
      <c r="K39" s="140">
        <v>11164</v>
      </c>
      <c r="L39" s="140">
        <v>11599</v>
      </c>
      <c r="M39" s="151">
        <v>11578</v>
      </c>
      <c r="N39" s="151">
        <v>11974</v>
      </c>
      <c r="O39" s="140">
        <f t="shared" si="0"/>
        <v>18</v>
      </c>
      <c r="P39" s="146">
        <f t="shared" si="1"/>
        <v>0.015647685321310726</v>
      </c>
    </row>
    <row r="40" spans="1:16" s="138" customFormat="1" ht="12.75">
      <c r="A40" s="353" t="s">
        <v>59</v>
      </c>
      <c r="B40" s="139">
        <v>2400</v>
      </c>
      <c r="C40" s="140">
        <v>2361</v>
      </c>
      <c r="D40" s="140">
        <v>2543</v>
      </c>
      <c r="E40" s="140">
        <v>2579</v>
      </c>
      <c r="F40" s="140">
        <v>2525</v>
      </c>
      <c r="G40" s="140">
        <v>2787</v>
      </c>
      <c r="H40" s="140">
        <v>2914</v>
      </c>
      <c r="I40" s="140">
        <v>3004</v>
      </c>
      <c r="J40" s="140">
        <v>3419</v>
      </c>
      <c r="K40" s="140">
        <v>3871</v>
      </c>
      <c r="L40" s="140">
        <v>4110</v>
      </c>
      <c r="M40" s="151">
        <v>3650</v>
      </c>
      <c r="N40" s="149">
        <v>3916</v>
      </c>
      <c r="O40" s="140">
        <f t="shared" si="0"/>
        <v>29</v>
      </c>
      <c r="P40" s="146">
        <f t="shared" si="1"/>
        <v>0.005117449116272992</v>
      </c>
    </row>
    <row r="41" spans="1:16" s="143" customFormat="1" ht="12.75">
      <c r="A41" s="358" t="s">
        <v>79</v>
      </c>
      <c r="B41" s="359">
        <v>454815</v>
      </c>
      <c r="C41" s="360">
        <v>458308</v>
      </c>
      <c r="D41" s="360">
        <v>464568</v>
      </c>
      <c r="E41" s="360">
        <v>481216</v>
      </c>
      <c r="F41" s="360">
        <v>513080</v>
      </c>
      <c r="G41" s="360">
        <v>538558</v>
      </c>
      <c r="H41" s="360">
        <v>546437</v>
      </c>
      <c r="I41" s="360">
        <v>576888</v>
      </c>
      <c r="J41" s="360">
        <v>613496</v>
      </c>
      <c r="K41" s="360">
        <v>655624</v>
      </c>
      <c r="L41" s="360">
        <v>705240</v>
      </c>
      <c r="M41" s="361">
        <v>692094</v>
      </c>
      <c r="N41" s="362">
        <v>765225</v>
      </c>
      <c r="O41" s="363"/>
      <c r="P41" s="364">
        <f>SUM(P9:P40)</f>
        <v>1.0000000000000002</v>
      </c>
    </row>
    <row r="42" s="143" customFormat="1" ht="12" customHeight="1">
      <c r="A42" s="133"/>
    </row>
    <row r="43" s="143" customFormat="1" ht="12.75">
      <c r="A43" s="144" t="s">
        <v>138</v>
      </c>
    </row>
    <row r="44" spans="2:14" ht="12.75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</row>
    <row r="45" s="130" customFormat="1" ht="12.75">
      <c r="A45" s="128"/>
    </row>
    <row r="46" s="130" customFormat="1" ht="12.75"/>
  </sheetData>
  <sheetProtection/>
  <mergeCells count="2">
    <mergeCell ref="A6:P6"/>
    <mergeCell ref="A7:P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N23" sqref="N23:P23"/>
    </sheetView>
  </sheetViews>
  <sheetFormatPr defaultColWidth="21.421875" defaultRowHeight="12.75"/>
  <cols>
    <col min="1" max="1" width="21.421875" style="133" customWidth="1"/>
    <col min="2" max="14" width="9.7109375" style="133" customWidth="1"/>
    <col min="15" max="15" width="7.57421875" style="133" customWidth="1"/>
    <col min="16" max="16" width="10.7109375" style="133" customWidth="1"/>
    <col min="17" max="16384" width="21.421875" style="133" customWidth="1"/>
  </cols>
  <sheetData>
    <row r="1" s="130" customFormat="1" ht="12.75">
      <c r="A1" s="131" t="s">
        <v>98</v>
      </c>
    </row>
    <row r="2" s="130" customFormat="1" ht="14.25" customHeight="1">
      <c r="A2" s="132" t="s">
        <v>110</v>
      </c>
    </row>
    <row r="3" s="130" customFormat="1" ht="12.75" customHeight="1">
      <c r="A3" s="132" t="s">
        <v>100</v>
      </c>
    </row>
    <row r="4" s="130" customFormat="1" ht="12.75" customHeight="1">
      <c r="A4" s="132" t="s">
        <v>167</v>
      </c>
    </row>
    <row r="5" s="130" customFormat="1" ht="12.75" customHeight="1">
      <c r="A5" s="129"/>
    </row>
    <row r="6" spans="1:16" ht="18" customHeight="1">
      <c r="A6" s="368" t="s">
        <v>110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70"/>
    </row>
    <row r="7" spans="1:16" ht="12.75" customHeight="1">
      <c r="A7" s="335" t="s">
        <v>168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7"/>
    </row>
    <row r="8" spans="1:16" s="137" customFormat="1" ht="28.5" customHeight="1">
      <c r="A8" s="350" t="s">
        <v>29</v>
      </c>
      <c r="B8" s="134">
        <v>39417</v>
      </c>
      <c r="C8" s="135">
        <v>39783</v>
      </c>
      <c r="D8" s="135">
        <v>40148</v>
      </c>
      <c r="E8" s="135">
        <v>40513</v>
      </c>
      <c r="F8" s="135">
        <v>40878</v>
      </c>
      <c r="G8" s="135">
        <v>41244</v>
      </c>
      <c r="H8" s="135">
        <v>41609</v>
      </c>
      <c r="I8" s="135">
        <v>41974</v>
      </c>
      <c r="J8" s="135">
        <v>42339</v>
      </c>
      <c r="K8" s="135">
        <v>42705</v>
      </c>
      <c r="L8" s="135">
        <v>43070</v>
      </c>
      <c r="M8" s="207">
        <v>43435</v>
      </c>
      <c r="N8" s="207">
        <v>43466</v>
      </c>
      <c r="O8" s="135" t="s">
        <v>169</v>
      </c>
      <c r="P8" s="136" t="s">
        <v>170</v>
      </c>
    </row>
    <row r="9" spans="1:16" s="138" customFormat="1" ht="12.75">
      <c r="A9" s="352" t="s">
        <v>63</v>
      </c>
      <c r="B9" s="139">
        <v>423</v>
      </c>
      <c r="C9" s="140">
        <v>829</v>
      </c>
      <c r="D9" s="140">
        <v>868</v>
      </c>
      <c r="E9" s="140">
        <v>927</v>
      </c>
      <c r="F9" s="140">
        <v>1057</v>
      </c>
      <c r="G9" s="140">
        <v>1094</v>
      </c>
      <c r="H9" s="140">
        <v>1152</v>
      </c>
      <c r="I9" s="140">
        <v>1420</v>
      </c>
      <c r="J9" s="140">
        <v>1425</v>
      </c>
      <c r="K9" s="140">
        <v>1587</v>
      </c>
      <c r="L9" s="140">
        <v>1514</v>
      </c>
      <c r="M9" s="151">
        <v>1287</v>
      </c>
      <c r="N9" s="151">
        <v>1229</v>
      </c>
      <c r="O9" s="140">
        <f>_xlfn.RANK.EQ(N9,$N$9:$N$40)</f>
        <v>26</v>
      </c>
      <c r="P9" s="147">
        <f>N9/$N$41</f>
        <v>0.009453700712296734</v>
      </c>
    </row>
    <row r="10" spans="1:16" s="138" customFormat="1" ht="12" customHeight="1">
      <c r="A10" s="353" t="s">
        <v>69</v>
      </c>
      <c r="B10" s="139">
        <v>475</v>
      </c>
      <c r="C10" s="140">
        <v>370</v>
      </c>
      <c r="D10" s="140">
        <v>359</v>
      </c>
      <c r="E10" s="140">
        <v>697</v>
      </c>
      <c r="F10" s="140">
        <v>916</v>
      </c>
      <c r="G10" s="140">
        <v>1052</v>
      </c>
      <c r="H10" s="140">
        <v>1089</v>
      </c>
      <c r="I10" s="140">
        <v>1233</v>
      </c>
      <c r="J10" s="140">
        <v>1064</v>
      </c>
      <c r="K10" s="140">
        <v>1163</v>
      </c>
      <c r="L10" s="140">
        <v>1104</v>
      </c>
      <c r="M10" s="151">
        <v>873</v>
      </c>
      <c r="N10" s="348">
        <v>919</v>
      </c>
      <c r="O10" s="140">
        <f aca="true" t="shared" si="0" ref="O10:O40">_xlfn.RANK.EQ(N10,$N$9:$N$40)</f>
        <v>27</v>
      </c>
      <c r="P10" s="147">
        <f aca="true" t="shared" si="1" ref="P10:P40">N10/$N$41</f>
        <v>0.007069122013507485</v>
      </c>
    </row>
    <row r="11" spans="1:16" s="138" customFormat="1" ht="12.75">
      <c r="A11" s="353" t="s">
        <v>31</v>
      </c>
      <c r="B11" s="139">
        <v>1636</v>
      </c>
      <c r="C11" s="140">
        <v>2102</v>
      </c>
      <c r="D11" s="140">
        <v>2325</v>
      </c>
      <c r="E11" s="140">
        <v>2512</v>
      </c>
      <c r="F11" s="140">
        <v>3269</v>
      </c>
      <c r="G11" s="140">
        <v>3321</v>
      </c>
      <c r="H11" s="140">
        <v>3752</v>
      </c>
      <c r="I11" s="140">
        <v>3857</v>
      </c>
      <c r="J11" s="140">
        <v>4180</v>
      </c>
      <c r="K11" s="140">
        <v>4250</v>
      </c>
      <c r="L11" s="140">
        <v>4244</v>
      </c>
      <c r="M11" s="151">
        <v>3873</v>
      </c>
      <c r="N11" s="151">
        <v>3745</v>
      </c>
      <c r="O11" s="140">
        <f t="shared" si="0"/>
        <v>10</v>
      </c>
      <c r="P11" s="147">
        <f t="shared" si="1"/>
        <v>0.02880724911924432</v>
      </c>
    </row>
    <row r="12" spans="1:16" s="138" customFormat="1" ht="12" customHeight="1">
      <c r="A12" s="353" t="s">
        <v>32</v>
      </c>
      <c r="B12" s="139">
        <v>1966</v>
      </c>
      <c r="C12" s="140">
        <v>2166</v>
      </c>
      <c r="D12" s="140">
        <v>2430</v>
      </c>
      <c r="E12" s="140">
        <v>2573</v>
      </c>
      <c r="F12" s="140">
        <v>1773</v>
      </c>
      <c r="G12" s="140">
        <v>2263</v>
      </c>
      <c r="H12" s="140">
        <v>2893</v>
      </c>
      <c r="I12" s="140">
        <v>3776</v>
      </c>
      <c r="J12" s="140">
        <v>3116</v>
      </c>
      <c r="K12" s="140">
        <v>2021</v>
      </c>
      <c r="L12" s="140">
        <v>1973</v>
      </c>
      <c r="M12" s="151">
        <v>2167</v>
      </c>
      <c r="N12" s="348">
        <v>2175</v>
      </c>
      <c r="O12" s="140">
        <f t="shared" si="0"/>
        <v>17</v>
      </c>
      <c r="P12" s="147">
        <f t="shared" si="1"/>
        <v>0.01673051183827941</v>
      </c>
    </row>
    <row r="13" spans="1:16" s="138" customFormat="1" ht="12" customHeight="1">
      <c r="A13" s="353" t="s">
        <v>35</v>
      </c>
      <c r="B13" s="139">
        <v>290</v>
      </c>
      <c r="C13" s="140">
        <v>429</v>
      </c>
      <c r="D13" s="140">
        <v>1152</v>
      </c>
      <c r="E13" s="140">
        <v>871</v>
      </c>
      <c r="F13" s="140">
        <v>1013</v>
      </c>
      <c r="G13" s="140">
        <v>1141</v>
      </c>
      <c r="H13" s="140">
        <v>1455</v>
      </c>
      <c r="I13" s="140">
        <v>1262</v>
      </c>
      <c r="J13" s="140">
        <v>871</v>
      </c>
      <c r="K13" s="140">
        <v>466</v>
      </c>
      <c r="L13" s="140">
        <v>458</v>
      </c>
      <c r="M13" s="151">
        <v>533</v>
      </c>
      <c r="N13" s="151">
        <v>507</v>
      </c>
      <c r="O13" s="140">
        <f t="shared" si="0"/>
        <v>30</v>
      </c>
      <c r="P13" s="147">
        <f t="shared" si="1"/>
        <v>0.0038999400009230626</v>
      </c>
    </row>
    <row r="14" spans="1:16" s="138" customFormat="1" ht="12" customHeight="1">
      <c r="A14" s="353" t="s">
        <v>36</v>
      </c>
      <c r="B14" s="139">
        <v>5728</v>
      </c>
      <c r="C14" s="140">
        <v>6129</v>
      </c>
      <c r="D14" s="140">
        <v>7243</v>
      </c>
      <c r="E14" s="140">
        <v>8256</v>
      </c>
      <c r="F14" s="140">
        <v>10004</v>
      </c>
      <c r="G14" s="140">
        <v>11127</v>
      </c>
      <c r="H14" s="140">
        <v>11231</v>
      </c>
      <c r="I14" s="140">
        <v>11279</v>
      </c>
      <c r="J14" s="140">
        <v>10607</v>
      </c>
      <c r="K14" s="140">
        <v>10853</v>
      </c>
      <c r="L14" s="140">
        <v>11773</v>
      </c>
      <c r="M14" s="151">
        <v>11584</v>
      </c>
      <c r="N14" s="348">
        <v>11951</v>
      </c>
      <c r="O14" s="140">
        <f t="shared" si="0"/>
        <v>4</v>
      </c>
      <c r="P14" s="147">
        <f t="shared" si="1"/>
        <v>0.09192935493300103</v>
      </c>
    </row>
    <row r="15" spans="1:16" s="138" customFormat="1" ht="12" customHeight="1">
      <c r="A15" s="353" t="s">
        <v>108</v>
      </c>
      <c r="B15" s="139">
        <v>531</v>
      </c>
      <c r="C15" s="140">
        <v>1186</v>
      </c>
      <c r="D15" s="140">
        <v>796</v>
      </c>
      <c r="E15" s="140">
        <v>1299</v>
      </c>
      <c r="F15" s="140">
        <v>1577</v>
      </c>
      <c r="G15" s="140">
        <v>1068</v>
      </c>
      <c r="H15" s="140">
        <v>2532</v>
      </c>
      <c r="I15" s="140">
        <v>2518</v>
      </c>
      <c r="J15" s="140">
        <v>2072</v>
      </c>
      <c r="K15" s="140">
        <v>3140</v>
      </c>
      <c r="L15" s="140">
        <v>2788</v>
      </c>
      <c r="M15" s="151">
        <v>2765</v>
      </c>
      <c r="N15" s="151">
        <v>2810</v>
      </c>
      <c r="O15" s="140">
        <f t="shared" si="0"/>
        <v>15</v>
      </c>
      <c r="P15" s="147">
        <f t="shared" si="1"/>
        <v>0.021615052076121907</v>
      </c>
    </row>
    <row r="16" spans="1:16" s="138" customFormat="1" ht="12" customHeight="1">
      <c r="A16" s="353" t="s">
        <v>64</v>
      </c>
      <c r="B16" s="139">
        <v>16169</v>
      </c>
      <c r="C16" s="140">
        <v>16405</v>
      </c>
      <c r="D16" s="140">
        <v>17616</v>
      </c>
      <c r="E16" s="140">
        <v>17638</v>
      </c>
      <c r="F16" s="140">
        <v>18204</v>
      </c>
      <c r="G16" s="140">
        <v>17632</v>
      </c>
      <c r="H16" s="140">
        <v>17775</v>
      </c>
      <c r="I16" s="140">
        <v>17894</v>
      </c>
      <c r="J16" s="140">
        <v>16223</v>
      </c>
      <c r="K16" s="140">
        <v>15844</v>
      </c>
      <c r="L16" s="140">
        <v>15344</v>
      </c>
      <c r="M16" s="151">
        <v>14905</v>
      </c>
      <c r="N16" s="151">
        <v>15230</v>
      </c>
      <c r="O16" s="140">
        <f t="shared" si="0"/>
        <v>2</v>
      </c>
      <c r="P16" s="147">
        <f t="shared" si="1"/>
        <v>0.11715204381471055</v>
      </c>
    </row>
    <row r="17" spans="1:16" s="138" customFormat="1" ht="12" customHeight="1">
      <c r="A17" s="353" t="s">
        <v>34</v>
      </c>
      <c r="B17" s="139">
        <v>1956</v>
      </c>
      <c r="C17" s="140">
        <v>1724</v>
      </c>
      <c r="D17" s="140">
        <v>1597</v>
      </c>
      <c r="E17" s="140">
        <v>1808</v>
      </c>
      <c r="F17" s="140">
        <v>2159</v>
      </c>
      <c r="G17" s="140">
        <v>2324</v>
      </c>
      <c r="H17" s="140">
        <v>2381</v>
      </c>
      <c r="I17" s="140">
        <v>2090</v>
      </c>
      <c r="J17" s="140">
        <v>1958</v>
      </c>
      <c r="K17" s="140">
        <v>1894</v>
      </c>
      <c r="L17" s="140">
        <v>1803</v>
      </c>
      <c r="M17" s="151">
        <v>1818</v>
      </c>
      <c r="N17" s="149">
        <v>1851</v>
      </c>
      <c r="O17" s="140">
        <f t="shared" si="0"/>
        <v>21</v>
      </c>
      <c r="P17" s="147">
        <f t="shared" si="1"/>
        <v>0.014238242488577099</v>
      </c>
    </row>
    <row r="18" spans="1:16" s="138" customFormat="1" ht="12" customHeight="1">
      <c r="A18" s="353" t="s">
        <v>38</v>
      </c>
      <c r="B18" s="139">
        <v>6092</v>
      </c>
      <c r="C18" s="140">
        <v>5534</v>
      </c>
      <c r="D18" s="140">
        <v>6032</v>
      </c>
      <c r="E18" s="140">
        <v>6972</v>
      </c>
      <c r="F18" s="140">
        <v>8665</v>
      </c>
      <c r="G18" s="140">
        <v>10088</v>
      </c>
      <c r="H18" s="140">
        <v>10481</v>
      </c>
      <c r="I18" s="140">
        <v>10326</v>
      </c>
      <c r="J18" s="140">
        <v>10707</v>
      </c>
      <c r="K18" s="140">
        <v>11482</v>
      </c>
      <c r="L18" s="140">
        <v>11662</v>
      </c>
      <c r="M18" s="151">
        <v>11596</v>
      </c>
      <c r="N18" s="151">
        <v>11700</v>
      </c>
      <c r="O18" s="140">
        <f t="shared" si="0"/>
        <v>5</v>
      </c>
      <c r="P18" s="147">
        <f t="shared" si="1"/>
        <v>0.08999861540591683</v>
      </c>
    </row>
    <row r="19" spans="1:16" s="138" customFormat="1" ht="12.75">
      <c r="A19" s="353" t="s">
        <v>68</v>
      </c>
      <c r="B19" s="139">
        <v>2317</v>
      </c>
      <c r="C19" s="140">
        <v>2458</v>
      </c>
      <c r="D19" s="140">
        <v>2481</v>
      </c>
      <c r="E19" s="140">
        <v>2523</v>
      </c>
      <c r="F19" s="140">
        <v>2691</v>
      </c>
      <c r="G19" s="140">
        <v>2645</v>
      </c>
      <c r="H19" s="140">
        <v>2791</v>
      </c>
      <c r="I19" s="140">
        <v>2804</v>
      </c>
      <c r="J19" s="140">
        <v>3046</v>
      </c>
      <c r="K19" s="140">
        <v>2884</v>
      </c>
      <c r="L19" s="140">
        <v>3208</v>
      </c>
      <c r="M19" s="151">
        <v>2849</v>
      </c>
      <c r="N19" s="151">
        <v>2843</v>
      </c>
      <c r="O19" s="140">
        <f t="shared" si="0"/>
        <v>14</v>
      </c>
      <c r="P19" s="147">
        <f t="shared" si="1"/>
        <v>0.0218688943247027</v>
      </c>
    </row>
    <row r="20" spans="1:16" s="138" customFormat="1" ht="12" customHeight="1">
      <c r="A20" s="353" t="s">
        <v>39</v>
      </c>
      <c r="B20" s="139">
        <v>2268</v>
      </c>
      <c r="C20" s="140">
        <v>2015</v>
      </c>
      <c r="D20" s="140">
        <v>2620</v>
      </c>
      <c r="E20" s="140">
        <v>2476</v>
      </c>
      <c r="F20" s="140">
        <v>3443</v>
      </c>
      <c r="G20" s="140">
        <v>4429</v>
      </c>
      <c r="H20" s="140">
        <v>3742</v>
      </c>
      <c r="I20" s="140">
        <v>3744</v>
      </c>
      <c r="J20" s="140">
        <v>4358</v>
      </c>
      <c r="K20" s="140">
        <v>4371</v>
      </c>
      <c r="L20" s="140">
        <v>4474</v>
      </c>
      <c r="M20" s="151">
        <v>4570</v>
      </c>
      <c r="N20" s="149">
        <v>4505</v>
      </c>
      <c r="O20" s="140">
        <f t="shared" si="0"/>
        <v>8</v>
      </c>
      <c r="P20" s="147">
        <f t="shared" si="1"/>
        <v>0.034653313025953446</v>
      </c>
    </row>
    <row r="21" spans="1:16" s="138" customFormat="1" ht="12" customHeight="1">
      <c r="A21" s="353" t="s">
        <v>40</v>
      </c>
      <c r="B21" s="139">
        <v>1393</v>
      </c>
      <c r="C21" s="140">
        <v>1323</v>
      </c>
      <c r="D21" s="140">
        <v>1901</v>
      </c>
      <c r="E21" s="140">
        <v>1728</v>
      </c>
      <c r="F21" s="140">
        <v>2023</v>
      </c>
      <c r="G21" s="140">
        <v>2210</v>
      </c>
      <c r="H21" s="140">
        <v>2320</v>
      </c>
      <c r="I21" s="140">
        <v>2400</v>
      </c>
      <c r="J21" s="140">
        <v>2136</v>
      </c>
      <c r="K21" s="140">
        <v>2239</v>
      </c>
      <c r="L21" s="140">
        <v>2373</v>
      </c>
      <c r="M21" s="151">
        <v>2726</v>
      </c>
      <c r="N21" s="149">
        <v>2852</v>
      </c>
      <c r="O21" s="140">
        <f t="shared" si="0"/>
        <v>13</v>
      </c>
      <c r="P21" s="147">
        <f t="shared" si="1"/>
        <v>0.021938124028861094</v>
      </c>
    </row>
    <row r="22" spans="1:16" s="138" customFormat="1" ht="12" customHeight="1">
      <c r="A22" s="353" t="s">
        <v>41</v>
      </c>
      <c r="B22" s="139">
        <v>2585</v>
      </c>
      <c r="C22" s="140">
        <v>2176</v>
      </c>
      <c r="D22" s="140">
        <v>2091</v>
      </c>
      <c r="E22" s="140">
        <v>2902</v>
      </c>
      <c r="F22" s="140">
        <v>3273</v>
      </c>
      <c r="G22" s="140">
        <v>3517</v>
      </c>
      <c r="H22" s="140">
        <v>3172</v>
      </c>
      <c r="I22" s="140">
        <v>3227</v>
      </c>
      <c r="J22" s="140">
        <v>3247</v>
      </c>
      <c r="K22" s="140">
        <v>3230</v>
      </c>
      <c r="L22" s="140">
        <v>3373</v>
      </c>
      <c r="M22" s="151">
        <v>4040</v>
      </c>
      <c r="N22" s="151">
        <v>3810</v>
      </c>
      <c r="O22" s="140">
        <f t="shared" si="0"/>
        <v>9</v>
      </c>
      <c r="P22" s="147">
        <f t="shared" si="1"/>
        <v>0.02930724142705497</v>
      </c>
    </row>
    <row r="23" spans="1:16" s="138" customFormat="1" ht="12" customHeight="1">
      <c r="A23" s="354" t="s">
        <v>28</v>
      </c>
      <c r="B23" s="141">
        <v>2219</v>
      </c>
      <c r="C23" s="142">
        <v>2165</v>
      </c>
      <c r="D23" s="142">
        <v>2085</v>
      </c>
      <c r="E23" s="142">
        <v>2166</v>
      </c>
      <c r="F23" s="142">
        <v>2828</v>
      </c>
      <c r="G23" s="142">
        <v>2958</v>
      </c>
      <c r="H23" s="142">
        <v>3034</v>
      </c>
      <c r="I23" s="142">
        <v>2860</v>
      </c>
      <c r="J23" s="142">
        <v>2875</v>
      </c>
      <c r="K23" s="142">
        <v>3040</v>
      </c>
      <c r="L23" s="142">
        <v>3204</v>
      </c>
      <c r="M23" s="153">
        <v>2703</v>
      </c>
      <c r="N23" s="357">
        <v>2716</v>
      </c>
      <c r="O23" s="371">
        <f t="shared" si="0"/>
        <v>16</v>
      </c>
      <c r="P23" s="373">
        <f t="shared" si="1"/>
        <v>0.0208919862771342</v>
      </c>
    </row>
    <row r="24" spans="1:16" s="138" customFormat="1" ht="12" customHeight="1">
      <c r="A24" s="353" t="s">
        <v>43</v>
      </c>
      <c r="B24" s="139">
        <v>1132</v>
      </c>
      <c r="C24" s="140">
        <v>1215</v>
      </c>
      <c r="D24" s="140">
        <v>1189</v>
      </c>
      <c r="E24" s="140">
        <v>1716</v>
      </c>
      <c r="F24" s="140">
        <v>2094</v>
      </c>
      <c r="G24" s="140">
        <v>2068</v>
      </c>
      <c r="H24" s="140">
        <v>2169</v>
      </c>
      <c r="I24" s="140">
        <v>1783</v>
      </c>
      <c r="J24" s="140">
        <v>1593</v>
      </c>
      <c r="K24" s="140">
        <v>1521</v>
      </c>
      <c r="L24" s="140">
        <v>1561</v>
      </c>
      <c r="M24" s="151">
        <v>1571</v>
      </c>
      <c r="N24" s="151">
        <v>1596</v>
      </c>
      <c r="O24" s="140">
        <f t="shared" si="0"/>
        <v>23</v>
      </c>
      <c r="P24" s="147">
        <f t="shared" si="1"/>
        <v>0.012276734204089168</v>
      </c>
    </row>
    <row r="25" spans="1:16" s="138" customFormat="1" ht="12" customHeight="1">
      <c r="A25" s="353" t="s">
        <v>44</v>
      </c>
      <c r="B25" s="139">
        <v>199</v>
      </c>
      <c r="C25" s="140">
        <v>219</v>
      </c>
      <c r="D25" s="140">
        <v>162</v>
      </c>
      <c r="E25" s="140">
        <v>138</v>
      </c>
      <c r="F25" s="140">
        <v>193</v>
      </c>
      <c r="G25" s="140">
        <v>268</v>
      </c>
      <c r="H25" s="140">
        <v>233</v>
      </c>
      <c r="I25" s="140">
        <v>232</v>
      </c>
      <c r="J25" s="140">
        <v>223</v>
      </c>
      <c r="K25" s="140">
        <v>164</v>
      </c>
      <c r="L25" s="140">
        <v>203</v>
      </c>
      <c r="M25" s="151">
        <v>207</v>
      </c>
      <c r="N25" s="149">
        <v>214</v>
      </c>
      <c r="O25" s="140">
        <f t="shared" si="0"/>
        <v>31</v>
      </c>
      <c r="P25" s="147">
        <f t="shared" si="1"/>
        <v>0.0016461285210996753</v>
      </c>
    </row>
    <row r="26" spans="1:16" s="138" customFormat="1" ht="12" customHeight="1">
      <c r="A26" s="353" t="s">
        <v>45</v>
      </c>
      <c r="B26" s="139">
        <v>352</v>
      </c>
      <c r="C26" s="140">
        <v>421</v>
      </c>
      <c r="D26" s="140">
        <v>491</v>
      </c>
      <c r="E26" s="140">
        <v>485</v>
      </c>
      <c r="F26" s="140">
        <v>582</v>
      </c>
      <c r="G26" s="140">
        <v>528</v>
      </c>
      <c r="H26" s="140">
        <v>441</v>
      </c>
      <c r="I26" s="140">
        <v>570</v>
      </c>
      <c r="J26" s="140">
        <v>500</v>
      </c>
      <c r="K26" s="140">
        <v>547</v>
      </c>
      <c r="L26" s="140">
        <v>481</v>
      </c>
      <c r="M26" s="151">
        <v>518</v>
      </c>
      <c r="N26" s="151">
        <v>534</v>
      </c>
      <c r="O26" s="140">
        <f t="shared" si="0"/>
        <v>29</v>
      </c>
      <c r="P26" s="147">
        <f t="shared" si="1"/>
        <v>0.004107629113398255</v>
      </c>
    </row>
    <row r="27" spans="1:16" s="138" customFormat="1" ht="12" customHeight="1">
      <c r="A27" s="353" t="s">
        <v>46</v>
      </c>
      <c r="B27" s="139">
        <v>3204</v>
      </c>
      <c r="C27" s="140">
        <v>3099</v>
      </c>
      <c r="D27" s="140">
        <v>3215</v>
      </c>
      <c r="E27" s="140">
        <v>3075</v>
      </c>
      <c r="F27" s="140">
        <v>3027</v>
      </c>
      <c r="G27" s="140">
        <v>3318</v>
      </c>
      <c r="H27" s="140">
        <v>3876</v>
      </c>
      <c r="I27" s="140">
        <v>3591</v>
      </c>
      <c r="J27" s="140">
        <v>3583</v>
      </c>
      <c r="K27" s="140">
        <v>3059</v>
      </c>
      <c r="L27" s="140">
        <v>3462</v>
      </c>
      <c r="M27" s="151">
        <v>3539</v>
      </c>
      <c r="N27" s="149">
        <v>3569</v>
      </c>
      <c r="O27" s="140">
        <f t="shared" si="0"/>
        <v>11</v>
      </c>
      <c r="P27" s="147">
        <f t="shared" si="1"/>
        <v>0.0274534237934801</v>
      </c>
    </row>
    <row r="28" spans="1:16" s="138" customFormat="1" ht="12" customHeight="1">
      <c r="A28" s="353" t="s">
        <v>47</v>
      </c>
      <c r="B28" s="139">
        <v>515</v>
      </c>
      <c r="C28" s="140">
        <v>387</v>
      </c>
      <c r="D28" s="140">
        <v>348</v>
      </c>
      <c r="E28" s="140">
        <v>531</v>
      </c>
      <c r="F28" s="140">
        <v>979</v>
      </c>
      <c r="G28" s="140">
        <v>1296</v>
      </c>
      <c r="H28" s="140">
        <v>1152</v>
      </c>
      <c r="I28" s="140">
        <v>1259</v>
      </c>
      <c r="J28" s="140">
        <v>1296</v>
      </c>
      <c r="K28" s="140">
        <v>1319</v>
      </c>
      <c r="L28" s="140">
        <v>1531</v>
      </c>
      <c r="M28" s="151">
        <v>1537</v>
      </c>
      <c r="N28" s="151">
        <v>1560</v>
      </c>
      <c r="O28" s="140">
        <f t="shared" si="0"/>
        <v>24</v>
      </c>
      <c r="P28" s="147">
        <f t="shared" si="1"/>
        <v>0.011999815387455577</v>
      </c>
    </row>
    <row r="29" spans="1:16" s="138" customFormat="1" ht="12" customHeight="1">
      <c r="A29" s="353" t="s">
        <v>48</v>
      </c>
      <c r="B29" s="139">
        <v>2189</v>
      </c>
      <c r="C29" s="140">
        <v>3791</v>
      </c>
      <c r="D29" s="140">
        <v>2146</v>
      </c>
      <c r="E29" s="140">
        <v>1232</v>
      </c>
      <c r="F29" s="140">
        <v>1340</v>
      </c>
      <c r="G29" s="140">
        <v>1385</v>
      </c>
      <c r="H29" s="140">
        <v>1538</v>
      </c>
      <c r="I29" s="140">
        <v>1431</v>
      </c>
      <c r="J29" s="140">
        <v>1597</v>
      </c>
      <c r="K29" s="140">
        <v>1657</v>
      </c>
      <c r="L29" s="140">
        <v>1700</v>
      </c>
      <c r="M29" s="151">
        <v>1798</v>
      </c>
      <c r="N29" s="151">
        <v>1810</v>
      </c>
      <c r="O29" s="140">
        <f t="shared" si="0"/>
        <v>22</v>
      </c>
      <c r="P29" s="147">
        <f t="shared" si="1"/>
        <v>0.013922862725188842</v>
      </c>
    </row>
    <row r="30" spans="1:16" s="138" customFormat="1" ht="12" customHeight="1">
      <c r="A30" s="353" t="s">
        <v>49</v>
      </c>
      <c r="B30" s="139">
        <v>886</v>
      </c>
      <c r="C30" s="140">
        <v>942</v>
      </c>
      <c r="D30" s="140">
        <v>1196</v>
      </c>
      <c r="E30" s="140">
        <v>1381</v>
      </c>
      <c r="F30" s="140">
        <v>1543</v>
      </c>
      <c r="G30" s="140">
        <v>1666</v>
      </c>
      <c r="H30" s="140">
        <v>1627</v>
      </c>
      <c r="I30" s="140">
        <v>1489</v>
      </c>
      <c r="J30" s="140">
        <v>1523</v>
      </c>
      <c r="K30" s="140">
        <v>1720</v>
      </c>
      <c r="L30" s="140">
        <v>2381</v>
      </c>
      <c r="M30" s="151">
        <v>1976</v>
      </c>
      <c r="N30" s="149">
        <v>2002</v>
      </c>
      <c r="O30" s="140">
        <f t="shared" si="0"/>
        <v>18</v>
      </c>
      <c r="P30" s="147">
        <f t="shared" si="1"/>
        <v>0.015399763080567992</v>
      </c>
    </row>
    <row r="31" spans="1:16" s="138" customFormat="1" ht="12" customHeight="1">
      <c r="A31" s="353" t="s">
        <v>50</v>
      </c>
      <c r="B31" s="139">
        <v>799</v>
      </c>
      <c r="C31" s="140">
        <v>569</v>
      </c>
      <c r="D31" s="140">
        <v>482</v>
      </c>
      <c r="E31" s="140">
        <v>472</v>
      </c>
      <c r="F31" s="140">
        <v>406</v>
      </c>
      <c r="G31" s="140">
        <v>371</v>
      </c>
      <c r="H31" s="140">
        <v>426</v>
      </c>
      <c r="I31" s="140">
        <v>432</v>
      </c>
      <c r="J31" s="140">
        <v>503</v>
      </c>
      <c r="K31" s="140">
        <v>445</v>
      </c>
      <c r="L31" s="140">
        <v>491</v>
      </c>
      <c r="M31" s="151">
        <v>595</v>
      </c>
      <c r="N31" s="149">
        <v>612</v>
      </c>
      <c r="O31" s="140">
        <f t="shared" si="0"/>
        <v>28</v>
      </c>
      <c r="P31" s="147">
        <f t="shared" si="1"/>
        <v>0.004707619882771034</v>
      </c>
    </row>
    <row r="32" spans="1:16" s="138" customFormat="1" ht="12" customHeight="1">
      <c r="A32" s="353" t="s">
        <v>51</v>
      </c>
      <c r="B32" s="139">
        <v>3605</v>
      </c>
      <c r="C32" s="140">
        <v>4018</v>
      </c>
      <c r="D32" s="140">
        <v>4109</v>
      </c>
      <c r="E32" s="140">
        <v>3774</v>
      </c>
      <c r="F32" s="140">
        <v>4153</v>
      </c>
      <c r="G32" s="140">
        <v>4311</v>
      </c>
      <c r="H32" s="140">
        <v>4401</v>
      </c>
      <c r="I32" s="140">
        <v>4540</v>
      </c>
      <c r="J32" s="140">
        <v>5038</v>
      </c>
      <c r="K32" s="140">
        <v>4912</v>
      </c>
      <c r="L32" s="140">
        <v>4797</v>
      </c>
      <c r="M32" s="151">
        <v>4548</v>
      </c>
      <c r="N32" s="151">
        <v>4813</v>
      </c>
      <c r="O32" s="140">
        <f t="shared" si="0"/>
        <v>7</v>
      </c>
      <c r="P32" s="147">
        <f t="shared" si="1"/>
        <v>0.03702250734604083</v>
      </c>
    </row>
    <row r="33" spans="1:16" s="138" customFormat="1" ht="12" customHeight="1">
      <c r="A33" s="353" t="s">
        <v>52</v>
      </c>
      <c r="B33" s="139">
        <v>1270</v>
      </c>
      <c r="C33" s="140">
        <v>1278</v>
      </c>
      <c r="D33" s="140">
        <v>1191</v>
      </c>
      <c r="E33" s="140">
        <v>1566</v>
      </c>
      <c r="F33" s="140">
        <v>1713</v>
      </c>
      <c r="G33" s="140">
        <v>2353</v>
      </c>
      <c r="H33" s="140">
        <v>2456</v>
      </c>
      <c r="I33" s="140">
        <v>2186</v>
      </c>
      <c r="J33" s="140">
        <v>1906</v>
      </c>
      <c r="K33" s="140">
        <v>1954</v>
      </c>
      <c r="L33" s="140">
        <v>2155</v>
      </c>
      <c r="M33" s="151">
        <v>1852</v>
      </c>
      <c r="N33" s="149">
        <v>1914</v>
      </c>
      <c r="O33" s="140">
        <f t="shared" si="0"/>
        <v>19</v>
      </c>
      <c r="P33" s="147">
        <f t="shared" si="1"/>
        <v>0.014722850417685882</v>
      </c>
    </row>
    <row r="34" spans="1:16" s="138" customFormat="1" ht="12" customHeight="1">
      <c r="A34" s="353" t="s">
        <v>53</v>
      </c>
      <c r="B34" s="139">
        <v>6104</v>
      </c>
      <c r="C34" s="140">
        <v>6679</v>
      </c>
      <c r="D34" s="140">
        <v>7659</v>
      </c>
      <c r="E34" s="140">
        <v>9161</v>
      </c>
      <c r="F34" s="140">
        <v>11982</v>
      </c>
      <c r="G34" s="140">
        <v>13852</v>
      </c>
      <c r="H34" s="140">
        <v>14481</v>
      </c>
      <c r="I34" s="140">
        <v>13510</v>
      </c>
      <c r="J34" s="140">
        <v>13222</v>
      </c>
      <c r="K34" s="140">
        <v>13317</v>
      </c>
      <c r="L34" s="140">
        <v>14983</v>
      </c>
      <c r="M34" s="151">
        <v>14774</v>
      </c>
      <c r="N34" s="151">
        <v>15249</v>
      </c>
      <c r="O34" s="140">
        <f t="shared" si="0"/>
        <v>1</v>
      </c>
      <c r="P34" s="147">
        <f t="shared" si="1"/>
        <v>0.11729819541237826</v>
      </c>
    </row>
    <row r="35" spans="1:16" s="138" customFormat="1" ht="12" customHeight="1">
      <c r="A35" s="353" t="s">
        <v>54</v>
      </c>
      <c r="B35" s="139">
        <v>3176</v>
      </c>
      <c r="C35" s="140">
        <v>6803</v>
      </c>
      <c r="D35" s="140">
        <v>5807</v>
      </c>
      <c r="E35" s="140">
        <v>5073</v>
      </c>
      <c r="F35" s="140">
        <v>5451</v>
      </c>
      <c r="G35" s="140">
        <v>7596</v>
      </c>
      <c r="H35" s="140">
        <v>6096</v>
      </c>
      <c r="I35" s="140">
        <v>5225</v>
      </c>
      <c r="J35" s="140">
        <v>4286</v>
      </c>
      <c r="K35" s="140">
        <v>2707</v>
      </c>
      <c r="L35" s="140">
        <v>3202</v>
      </c>
      <c r="M35" s="151">
        <v>3450</v>
      </c>
      <c r="N35" s="151">
        <v>3457</v>
      </c>
      <c r="O35" s="140">
        <f t="shared" si="0"/>
        <v>12</v>
      </c>
      <c r="P35" s="147">
        <f t="shared" si="1"/>
        <v>0.026591898586175597</v>
      </c>
    </row>
    <row r="36" spans="1:16" s="138" customFormat="1" ht="12" customHeight="1">
      <c r="A36" s="353" t="s">
        <v>55</v>
      </c>
      <c r="B36" s="139">
        <v>3136</v>
      </c>
      <c r="C36" s="140">
        <v>4032</v>
      </c>
      <c r="D36" s="140">
        <v>4783</v>
      </c>
      <c r="E36" s="140">
        <v>3480</v>
      </c>
      <c r="F36" s="140">
        <v>3985</v>
      </c>
      <c r="G36" s="140">
        <v>4987</v>
      </c>
      <c r="H36" s="140">
        <v>3890</v>
      </c>
      <c r="I36" s="140">
        <v>3390</v>
      </c>
      <c r="J36" s="140">
        <v>2159</v>
      </c>
      <c r="K36" s="140">
        <v>1962</v>
      </c>
      <c r="L36" s="140">
        <v>1933</v>
      </c>
      <c r="M36" s="151">
        <v>1872</v>
      </c>
      <c r="N36" s="149">
        <v>1875</v>
      </c>
      <c r="O36" s="140">
        <f t="shared" si="0"/>
        <v>20</v>
      </c>
      <c r="P36" s="147">
        <f t="shared" si="1"/>
        <v>0.014422855032999492</v>
      </c>
    </row>
    <row r="37" spans="1:16" s="138" customFormat="1" ht="12" customHeight="1">
      <c r="A37" s="353" t="s">
        <v>56</v>
      </c>
      <c r="B37" s="139">
        <v>175</v>
      </c>
      <c r="C37" s="140">
        <v>158</v>
      </c>
      <c r="D37" s="140">
        <v>117</v>
      </c>
      <c r="E37" s="140">
        <v>144</v>
      </c>
      <c r="F37" s="140">
        <v>140</v>
      </c>
      <c r="G37" s="140">
        <v>110</v>
      </c>
      <c r="H37" s="140">
        <v>94</v>
      </c>
      <c r="I37" s="140">
        <v>108</v>
      </c>
      <c r="J37" s="140">
        <v>122</v>
      </c>
      <c r="K37" s="140">
        <v>130</v>
      </c>
      <c r="L37" s="140">
        <v>118</v>
      </c>
      <c r="M37" s="151">
        <v>119</v>
      </c>
      <c r="N37" s="151">
        <v>125</v>
      </c>
      <c r="O37" s="140">
        <f t="shared" si="0"/>
        <v>32</v>
      </c>
      <c r="P37" s="147">
        <f t="shared" si="1"/>
        <v>0.0009615236688666328</v>
      </c>
    </row>
    <row r="38" spans="1:16" s="138" customFormat="1" ht="12" customHeight="1">
      <c r="A38" s="353" t="s">
        <v>65</v>
      </c>
      <c r="B38" s="139">
        <v>3232</v>
      </c>
      <c r="C38" s="140">
        <v>6019</v>
      </c>
      <c r="D38" s="140">
        <v>10409</v>
      </c>
      <c r="E38" s="140">
        <v>7524</v>
      </c>
      <c r="F38" s="140">
        <v>6789</v>
      </c>
      <c r="G38" s="140">
        <v>9937</v>
      </c>
      <c r="H38" s="140">
        <v>10596</v>
      </c>
      <c r="I38" s="140">
        <v>4772</v>
      </c>
      <c r="J38" s="140">
        <v>3996</v>
      </c>
      <c r="K38" s="140">
        <v>3728</v>
      </c>
      <c r="L38" s="140">
        <v>4304</v>
      </c>
      <c r="M38" s="151">
        <v>5473</v>
      </c>
      <c r="N38" s="149">
        <v>5762</v>
      </c>
      <c r="O38" s="140">
        <f t="shared" si="0"/>
        <v>6</v>
      </c>
      <c r="P38" s="147">
        <f t="shared" si="1"/>
        <v>0.044322395040076304</v>
      </c>
    </row>
    <row r="39" spans="1:16" s="138" customFormat="1" ht="12" customHeight="1">
      <c r="A39" s="353" t="s">
        <v>58</v>
      </c>
      <c r="B39" s="139">
        <v>1675</v>
      </c>
      <c r="C39" s="140">
        <v>1751</v>
      </c>
      <c r="D39" s="140">
        <v>1689</v>
      </c>
      <c r="E39" s="140">
        <v>1551</v>
      </c>
      <c r="F39" s="140">
        <v>1526</v>
      </c>
      <c r="G39" s="140">
        <v>1423</v>
      </c>
      <c r="H39" s="140">
        <v>1458</v>
      </c>
      <c r="I39" s="140">
        <v>1418</v>
      </c>
      <c r="J39" s="140">
        <v>1388</v>
      </c>
      <c r="K39" s="140">
        <v>1279</v>
      </c>
      <c r="L39" s="140">
        <v>1302</v>
      </c>
      <c r="M39" s="151">
        <v>1337</v>
      </c>
      <c r="N39" s="151">
        <v>1365</v>
      </c>
      <c r="O39" s="140">
        <f t="shared" si="0"/>
        <v>25</v>
      </c>
      <c r="P39" s="147">
        <f t="shared" si="1"/>
        <v>0.010499838464023631</v>
      </c>
    </row>
    <row r="40" spans="1:16" s="138" customFormat="1" ht="12" customHeight="1">
      <c r="A40" s="353" t="s">
        <v>59</v>
      </c>
      <c r="B40" s="139">
        <v>5386</v>
      </c>
      <c r="C40" s="140">
        <v>6311</v>
      </c>
      <c r="D40" s="140">
        <v>7066</v>
      </c>
      <c r="E40" s="140">
        <v>8055</v>
      </c>
      <c r="F40" s="140">
        <v>8652</v>
      </c>
      <c r="G40" s="140">
        <v>10391</v>
      </c>
      <c r="H40" s="140">
        <v>11458</v>
      </c>
      <c r="I40" s="140">
        <v>11545</v>
      </c>
      <c r="J40" s="140">
        <v>11494</v>
      </c>
      <c r="K40" s="140">
        <v>11950</v>
      </c>
      <c r="L40" s="140">
        <v>13132</v>
      </c>
      <c r="M40" s="151">
        <v>14481</v>
      </c>
      <c r="N40" s="149">
        <v>14702</v>
      </c>
      <c r="O40" s="140">
        <f t="shared" si="0"/>
        <v>3</v>
      </c>
      <c r="P40" s="147">
        <f t="shared" si="1"/>
        <v>0.11309056783741789</v>
      </c>
    </row>
    <row r="41" spans="1:16" s="143" customFormat="1" ht="12" customHeight="1">
      <c r="A41" s="358" t="s">
        <v>79</v>
      </c>
      <c r="B41" s="359">
        <v>83083</v>
      </c>
      <c r="C41" s="360">
        <v>94703</v>
      </c>
      <c r="D41" s="360">
        <v>103655</v>
      </c>
      <c r="E41" s="360">
        <v>104706</v>
      </c>
      <c r="F41" s="360">
        <v>117450</v>
      </c>
      <c r="G41" s="360">
        <v>132729</v>
      </c>
      <c r="H41" s="360">
        <v>136192</v>
      </c>
      <c r="I41" s="360">
        <v>128171</v>
      </c>
      <c r="J41" s="360">
        <v>122314</v>
      </c>
      <c r="K41" s="360">
        <v>120835</v>
      </c>
      <c r="L41" s="360">
        <v>127031</v>
      </c>
      <c r="M41" s="360">
        <v>130896</v>
      </c>
      <c r="N41" s="367">
        <v>130002</v>
      </c>
      <c r="O41" s="363"/>
      <c r="P41" s="364">
        <f>SUM(P9:P40)</f>
        <v>0.9999999999999997</v>
      </c>
    </row>
    <row r="42" s="143" customFormat="1" ht="12.75">
      <c r="A42" s="133"/>
    </row>
    <row r="43" s="143" customFormat="1" ht="12.75">
      <c r="A43" s="144" t="s">
        <v>138</v>
      </c>
    </row>
    <row r="44" spans="2:14" ht="12.75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</row>
    <row r="45" s="130" customFormat="1" ht="10.5" customHeight="1">
      <c r="A45" s="128"/>
    </row>
    <row r="46" s="130" customFormat="1" ht="12.75"/>
  </sheetData>
  <sheetProtection/>
  <mergeCells count="2">
    <mergeCell ref="A6:P6"/>
    <mergeCell ref="A7:P7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N23" sqref="N23:P23"/>
    </sheetView>
  </sheetViews>
  <sheetFormatPr defaultColWidth="21.421875" defaultRowHeight="12.75"/>
  <cols>
    <col min="1" max="1" width="21.421875" style="133" customWidth="1"/>
    <col min="2" max="14" width="9.7109375" style="133" customWidth="1"/>
    <col min="15" max="15" width="7.57421875" style="133" customWidth="1"/>
    <col min="16" max="16" width="10.7109375" style="133" customWidth="1"/>
    <col min="17" max="16384" width="21.421875" style="133" customWidth="1"/>
  </cols>
  <sheetData>
    <row r="1" s="130" customFormat="1" ht="12.75">
      <c r="A1" s="131" t="s">
        <v>98</v>
      </c>
    </row>
    <row r="2" s="130" customFormat="1" ht="14.25" customHeight="1">
      <c r="A2" s="132" t="s">
        <v>111</v>
      </c>
    </row>
    <row r="3" s="130" customFormat="1" ht="12.75" customHeight="1">
      <c r="A3" s="132" t="s">
        <v>100</v>
      </c>
    </row>
    <row r="4" s="130" customFormat="1" ht="12.75" customHeight="1">
      <c r="A4" s="132" t="s">
        <v>167</v>
      </c>
    </row>
    <row r="6" spans="1:16" ht="18" customHeight="1">
      <c r="A6" s="368" t="s">
        <v>111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70"/>
    </row>
    <row r="7" spans="1:16" ht="12.75" customHeight="1">
      <c r="A7" s="335" t="s">
        <v>168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7"/>
    </row>
    <row r="8" spans="1:16" s="137" customFormat="1" ht="28.5" customHeight="1">
      <c r="A8" s="350" t="s">
        <v>29</v>
      </c>
      <c r="B8" s="134">
        <v>39417</v>
      </c>
      <c r="C8" s="135">
        <v>39783</v>
      </c>
      <c r="D8" s="135">
        <v>40148</v>
      </c>
      <c r="E8" s="135">
        <v>40513</v>
      </c>
      <c r="F8" s="135">
        <v>40878</v>
      </c>
      <c r="G8" s="135">
        <v>41244</v>
      </c>
      <c r="H8" s="135">
        <v>41609</v>
      </c>
      <c r="I8" s="135">
        <v>41974</v>
      </c>
      <c r="J8" s="135">
        <v>42339</v>
      </c>
      <c r="K8" s="135">
        <v>42705</v>
      </c>
      <c r="L8" s="135">
        <v>43070</v>
      </c>
      <c r="M8" s="207">
        <v>43435</v>
      </c>
      <c r="N8" s="207">
        <v>43466</v>
      </c>
      <c r="O8" s="135" t="s">
        <v>169</v>
      </c>
      <c r="P8" s="136" t="s">
        <v>170</v>
      </c>
    </row>
    <row r="9" spans="1:16" s="138" customFormat="1" ht="12.75">
      <c r="A9" s="352" t="s">
        <v>63</v>
      </c>
      <c r="B9" s="139">
        <v>67581</v>
      </c>
      <c r="C9" s="140">
        <v>66173</v>
      </c>
      <c r="D9" s="140">
        <v>64620</v>
      </c>
      <c r="E9" s="140">
        <v>70546</v>
      </c>
      <c r="F9" s="140">
        <v>71064</v>
      </c>
      <c r="G9" s="140">
        <v>76521</v>
      </c>
      <c r="H9" s="140">
        <v>85671</v>
      </c>
      <c r="I9" s="140">
        <v>92265</v>
      </c>
      <c r="J9" s="140">
        <v>98221</v>
      </c>
      <c r="K9" s="140">
        <v>106075</v>
      </c>
      <c r="L9" s="140">
        <v>113355</v>
      </c>
      <c r="M9" s="151">
        <v>119653</v>
      </c>
      <c r="N9" s="151">
        <v>120752</v>
      </c>
      <c r="O9" s="140">
        <f>_xlfn.RANK.EQ(N9,$N$9:$N$40)</f>
        <v>14</v>
      </c>
      <c r="P9" s="147">
        <f>N9/$N$41</f>
        <v>0.022001780884841397</v>
      </c>
    </row>
    <row r="10" spans="1:16" s="138" customFormat="1" ht="12" customHeight="1">
      <c r="A10" s="353" t="s">
        <v>69</v>
      </c>
      <c r="B10" s="139">
        <v>285984</v>
      </c>
      <c r="C10" s="140">
        <v>260645</v>
      </c>
      <c r="D10" s="140">
        <v>240447</v>
      </c>
      <c r="E10" s="140">
        <v>257309</v>
      </c>
      <c r="F10" s="140">
        <v>266035</v>
      </c>
      <c r="G10" s="140">
        <v>282335</v>
      </c>
      <c r="H10" s="140">
        <v>298877</v>
      </c>
      <c r="I10" s="140">
        <v>329822</v>
      </c>
      <c r="J10" s="140">
        <v>343806</v>
      </c>
      <c r="K10" s="140">
        <v>364775</v>
      </c>
      <c r="L10" s="140">
        <v>376251</v>
      </c>
      <c r="M10" s="151">
        <v>396904</v>
      </c>
      <c r="N10" s="348">
        <v>402923</v>
      </c>
      <c r="O10" s="140">
        <f aca="true" t="shared" si="0" ref="O10:O40">_xlfn.RANK.EQ(N10,$N$9:$N$40)</f>
        <v>7</v>
      </c>
      <c r="P10" s="147">
        <f aca="true" t="shared" si="1" ref="P10:P40">N10/$N$41</f>
        <v>0.07341512819218689</v>
      </c>
    </row>
    <row r="11" spans="1:16" s="138" customFormat="1" ht="12.75">
      <c r="A11" s="353" t="s">
        <v>31</v>
      </c>
      <c r="B11" s="139">
        <v>7353</v>
      </c>
      <c r="C11" s="140">
        <v>7254</v>
      </c>
      <c r="D11" s="140">
        <v>6672</v>
      </c>
      <c r="E11" s="140">
        <v>6464</v>
      </c>
      <c r="F11" s="140">
        <v>6625</v>
      </c>
      <c r="G11" s="140">
        <v>6589</v>
      </c>
      <c r="H11" s="140">
        <v>7017</v>
      </c>
      <c r="I11" s="140">
        <v>6744</v>
      </c>
      <c r="J11" s="140">
        <v>7735</v>
      </c>
      <c r="K11" s="140">
        <v>8195</v>
      </c>
      <c r="L11" s="140">
        <v>8108</v>
      </c>
      <c r="M11" s="151">
        <v>7924</v>
      </c>
      <c r="N11" s="151">
        <v>7969</v>
      </c>
      <c r="O11" s="140">
        <f t="shared" si="0"/>
        <v>32</v>
      </c>
      <c r="P11" s="147">
        <f t="shared" si="1"/>
        <v>0.001452002383987852</v>
      </c>
    </row>
    <row r="12" spans="1:16" s="138" customFormat="1" ht="12" customHeight="1">
      <c r="A12" s="353" t="s">
        <v>32</v>
      </c>
      <c r="B12" s="139">
        <v>14015</v>
      </c>
      <c r="C12" s="140">
        <v>12583</v>
      </c>
      <c r="D12" s="140">
        <v>12126</v>
      </c>
      <c r="E12" s="140">
        <v>13389</v>
      </c>
      <c r="F12" s="140">
        <v>13429</v>
      </c>
      <c r="G12" s="140">
        <v>12911</v>
      </c>
      <c r="H12" s="140">
        <v>12792</v>
      </c>
      <c r="I12" s="140">
        <v>13206</v>
      </c>
      <c r="J12" s="140">
        <v>12156</v>
      </c>
      <c r="K12" s="140">
        <v>11618</v>
      </c>
      <c r="L12" s="140">
        <v>11712</v>
      </c>
      <c r="M12" s="151">
        <v>11960</v>
      </c>
      <c r="N12" s="348">
        <v>12183</v>
      </c>
      <c r="O12" s="140">
        <f t="shared" si="0"/>
        <v>28</v>
      </c>
      <c r="P12" s="147">
        <f t="shared" si="1"/>
        <v>0.0022198199327549254</v>
      </c>
    </row>
    <row r="13" spans="1:16" s="138" customFormat="1" ht="12" customHeight="1">
      <c r="A13" s="353" t="s">
        <v>35</v>
      </c>
      <c r="B13" s="139">
        <v>14376</v>
      </c>
      <c r="C13" s="140">
        <v>14650</v>
      </c>
      <c r="D13" s="140">
        <v>15768</v>
      </c>
      <c r="E13" s="140">
        <v>16450</v>
      </c>
      <c r="F13" s="140">
        <v>16841</v>
      </c>
      <c r="G13" s="140">
        <v>17541</v>
      </c>
      <c r="H13" s="140">
        <v>20022</v>
      </c>
      <c r="I13" s="140">
        <v>19705</v>
      </c>
      <c r="J13" s="140">
        <v>20201</v>
      </c>
      <c r="K13" s="140">
        <v>20439</v>
      </c>
      <c r="L13" s="140">
        <v>20793</v>
      </c>
      <c r="M13" s="151">
        <v>22711</v>
      </c>
      <c r="N13" s="151">
        <v>22410</v>
      </c>
      <c r="O13" s="140">
        <f t="shared" si="0"/>
        <v>24</v>
      </c>
      <c r="P13" s="147">
        <f t="shared" si="1"/>
        <v>0.004083244249613221</v>
      </c>
    </row>
    <row r="14" spans="1:16" s="138" customFormat="1" ht="12" customHeight="1">
      <c r="A14" s="353" t="s">
        <v>36</v>
      </c>
      <c r="B14" s="139">
        <v>345315</v>
      </c>
      <c r="C14" s="140">
        <v>289309</v>
      </c>
      <c r="D14" s="140">
        <v>272611</v>
      </c>
      <c r="E14" s="140">
        <v>291326</v>
      </c>
      <c r="F14" s="140">
        <v>306153</v>
      </c>
      <c r="G14" s="140">
        <v>333323</v>
      </c>
      <c r="H14" s="140">
        <v>349644</v>
      </c>
      <c r="I14" s="140">
        <v>374981</v>
      </c>
      <c r="J14" s="140">
        <v>411688</v>
      </c>
      <c r="K14" s="140">
        <v>428206</v>
      </c>
      <c r="L14" s="140">
        <v>435249</v>
      </c>
      <c r="M14" s="151">
        <v>450591</v>
      </c>
      <c r="N14" s="348">
        <v>460267</v>
      </c>
      <c r="O14" s="140">
        <f t="shared" si="0"/>
        <v>3</v>
      </c>
      <c r="P14" s="147">
        <f t="shared" si="1"/>
        <v>0.08386356898869829</v>
      </c>
    </row>
    <row r="15" spans="1:16" s="138" customFormat="1" ht="12" customHeight="1">
      <c r="A15" s="353" t="s">
        <v>108</v>
      </c>
      <c r="B15" s="139">
        <v>426551</v>
      </c>
      <c r="C15" s="140">
        <v>406488</v>
      </c>
      <c r="D15" s="140">
        <v>396952</v>
      </c>
      <c r="E15" s="140">
        <v>420409</v>
      </c>
      <c r="F15" s="140">
        <v>434850</v>
      </c>
      <c r="G15" s="140">
        <v>449137</v>
      </c>
      <c r="H15" s="140">
        <v>449432</v>
      </c>
      <c r="I15" s="140">
        <v>458186</v>
      </c>
      <c r="J15" s="140">
        <v>474856</v>
      </c>
      <c r="K15" s="140">
        <v>389343</v>
      </c>
      <c r="L15" s="140">
        <v>396175</v>
      </c>
      <c r="M15" s="151">
        <v>411490</v>
      </c>
      <c r="N15" s="151">
        <v>413837</v>
      </c>
      <c r="O15" s="140">
        <f t="shared" si="0"/>
        <v>6</v>
      </c>
      <c r="P15" s="147">
        <f t="shared" si="1"/>
        <v>0.07540372826984323</v>
      </c>
    </row>
    <row r="16" spans="1:16" s="138" customFormat="1" ht="12" customHeight="1">
      <c r="A16" s="353" t="s">
        <v>64</v>
      </c>
      <c r="B16" s="139">
        <v>213497</v>
      </c>
      <c r="C16" s="140">
        <v>190044</v>
      </c>
      <c r="D16" s="140">
        <v>187732</v>
      </c>
      <c r="E16" s="140">
        <v>224945</v>
      </c>
      <c r="F16" s="140">
        <v>249636</v>
      </c>
      <c r="G16" s="140">
        <v>271813</v>
      </c>
      <c r="H16" s="140">
        <v>287215</v>
      </c>
      <c r="I16" s="140">
        <v>305548</v>
      </c>
      <c r="J16" s="140">
        <v>322753</v>
      </c>
      <c r="K16" s="140">
        <v>337892</v>
      </c>
      <c r="L16" s="140">
        <v>358779</v>
      </c>
      <c r="M16" s="151">
        <v>375795</v>
      </c>
      <c r="N16" s="151">
        <v>377604</v>
      </c>
      <c r="O16" s="140">
        <f t="shared" si="0"/>
        <v>8</v>
      </c>
      <c r="P16" s="147">
        <f t="shared" si="1"/>
        <v>0.06880184567741861</v>
      </c>
    </row>
    <row r="17" spans="1:16" s="138" customFormat="1" ht="12" customHeight="1">
      <c r="A17" s="353" t="s">
        <v>34</v>
      </c>
      <c r="B17" s="139">
        <v>9875</v>
      </c>
      <c r="C17" s="140">
        <v>9738</v>
      </c>
      <c r="D17" s="140">
        <v>10062</v>
      </c>
      <c r="E17" s="140">
        <v>10542</v>
      </c>
      <c r="F17" s="140">
        <v>11100</v>
      </c>
      <c r="G17" s="140">
        <v>11159</v>
      </c>
      <c r="H17" s="140">
        <v>11225</v>
      </c>
      <c r="I17" s="140">
        <v>10107</v>
      </c>
      <c r="J17" s="140">
        <v>10668</v>
      </c>
      <c r="K17" s="140">
        <v>11780</v>
      </c>
      <c r="L17" s="140">
        <v>13821</v>
      </c>
      <c r="M17" s="151">
        <v>13033</v>
      </c>
      <c r="N17" s="149">
        <v>12733</v>
      </c>
      <c r="O17" s="140">
        <f t="shared" si="0"/>
        <v>27</v>
      </c>
      <c r="P17" s="147">
        <f t="shared" si="1"/>
        <v>0.002320033423932403</v>
      </c>
    </row>
    <row r="18" spans="1:16" s="138" customFormat="1" ht="12" customHeight="1">
      <c r="A18" s="353" t="s">
        <v>37</v>
      </c>
      <c r="B18" s="139">
        <v>391425</v>
      </c>
      <c r="C18" s="140">
        <v>368541</v>
      </c>
      <c r="D18" s="140">
        <v>351422</v>
      </c>
      <c r="E18" s="140">
        <v>356035</v>
      </c>
      <c r="F18" s="140">
        <v>358870</v>
      </c>
      <c r="G18" s="140">
        <v>367040</v>
      </c>
      <c r="H18" s="140">
        <v>374543</v>
      </c>
      <c r="I18" s="140">
        <v>382236</v>
      </c>
      <c r="J18" s="140">
        <v>389570</v>
      </c>
      <c r="K18" s="140">
        <v>78618</v>
      </c>
      <c r="L18" s="140">
        <v>79460</v>
      </c>
      <c r="M18" s="151">
        <v>81436</v>
      </c>
      <c r="N18" s="151">
        <v>82773</v>
      </c>
      <c r="O18" s="140">
        <f t="shared" si="0"/>
        <v>16</v>
      </c>
      <c r="P18" s="147">
        <f t="shared" si="1"/>
        <v>0.01508176600951518</v>
      </c>
    </row>
    <row r="19" spans="1:16" s="138" customFormat="1" ht="12.75">
      <c r="A19" s="353" t="s">
        <v>38</v>
      </c>
      <c r="B19" s="139">
        <v>52248</v>
      </c>
      <c r="C19" s="140">
        <v>48500</v>
      </c>
      <c r="D19" s="140">
        <v>49215</v>
      </c>
      <c r="E19" s="140">
        <v>53126</v>
      </c>
      <c r="F19" s="140">
        <v>59073</v>
      </c>
      <c r="G19" s="140">
        <v>66881</v>
      </c>
      <c r="H19" s="140">
        <v>65578</v>
      </c>
      <c r="I19" s="140">
        <v>69046</v>
      </c>
      <c r="J19" s="140">
        <v>71402</v>
      </c>
      <c r="K19" s="140">
        <v>481681</v>
      </c>
      <c r="L19" s="140">
        <v>500347</v>
      </c>
      <c r="M19" s="151">
        <v>509995</v>
      </c>
      <c r="N19" s="151">
        <v>513689</v>
      </c>
      <c r="O19" s="140">
        <f t="shared" si="0"/>
        <v>2</v>
      </c>
      <c r="P19" s="147">
        <f t="shared" si="1"/>
        <v>0.09359739648994048</v>
      </c>
    </row>
    <row r="20" spans="1:16" s="138" customFormat="1" ht="12" customHeight="1">
      <c r="A20" s="353" t="s">
        <v>39</v>
      </c>
      <c r="B20" s="139">
        <v>215393</v>
      </c>
      <c r="C20" s="140">
        <v>206913</v>
      </c>
      <c r="D20" s="140">
        <v>214781</v>
      </c>
      <c r="E20" s="140">
        <v>231605</v>
      </c>
      <c r="F20" s="140">
        <v>247293</v>
      </c>
      <c r="G20" s="140">
        <v>267124</v>
      </c>
      <c r="H20" s="140">
        <v>291634</v>
      </c>
      <c r="I20" s="140">
        <v>322817</v>
      </c>
      <c r="J20" s="140">
        <v>346054</v>
      </c>
      <c r="K20" s="140">
        <v>369091</v>
      </c>
      <c r="L20" s="140">
        <v>395259</v>
      </c>
      <c r="M20" s="151">
        <v>416303</v>
      </c>
      <c r="N20" s="149">
        <v>418773</v>
      </c>
      <c r="O20" s="140">
        <f t="shared" si="0"/>
        <v>5</v>
      </c>
      <c r="P20" s="147">
        <f t="shared" si="1"/>
        <v>0.0763030988015742</v>
      </c>
    </row>
    <row r="21" spans="1:16" s="138" customFormat="1" ht="12" customHeight="1">
      <c r="A21" s="353" t="s">
        <v>40</v>
      </c>
      <c r="B21" s="139">
        <v>10859</v>
      </c>
      <c r="C21" s="140">
        <v>10441</v>
      </c>
      <c r="D21" s="140">
        <v>10612</v>
      </c>
      <c r="E21" s="140">
        <v>10462</v>
      </c>
      <c r="F21" s="140">
        <v>10482</v>
      </c>
      <c r="G21" s="140">
        <v>10981</v>
      </c>
      <c r="H21" s="140">
        <v>10997</v>
      </c>
      <c r="I21" s="140">
        <v>10859</v>
      </c>
      <c r="J21" s="140">
        <v>10625</v>
      </c>
      <c r="K21" s="140">
        <v>10266</v>
      </c>
      <c r="L21" s="140">
        <v>9961</v>
      </c>
      <c r="M21" s="151">
        <v>9274</v>
      </c>
      <c r="N21" s="149">
        <v>8909</v>
      </c>
      <c r="O21" s="140">
        <f t="shared" si="0"/>
        <v>31</v>
      </c>
      <c r="P21" s="147">
        <f t="shared" si="1"/>
        <v>0.0016232763507275409</v>
      </c>
    </row>
    <row r="22" spans="1:16" s="138" customFormat="1" ht="12" customHeight="1">
      <c r="A22" s="353" t="s">
        <v>41</v>
      </c>
      <c r="B22" s="139">
        <v>57139</v>
      </c>
      <c r="C22" s="140">
        <v>53756</v>
      </c>
      <c r="D22" s="140">
        <v>49754</v>
      </c>
      <c r="E22" s="140">
        <v>52045</v>
      </c>
      <c r="F22" s="140">
        <v>56431</v>
      </c>
      <c r="G22" s="140">
        <v>57271</v>
      </c>
      <c r="H22" s="140">
        <v>60141</v>
      </c>
      <c r="I22" s="140">
        <v>62318</v>
      </c>
      <c r="J22" s="140">
        <v>64490</v>
      </c>
      <c r="K22" s="140">
        <v>66088</v>
      </c>
      <c r="L22" s="140">
        <v>69123</v>
      </c>
      <c r="M22" s="151">
        <v>72527</v>
      </c>
      <c r="N22" s="151">
        <v>75407</v>
      </c>
      <c r="O22" s="140">
        <f t="shared" si="0"/>
        <v>18</v>
      </c>
      <c r="P22" s="147">
        <f t="shared" si="1"/>
        <v>0.013739634053127362</v>
      </c>
    </row>
    <row r="23" spans="1:16" s="138" customFormat="1" ht="12" customHeight="1">
      <c r="A23" s="354" t="s">
        <v>28</v>
      </c>
      <c r="B23" s="141">
        <v>320072</v>
      </c>
      <c r="C23" s="142">
        <v>311234</v>
      </c>
      <c r="D23" s="142">
        <v>305091</v>
      </c>
      <c r="E23" s="142">
        <v>323434</v>
      </c>
      <c r="F23" s="142">
        <v>330689</v>
      </c>
      <c r="G23" s="142">
        <v>338376</v>
      </c>
      <c r="H23" s="142">
        <v>347298</v>
      </c>
      <c r="I23" s="142">
        <v>363344</v>
      </c>
      <c r="J23" s="142">
        <v>385457</v>
      </c>
      <c r="K23" s="142">
        <v>407270</v>
      </c>
      <c r="L23" s="142">
        <v>435724</v>
      </c>
      <c r="M23" s="153">
        <v>452017</v>
      </c>
      <c r="N23" s="357">
        <v>454528</v>
      </c>
      <c r="O23" s="371">
        <f t="shared" si="0"/>
        <v>4</v>
      </c>
      <c r="P23" s="373">
        <f t="shared" si="1"/>
        <v>0.0828178867598482</v>
      </c>
    </row>
    <row r="24" spans="1:16" s="138" customFormat="1" ht="12" customHeight="1">
      <c r="A24" s="353" t="s">
        <v>43</v>
      </c>
      <c r="B24" s="139">
        <v>46616</v>
      </c>
      <c r="C24" s="140">
        <v>46110</v>
      </c>
      <c r="D24" s="140">
        <v>48243</v>
      </c>
      <c r="E24" s="140">
        <v>49989</v>
      </c>
      <c r="F24" s="140">
        <v>50735</v>
      </c>
      <c r="G24" s="140">
        <v>51804</v>
      </c>
      <c r="H24" s="140">
        <v>52725</v>
      </c>
      <c r="I24" s="140">
        <v>55799</v>
      </c>
      <c r="J24" s="140">
        <v>58565</v>
      </c>
      <c r="K24" s="140">
        <v>61157</v>
      </c>
      <c r="L24" s="140">
        <v>62795</v>
      </c>
      <c r="M24" s="151">
        <v>66486</v>
      </c>
      <c r="N24" s="151">
        <v>67400</v>
      </c>
      <c r="O24" s="140">
        <f t="shared" si="0"/>
        <v>20</v>
      </c>
      <c r="P24" s="147">
        <f t="shared" si="1"/>
        <v>0.012280707827930885</v>
      </c>
    </row>
    <row r="25" spans="1:16" s="138" customFormat="1" ht="12" customHeight="1">
      <c r="A25" s="353" t="s">
        <v>44</v>
      </c>
      <c r="B25" s="139">
        <v>35166</v>
      </c>
      <c r="C25" s="140">
        <v>33755</v>
      </c>
      <c r="D25" s="140">
        <v>32417</v>
      </c>
      <c r="E25" s="140">
        <v>35893</v>
      </c>
      <c r="F25" s="140">
        <v>37615</v>
      </c>
      <c r="G25" s="140">
        <v>39830</v>
      </c>
      <c r="H25" s="140">
        <v>41187</v>
      </c>
      <c r="I25" s="140">
        <v>42648</v>
      </c>
      <c r="J25" s="140">
        <v>43455</v>
      </c>
      <c r="K25" s="140">
        <v>43282</v>
      </c>
      <c r="L25" s="140">
        <v>44018</v>
      </c>
      <c r="M25" s="151">
        <v>43772</v>
      </c>
      <c r="N25" s="149">
        <v>44004</v>
      </c>
      <c r="O25" s="140">
        <f t="shared" si="0"/>
        <v>22</v>
      </c>
      <c r="P25" s="147">
        <f t="shared" si="1"/>
        <v>0.008017808119588585</v>
      </c>
    </row>
    <row r="26" spans="1:16" s="138" customFormat="1" ht="12" customHeight="1">
      <c r="A26" s="353" t="s">
        <v>45</v>
      </c>
      <c r="B26" s="139">
        <v>8906</v>
      </c>
      <c r="C26" s="140">
        <v>8523</v>
      </c>
      <c r="D26" s="140">
        <v>8478</v>
      </c>
      <c r="E26" s="140">
        <v>8895</v>
      </c>
      <c r="F26" s="140">
        <v>8980</v>
      </c>
      <c r="G26" s="140">
        <v>9482</v>
      </c>
      <c r="H26" s="140">
        <v>10184</v>
      </c>
      <c r="I26" s="140">
        <v>11404</v>
      </c>
      <c r="J26" s="140">
        <v>11362</v>
      </c>
      <c r="K26" s="140">
        <v>12789</v>
      </c>
      <c r="L26" s="140">
        <v>12504</v>
      </c>
      <c r="M26" s="151">
        <v>12818</v>
      </c>
      <c r="N26" s="151">
        <v>13144</v>
      </c>
      <c r="O26" s="140">
        <f t="shared" si="0"/>
        <v>26</v>
      </c>
      <c r="P26" s="147">
        <f t="shared" si="1"/>
        <v>0.002394920232794118</v>
      </c>
    </row>
    <row r="27" spans="1:16" s="138" customFormat="1" ht="12" customHeight="1">
      <c r="A27" s="353" t="s">
        <v>46</v>
      </c>
      <c r="B27" s="139">
        <v>361209</v>
      </c>
      <c r="C27" s="140">
        <v>348933</v>
      </c>
      <c r="D27" s="140">
        <v>335039</v>
      </c>
      <c r="E27" s="140">
        <v>374488</v>
      </c>
      <c r="F27" s="140">
        <v>387870</v>
      </c>
      <c r="G27" s="140">
        <v>399409</v>
      </c>
      <c r="H27" s="140">
        <v>412570</v>
      </c>
      <c r="I27" s="140">
        <v>429145</v>
      </c>
      <c r="J27" s="140">
        <v>446863</v>
      </c>
      <c r="K27" s="140">
        <v>476270</v>
      </c>
      <c r="L27" s="140">
        <v>500469</v>
      </c>
      <c r="M27" s="151">
        <v>523445</v>
      </c>
      <c r="N27" s="149">
        <v>527392</v>
      </c>
      <c r="O27" s="140">
        <f t="shared" si="0"/>
        <v>1</v>
      </c>
      <c r="P27" s="147">
        <f t="shared" si="1"/>
        <v>0.09609417007104043</v>
      </c>
    </row>
    <row r="28" spans="1:16" s="138" customFormat="1" ht="12" customHeight="1">
      <c r="A28" s="353" t="s">
        <v>47</v>
      </c>
      <c r="B28" s="139">
        <v>15203</v>
      </c>
      <c r="C28" s="140">
        <v>14381</v>
      </c>
      <c r="D28" s="140">
        <v>13972</v>
      </c>
      <c r="E28" s="140">
        <v>13621</v>
      </c>
      <c r="F28" s="140">
        <v>13732</v>
      </c>
      <c r="G28" s="140">
        <v>13607</v>
      </c>
      <c r="H28" s="140">
        <v>13879</v>
      </c>
      <c r="I28" s="140">
        <v>14600</v>
      </c>
      <c r="J28" s="140">
        <v>16870</v>
      </c>
      <c r="K28" s="140">
        <v>16419</v>
      </c>
      <c r="L28" s="140">
        <v>15871</v>
      </c>
      <c r="M28" s="151">
        <v>14885</v>
      </c>
      <c r="N28" s="151">
        <v>15229</v>
      </c>
      <c r="O28" s="140">
        <f t="shared" si="0"/>
        <v>25</v>
      </c>
      <c r="P28" s="147">
        <f t="shared" si="1"/>
        <v>0.0027748204675305554</v>
      </c>
    </row>
    <row r="29" spans="1:16" s="138" customFormat="1" ht="12" customHeight="1">
      <c r="A29" s="353" t="s">
        <v>48</v>
      </c>
      <c r="B29" s="139">
        <v>138888</v>
      </c>
      <c r="C29" s="140">
        <v>131817</v>
      </c>
      <c r="D29" s="140">
        <v>128081</v>
      </c>
      <c r="E29" s="140">
        <v>136440</v>
      </c>
      <c r="F29" s="140">
        <v>140872</v>
      </c>
      <c r="G29" s="140">
        <v>148259</v>
      </c>
      <c r="H29" s="140">
        <v>150161</v>
      </c>
      <c r="I29" s="140">
        <v>152425</v>
      </c>
      <c r="J29" s="140">
        <v>163338</v>
      </c>
      <c r="K29" s="140">
        <v>169497</v>
      </c>
      <c r="L29" s="140">
        <v>183836</v>
      </c>
      <c r="M29" s="151">
        <v>188784</v>
      </c>
      <c r="N29" s="151">
        <v>189212</v>
      </c>
      <c r="O29" s="140">
        <f t="shared" si="0"/>
        <v>11</v>
      </c>
      <c r="P29" s="147">
        <f t="shared" si="1"/>
        <v>0.03447562744122342</v>
      </c>
    </row>
    <row r="30" spans="1:16" s="138" customFormat="1" ht="12" customHeight="1">
      <c r="A30" s="353" t="s">
        <v>49</v>
      </c>
      <c r="B30" s="139">
        <v>107560</v>
      </c>
      <c r="C30" s="140">
        <v>101806</v>
      </c>
      <c r="D30" s="140">
        <v>103279</v>
      </c>
      <c r="E30" s="140">
        <v>122408</v>
      </c>
      <c r="F30" s="140">
        <v>131334</v>
      </c>
      <c r="G30" s="140">
        <v>142400</v>
      </c>
      <c r="H30" s="140">
        <v>145125</v>
      </c>
      <c r="I30" s="140">
        <v>153337</v>
      </c>
      <c r="J30" s="140">
        <v>162755</v>
      </c>
      <c r="K30" s="140">
        <v>177671</v>
      </c>
      <c r="L30" s="140">
        <v>195785</v>
      </c>
      <c r="M30" s="151">
        <v>207319</v>
      </c>
      <c r="N30" s="149">
        <v>214010</v>
      </c>
      <c r="O30" s="140">
        <f t="shared" si="0"/>
        <v>10</v>
      </c>
      <c r="P30" s="147">
        <f t="shared" si="1"/>
        <v>0.03899398044889449</v>
      </c>
    </row>
    <row r="31" spans="1:16" s="138" customFormat="1" ht="12" customHeight="1">
      <c r="A31" s="353" t="s">
        <v>50</v>
      </c>
      <c r="B31" s="139">
        <v>10351</v>
      </c>
      <c r="C31" s="140">
        <v>10194</v>
      </c>
      <c r="D31" s="140">
        <v>9749</v>
      </c>
      <c r="E31" s="140">
        <v>9427</v>
      </c>
      <c r="F31" s="140">
        <v>9511</v>
      </c>
      <c r="G31" s="140">
        <v>7802</v>
      </c>
      <c r="H31" s="140">
        <v>7240</v>
      </c>
      <c r="I31" s="140">
        <v>7633</v>
      </c>
      <c r="J31" s="140">
        <v>8560</v>
      </c>
      <c r="K31" s="140">
        <v>9921</v>
      </c>
      <c r="L31" s="140">
        <v>10535</v>
      </c>
      <c r="M31" s="151">
        <v>11058</v>
      </c>
      <c r="N31" s="149">
        <v>11394</v>
      </c>
      <c r="O31" s="140">
        <f t="shared" si="0"/>
        <v>30</v>
      </c>
      <c r="P31" s="147">
        <f t="shared" si="1"/>
        <v>0.0020760591245021437</v>
      </c>
    </row>
    <row r="32" spans="1:16" s="138" customFormat="1" ht="12" customHeight="1">
      <c r="A32" s="353" t="s">
        <v>51</v>
      </c>
      <c r="B32" s="139">
        <v>96355</v>
      </c>
      <c r="C32" s="140">
        <v>89570</v>
      </c>
      <c r="D32" s="140">
        <v>86878</v>
      </c>
      <c r="E32" s="140">
        <v>98286</v>
      </c>
      <c r="F32" s="140">
        <v>108195</v>
      </c>
      <c r="G32" s="140">
        <v>114226</v>
      </c>
      <c r="H32" s="140">
        <v>120542</v>
      </c>
      <c r="I32" s="140">
        <v>126528</v>
      </c>
      <c r="J32" s="140">
        <v>135892</v>
      </c>
      <c r="K32" s="140">
        <v>147423</v>
      </c>
      <c r="L32" s="140">
        <v>164073</v>
      </c>
      <c r="M32" s="151">
        <v>175586</v>
      </c>
      <c r="N32" s="151">
        <v>176762</v>
      </c>
      <c r="O32" s="140">
        <f t="shared" si="0"/>
        <v>13</v>
      </c>
      <c r="P32" s="147">
        <f t="shared" si="1"/>
        <v>0.03220715841366052</v>
      </c>
    </row>
    <row r="33" spans="1:16" s="138" customFormat="1" ht="12" customHeight="1">
      <c r="A33" s="353" t="s">
        <v>52</v>
      </c>
      <c r="B33" s="139">
        <v>52028</v>
      </c>
      <c r="C33" s="140">
        <v>48543</v>
      </c>
      <c r="D33" s="140">
        <v>46908</v>
      </c>
      <c r="E33" s="140">
        <v>48791</v>
      </c>
      <c r="F33" s="140">
        <v>54454</v>
      </c>
      <c r="G33" s="140">
        <v>57920</v>
      </c>
      <c r="H33" s="140">
        <v>62154</v>
      </c>
      <c r="I33" s="140">
        <v>64735</v>
      </c>
      <c r="J33" s="140">
        <v>69432</v>
      </c>
      <c r="K33" s="140">
        <v>74163</v>
      </c>
      <c r="L33" s="140">
        <v>74442</v>
      </c>
      <c r="M33" s="151">
        <v>78612</v>
      </c>
      <c r="N33" s="149">
        <v>79853</v>
      </c>
      <c r="O33" s="140">
        <f t="shared" si="0"/>
        <v>17</v>
      </c>
      <c r="P33" s="147">
        <f t="shared" si="1"/>
        <v>0.014549723474536572</v>
      </c>
    </row>
    <row r="34" spans="1:16" s="138" customFormat="1" ht="12" customHeight="1">
      <c r="A34" s="353" t="s">
        <v>53</v>
      </c>
      <c r="B34" s="139">
        <v>141128</v>
      </c>
      <c r="C34" s="140">
        <v>126853</v>
      </c>
      <c r="D34" s="140">
        <v>125193</v>
      </c>
      <c r="E34" s="140">
        <v>137141</v>
      </c>
      <c r="F34" s="140">
        <v>141682</v>
      </c>
      <c r="G34" s="140">
        <v>151509</v>
      </c>
      <c r="H34" s="140">
        <v>158913</v>
      </c>
      <c r="I34" s="140">
        <v>160813</v>
      </c>
      <c r="J34" s="140">
        <v>164745</v>
      </c>
      <c r="K34" s="140">
        <v>171054</v>
      </c>
      <c r="L34" s="140">
        <v>183681</v>
      </c>
      <c r="M34" s="151">
        <v>186514</v>
      </c>
      <c r="N34" s="151">
        <v>188426</v>
      </c>
      <c r="O34" s="140">
        <f t="shared" si="0"/>
        <v>12</v>
      </c>
      <c r="P34" s="147">
        <f t="shared" si="1"/>
        <v>0.03433241325201342</v>
      </c>
    </row>
    <row r="35" spans="1:16" s="138" customFormat="1" ht="12" customHeight="1">
      <c r="A35" s="353" t="s">
        <v>54</v>
      </c>
      <c r="B35" s="139">
        <v>12986</v>
      </c>
      <c r="C35" s="140">
        <v>13570</v>
      </c>
      <c r="D35" s="140">
        <v>12952</v>
      </c>
      <c r="E35" s="140">
        <v>13312</v>
      </c>
      <c r="F35" s="140">
        <v>13665</v>
      </c>
      <c r="G35" s="140">
        <v>13648</v>
      </c>
      <c r="H35" s="140">
        <v>14413</v>
      </c>
      <c r="I35" s="140">
        <v>14261</v>
      </c>
      <c r="J35" s="140">
        <v>13626</v>
      </c>
      <c r="K35" s="140">
        <v>12778</v>
      </c>
      <c r="L35" s="140">
        <v>12394</v>
      </c>
      <c r="M35" s="151">
        <v>12244</v>
      </c>
      <c r="N35" s="151">
        <v>12065</v>
      </c>
      <c r="O35" s="140">
        <f t="shared" si="0"/>
        <v>29</v>
      </c>
      <c r="P35" s="147">
        <f t="shared" si="1"/>
        <v>0.0021983195837386666</v>
      </c>
    </row>
    <row r="36" spans="1:16" s="138" customFormat="1" ht="12" customHeight="1">
      <c r="A36" s="353" t="s">
        <v>55</v>
      </c>
      <c r="B36" s="139">
        <v>218079</v>
      </c>
      <c r="C36" s="140">
        <v>198502</v>
      </c>
      <c r="D36" s="140">
        <v>184330</v>
      </c>
      <c r="E36" s="140">
        <v>200747</v>
      </c>
      <c r="F36" s="140">
        <v>202736</v>
      </c>
      <c r="G36" s="140">
        <v>213410</v>
      </c>
      <c r="H36" s="140">
        <v>223668</v>
      </c>
      <c r="I36" s="140">
        <v>231620</v>
      </c>
      <c r="J36" s="140">
        <v>243713</v>
      </c>
      <c r="K36" s="140">
        <v>257647</v>
      </c>
      <c r="L36" s="140">
        <v>275159</v>
      </c>
      <c r="M36" s="151">
        <v>297237</v>
      </c>
      <c r="N36" s="149">
        <v>304136</v>
      </c>
      <c r="O36" s="140">
        <f t="shared" si="0"/>
        <v>9</v>
      </c>
      <c r="P36" s="147">
        <f t="shared" si="1"/>
        <v>0.055415509732278746</v>
      </c>
    </row>
    <row r="37" spans="1:16" s="138" customFormat="1" ht="12" customHeight="1">
      <c r="A37" s="353" t="s">
        <v>56</v>
      </c>
      <c r="B37" s="139">
        <v>37130</v>
      </c>
      <c r="C37" s="140">
        <v>35846</v>
      </c>
      <c r="D37" s="140">
        <v>32226</v>
      </c>
      <c r="E37" s="140">
        <v>35140</v>
      </c>
      <c r="F37" s="140">
        <v>34959</v>
      </c>
      <c r="G37" s="140">
        <v>37900</v>
      </c>
      <c r="H37" s="140">
        <v>36327</v>
      </c>
      <c r="I37" s="140">
        <v>37433</v>
      </c>
      <c r="J37" s="140">
        <v>40957</v>
      </c>
      <c r="K37" s="140">
        <v>44786</v>
      </c>
      <c r="L37" s="140">
        <v>49592</v>
      </c>
      <c r="M37" s="151">
        <v>50269</v>
      </c>
      <c r="N37" s="151">
        <v>50367</v>
      </c>
      <c r="O37" s="140">
        <f t="shared" si="0"/>
        <v>21</v>
      </c>
      <c r="P37" s="147">
        <f t="shared" si="1"/>
        <v>0.009177187109338203</v>
      </c>
    </row>
    <row r="38" spans="1:16" s="138" customFormat="1" ht="12" customHeight="1">
      <c r="A38" s="353" t="s">
        <v>65</v>
      </c>
      <c r="B38" s="139">
        <v>82091</v>
      </c>
      <c r="C38" s="140">
        <v>78285</v>
      </c>
      <c r="D38" s="140">
        <v>78935</v>
      </c>
      <c r="E38" s="140">
        <v>81364</v>
      </c>
      <c r="F38" s="140">
        <v>86596</v>
      </c>
      <c r="G38" s="140">
        <v>88447</v>
      </c>
      <c r="H38" s="140">
        <v>89746</v>
      </c>
      <c r="I38" s="140">
        <v>92250</v>
      </c>
      <c r="J38" s="140">
        <v>90648</v>
      </c>
      <c r="K38" s="140">
        <v>92000</v>
      </c>
      <c r="L38" s="140">
        <v>94512</v>
      </c>
      <c r="M38" s="151">
        <v>96382</v>
      </c>
      <c r="N38" s="149">
        <v>96731</v>
      </c>
      <c r="O38" s="140">
        <f t="shared" si="0"/>
        <v>15</v>
      </c>
      <c r="P38" s="147">
        <f t="shared" si="1"/>
        <v>0.017625002209251964</v>
      </c>
    </row>
    <row r="39" spans="1:16" s="138" customFormat="1" ht="12" customHeight="1">
      <c r="A39" s="353" t="s">
        <v>58</v>
      </c>
      <c r="B39" s="139">
        <v>61504</v>
      </c>
      <c r="C39" s="140">
        <v>55899</v>
      </c>
      <c r="D39" s="140">
        <v>51138</v>
      </c>
      <c r="E39" s="140">
        <v>51835</v>
      </c>
      <c r="F39" s="140">
        <v>51126</v>
      </c>
      <c r="G39" s="140">
        <v>50727</v>
      </c>
      <c r="H39" s="140">
        <v>52364</v>
      </c>
      <c r="I39" s="140">
        <v>55278</v>
      </c>
      <c r="J39" s="140">
        <v>56049</v>
      </c>
      <c r="K39" s="140">
        <v>58408</v>
      </c>
      <c r="L39" s="140">
        <v>62442</v>
      </c>
      <c r="M39" s="151">
        <v>69130</v>
      </c>
      <c r="N39" s="151">
        <v>70595</v>
      </c>
      <c r="O39" s="140">
        <f t="shared" si="0"/>
        <v>19</v>
      </c>
      <c r="P39" s="147">
        <f t="shared" si="1"/>
        <v>0.012862857108498231</v>
      </c>
    </row>
    <row r="40" spans="1:16" s="138" customFormat="1" ht="12" customHeight="1">
      <c r="A40" s="353" t="s">
        <v>59</v>
      </c>
      <c r="B40" s="139">
        <v>18340</v>
      </c>
      <c r="C40" s="140">
        <v>19065</v>
      </c>
      <c r="D40" s="140">
        <v>18711</v>
      </c>
      <c r="E40" s="140">
        <v>23023</v>
      </c>
      <c r="F40" s="140">
        <v>24522</v>
      </c>
      <c r="G40" s="140">
        <v>24866</v>
      </c>
      <c r="H40" s="140">
        <v>26856</v>
      </c>
      <c r="I40" s="140">
        <v>31365</v>
      </c>
      <c r="J40" s="140">
        <v>32967</v>
      </c>
      <c r="K40" s="140">
        <v>34311</v>
      </c>
      <c r="L40" s="140">
        <v>35324</v>
      </c>
      <c r="M40" s="151">
        <v>42443</v>
      </c>
      <c r="N40" s="149">
        <v>42806</v>
      </c>
      <c r="O40" s="140">
        <f t="shared" si="0"/>
        <v>23</v>
      </c>
      <c r="P40" s="147">
        <f t="shared" si="1"/>
        <v>0.007799524915169279</v>
      </c>
    </row>
    <row r="41" spans="1:16" s="143" customFormat="1" ht="12" customHeight="1">
      <c r="A41" s="358" t="s">
        <v>79</v>
      </c>
      <c r="B41" s="359">
        <v>3875223</v>
      </c>
      <c r="C41" s="360">
        <v>3617921</v>
      </c>
      <c r="D41" s="360">
        <v>3504394</v>
      </c>
      <c r="E41" s="360">
        <v>3778887</v>
      </c>
      <c r="F41" s="360">
        <v>3937155</v>
      </c>
      <c r="G41" s="360">
        <v>4134248</v>
      </c>
      <c r="H41" s="360">
        <v>4290140</v>
      </c>
      <c r="I41" s="360">
        <v>4502458</v>
      </c>
      <c r="J41" s="360">
        <v>4729479</v>
      </c>
      <c r="K41" s="360">
        <v>4950913</v>
      </c>
      <c r="L41" s="360">
        <v>5201549</v>
      </c>
      <c r="M41" s="360">
        <v>5518463</v>
      </c>
      <c r="N41" s="367">
        <v>5488283</v>
      </c>
      <c r="O41" s="363"/>
      <c r="P41" s="364">
        <f>SUM(P9:P40)</f>
        <v>1</v>
      </c>
    </row>
    <row r="42" s="143" customFormat="1" ht="12.75">
      <c r="A42" s="133"/>
    </row>
    <row r="43" s="143" customFormat="1" ht="12.75">
      <c r="A43" s="144" t="s">
        <v>138</v>
      </c>
    </row>
    <row r="44" spans="2:14" ht="12.75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</row>
    <row r="45" s="130" customFormat="1" ht="10.5" customHeight="1">
      <c r="A45" s="128"/>
    </row>
    <row r="46" s="130" customFormat="1" ht="12.75"/>
  </sheetData>
  <sheetProtection/>
  <mergeCells count="2">
    <mergeCell ref="A6:P6"/>
    <mergeCell ref="A7:P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9"/>
  <sheetViews>
    <sheetView showGridLines="0" zoomScalePageLayoutView="0" workbookViewId="0" topLeftCell="A1">
      <selection activeCell="M23" sqref="M23"/>
    </sheetView>
  </sheetViews>
  <sheetFormatPr defaultColWidth="11.421875" defaultRowHeight="12.75"/>
  <cols>
    <col min="1" max="1" width="38.57421875" style="3" customWidth="1"/>
    <col min="2" max="4" width="17.28125" style="3" customWidth="1"/>
    <col min="5" max="6" width="11.8515625" style="3" customWidth="1"/>
    <col min="7" max="7" width="6.421875" style="3" customWidth="1"/>
    <col min="8" max="8" width="6.57421875" style="3" customWidth="1"/>
    <col min="9" max="9" width="8.7109375" style="3" customWidth="1"/>
    <col min="10" max="28" width="11.421875" style="2" customWidth="1"/>
    <col min="29" max="16384" width="11.421875" style="3" customWidth="1"/>
  </cols>
  <sheetData>
    <row r="1" spans="1:9" ht="15.75">
      <c r="A1" s="1" t="s">
        <v>88</v>
      </c>
      <c r="B1" s="31"/>
      <c r="C1" s="31"/>
      <c r="D1" s="31"/>
      <c r="E1" s="2"/>
      <c r="F1" s="2"/>
      <c r="G1" s="2"/>
      <c r="H1" s="2"/>
      <c r="I1" s="2"/>
    </row>
    <row r="2" spans="1:9" ht="12.75">
      <c r="A2" s="14" t="s">
        <v>93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175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35.25" customHeight="1">
      <c r="A5" s="429" t="s">
        <v>20</v>
      </c>
      <c r="B5" s="430" t="s">
        <v>72</v>
      </c>
      <c r="C5" s="430" t="s">
        <v>22</v>
      </c>
      <c r="D5" s="430" t="s">
        <v>21</v>
      </c>
      <c r="E5" s="430" t="s">
        <v>23</v>
      </c>
      <c r="F5" s="430" t="s">
        <v>24</v>
      </c>
      <c r="G5" s="2"/>
      <c r="H5" s="2"/>
      <c r="I5" s="2"/>
    </row>
    <row r="6" spans="1:48" s="2" customFormat="1" ht="9" customHeight="1">
      <c r="A6" s="32"/>
      <c r="B6" s="32"/>
      <c r="C6" s="32"/>
      <c r="D6" s="32"/>
      <c r="E6" s="43"/>
      <c r="F6" s="32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9" ht="12.75">
      <c r="A7" s="44" t="s">
        <v>25</v>
      </c>
      <c r="B7" s="45">
        <f>'Ranking '!AF11</f>
        <v>1778570</v>
      </c>
      <c r="C7" s="46">
        <f>'Ranking '!AC11</f>
        <v>2</v>
      </c>
      <c r="D7" s="47">
        <f>'Ranking '!AG11</f>
        <v>0.08816144692297431</v>
      </c>
      <c r="E7" s="76" t="s">
        <v>176</v>
      </c>
      <c r="F7" s="48" t="s">
        <v>26</v>
      </c>
      <c r="G7" s="2"/>
      <c r="H7" s="2"/>
      <c r="I7" s="2"/>
    </row>
    <row r="8" spans="1:9" ht="12.75">
      <c r="A8" s="188" t="s">
        <v>82</v>
      </c>
      <c r="B8" s="34">
        <v>107717</v>
      </c>
      <c r="C8" s="35">
        <v>1</v>
      </c>
      <c r="D8" s="39">
        <v>0.1407651344375837</v>
      </c>
      <c r="E8" s="77" t="s">
        <v>176</v>
      </c>
      <c r="F8" s="41" t="s">
        <v>26</v>
      </c>
      <c r="G8" s="2"/>
      <c r="H8" s="2"/>
      <c r="I8" s="2"/>
    </row>
    <row r="9" spans="1:9" ht="12.75">
      <c r="A9" s="188" t="s">
        <v>83</v>
      </c>
      <c r="B9" s="34">
        <v>2716</v>
      </c>
      <c r="C9" s="35">
        <v>16</v>
      </c>
      <c r="D9" s="39">
        <v>0.0208919862771342</v>
      </c>
      <c r="E9" s="77" t="s">
        <v>176</v>
      </c>
      <c r="F9" s="41" t="s">
        <v>26</v>
      </c>
      <c r="G9" s="2"/>
      <c r="H9" s="2"/>
      <c r="I9" s="2"/>
    </row>
    <row r="10" spans="1:9" ht="12.75">
      <c r="A10" s="33" t="s">
        <v>87</v>
      </c>
      <c r="B10" s="34">
        <v>454528</v>
      </c>
      <c r="C10" s="35">
        <v>4</v>
      </c>
      <c r="D10" s="39">
        <v>0.0828178867598482</v>
      </c>
      <c r="E10" s="77" t="s">
        <v>176</v>
      </c>
      <c r="F10" s="41" t="s">
        <v>26</v>
      </c>
      <c r="G10" s="2"/>
      <c r="H10" s="2"/>
      <c r="I10" s="2"/>
    </row>
    <row r="11" spans="1:9" ht="12.75">
      <c r="A11" s="33" t="s">
        <v>84</v>
      </c>
      <c r="B11" s="34">
        <v>147313</v>
      </c>
      <c r="C11" s="35">
        <v>3</v>
      </c>
      <c r="D11" s="39">
        <v>0.09032099443652153</v>
      </c>
      <c r="E11" s="77" t="s">
        <v>176</v>
      </c>
      <c r="F11" s="41" t="s">
        <v>26</v>
      </c>
      <c r="G11" s="2"/>
      <c r="H11" s="2"/>
      <c r="I11" s="2"/>
    </row>
    <row r="12" spans="1:9" ht="24">
      <c r="A12" s="50" t="s">
        <v>85</v>
      </c>
      <c r="B12" s="34">
        <v>9448</v>
      </c>
      <c r="C12" s="35">
        <v>4</v>
      </c>
      <c r="D12" s="39">
        <v>0.06482999965691151</v>
      </c>
      <c r="E12" s="77" t="s">
        <v>176</v>
      </c>
      <c r="F12" s="41" t="s">
        <v>26</v>
      </c>
      <c r="G12" s="2"/>
      <c r="H12" s="2"/>
      <c r="I12" s="2"/>
    </row>
    <row r="13" spans="1:9" ht="12.75">
      <c r="A13" s="33" t="s">
        <v>76</v>
      </c>
      <c r="B13" s="34">
        <v>354545</v>
      </c>
      <c r="C13" s="35">
        <v>3</v>
      </c>
      <c r="D13" s="39">
        <v>0.08851261999801777</v>
      </c>
      <c r="E13" s="77" t="s">
        <v>176</v>
      </c>
      <c r="F13" s="41" t="s">
        <v>26</v>
      </c>
      <c r="G13" s="2"/>
      <c r="H13" s="2"/>
      <c r="I13" s="2"/>
    </row>
    <row r="14" spans="1:9" ht="12.75">
      <c r="A14" s="33" t="s">
        <v>86</v>
      </c>
      <c r="B14" s="34">
        <v>82668</v>
      </c>
      <c r="C14" s="35">
        <v>4</v>
      </c>
      <c r="D14" s="39">
        <v>0.0717628461380203</v>
      </c>
      <c r="E14" s="77" t="s">
        <v>176</v>
      </c>
      <c r="F14" s="41" t="s">
        <v>26</v>
      </c>
      <c r="G14" s="2"/>
      <c r="H14" s="2"/>
      <c r="I14" s="2"/>
    </row>
    <row r="15" spans="1:9" ht="12.75">
      <c r="A15" s="36" t="s">
        <v>77</v>
      </c>
      <c r="B15" s="37">
        <v>619635</v>
      </c>
      <c r="C15" s="118">
        <v>2</v>
      </c>
      <c r="D15" s="40">
        <v>0.09037554782340834</v>
      </c>
      <c r="E15" s="119" t="s">
        <v>176</v>
      </c>
      <c r="F15" s="42" t="s">
        <v>26</v>
      </c>
      <c r="G15" s="2"/>
      <c r="H15" s="2"/>
      <c r="I15" s="2"/>
    </row>
    <row r="16" spans="2:9" ht="12.75">
      <c r="B16" s="51"/>
      <c r="C16" s="51"/>
      <c r="D16" s="82"/>
      <c r="E16" s="38"/>
      <c r="F16" s="38"/>
      <c r="G16" s="2"/>
      <c r="H16" s="2"/>
      <c r="I16" s="2"/>
    </row>
    <row r="17" spans="1:10" ht="12.75" customHeight="1">
      <c r="A17" s="326" t="s">
        <v>92</v>
      </c>
      <c r="B17" s="326"/>
      <c r="C17" s="326"/>
      <c r="D17" s="326"/>
      <c r="E17" s="49"/>
      <c r="F17" s="49"/>
      <c r="G17" s="49"/>
      <c r="H17" s="49"/>
      <c r="I17" s="49"/>
      <c r="J17" s="49"/>
    </row>
    <row r="18" spans="1:9" ht="12.75">
      <c r="A18" s="18"/>
      <c r="B18" s="83"/>
      <c r="C18" s="18"/>
      <c r="D18" s="18"/>
      <c r="E18" s="18"/>
      <c r="F18" s="18"/>
      <c r="G18" s="2"/>
      <c r="H18" s="2"/>
      <c r="I18" s="2"/>
    </row>
    <row r="19" spans="1:9" ht="12.75">
      <c r="A19" s="18"/>
      <c r="B19" s="19"/>
      <c r="C19" s="19"/>
      <c r="D19" s="19"/>
      <c r="E19" s="18"/>
      <c r="F19" s="18"/>
      <c r="G19" s="2"/>
      <c r="H19" s="2"/>
      <c r="I19" s="2"/>
    </row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</sheetData>
  <sheetProtection/>
  <mergeCells count="1">
    <mergeCell ref="A17:D17"/>
  </mergeCells>
  <printOptions/>
  <pageMargins left="0.59" right="0.59" top="0.79" bottom="0.79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N23" sqref="N23:P23"/>
    </sheetView>
  </sheetViews>
  <sheetFormatPr defaultColWidth="21.421875" defaultRowHeight="12.75"/>
  <cols>
    <col min="1" max="1" width="21.421875" style="133" customWidth="1"/>
    <col min="2" max="14" width="9.7109375" style="133" customWidth="1"/>
    <col min="15" max="15" width="7.57421875" style="133" customWidth="1"/>
    <col min="16" max="16" width="10.7109375" style="133" customWidth="1"/>
    <col min="17" max="16384" width="21.421875" style="133" customWidth="1"/>
  </cols>
  <sheetData>
    <row r="1" s="130" customFormat="1" ht="12.75">
      <c r="A1" s="131" t="s">
        <v>98</v>
      </c>
    </row>
    <row r="2" s="130" customFormat="1" ht="14.25" customHeight="1">
      <c r="A2" s="132" t="s">
        <v>112</v>
      </c>
    </row>
    <row r="3" s="130" customFormat="1" ht="12.75" customHeight="1">
      <c r="A3" s="132" t="s">
        <v>100</v>
      </c>
    </row>
    <row r="4" s="130" customFormat="1" ht="12.75" customHeight="1">
      <c r="A4" s="132" t="s">
        <v>167</v>
      </c>
    </row>
    <row r="5" s="130" customFormat="1" ht="12.75" customHeight="1">
      <c r="A5" s="129"/>
    </row>
    <row r="6" spans="1:16" ht="18" customHeight="1">
      <c r="A6" s="368" t="s">
        <v>112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70"/>
    </row>
    <row r="7" spans="1:16" ht="15" customHeight="1">
      <c r="A7" s="335" t="s">
        <v>168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7"/>
    </row>
    <row r="8" spans="1:16" s="137" customFormat="1" ht="28.5" customHeight="1">
      <c r="A8" s="350" t="s">
        <v>29</v>
      </c>
      <c r="B8" s="134">
        <v>39417</v>
      </c>
      <c r="C8" s="135">
        <v>39783</v>
      </c>
      <c r="D8" s="135">
        <v>40148</v>
      </c>
      <c r="E8" s="135">
        <v>40513</v>
      </c>
      <c r="F8" s="135">
        <v>40878</v>
      </c>
      <c r="G8" s="135">
        <v>41244</v>
      </c>
      <c r="H8" s="135">
        <v>41609</v>
      </c>
      <c r="I8" s="135">
        <v>41974</v>
      </c>
      <c r="J8" s="135">
        <v>42339</v>
      </c>
      <c r="K8" s="135">
        <v>42705</v>
      </c>
      <c r="L8" s="135">
        <v>43070</v>
      </c>
      <c r="M8" s="207">
        <v>43374</v>
      </c>
      <c r="N8" s="207">
        <v>43466</v>
      </c>
      <c r="O8" s="135" t="s">
        <v>169</v>
      </c>
      <c r="P8" s="136" t="s">
        <v>170</v>
      </c>
    </row>
    <row r="9" spans="1:16" s="138" customFormat="1" ht="12.75">
      <c r="A9" s="352" t="s">
        <v>63</v>
      </c>
      <c r="B9" s="139">
        <v>15183</v>
      </c>
      <c r="C9" s="140">
        <v>14102</v>
      </c>
      <c r="D9" s="140">
        <v>13851</v>
      </c>
      <c r="E9" s="140">
        <v>13951</v>
      </c>
      <c r="F9" s="140">
        <v>15170</v>
      </c>
      <c r="G9" s="140">
        <v>16510</v>
      </c>
      <c r="H9" s="140">
        <v>17790</v>
      </c>
      <c r="I9" s="140">
        <v>19145</v>
      </c>
      <c r="J9" s="140">
        <v>20682</v>
      </c>
      <c r="K9" s="140">
        <v>24227</v>
      </c>
      <c r="L9" s="140">
        <v>22697</v>
      </c>
      <c r="M9" s="151">
        <v>24658</v>
      </c>
      <c r="N9" s="151">
        <v>23947</v>
      </c>
      <c r="O9" s="140">
        <f>_xlfn.RANK.EQ(N9,$N$9:$N$40)</f>
        <v>21</v>
      </c>
      <c r="P9" s="147">
        <f>N9/$N$41</f>
        <v>0.014682457446195387</v>
      </c>
    </row>
    <row r="10" spans="1:16" s="138" customFormat="1" ht="12" customHeight="1">
      <c r="A10" s="353" t="s">
        <v>69</v>
      </c>
      <c r="B10" s="139">
        <v>46303</v>
      </c>
      <c r="C10" s="140">
        <v>35929</v>
      </c>
      <c r="D10" s="140">
        <v>33703</v>
      </c>
      <c r="E10" s="140">
        <v>34121</v>
      </c>
      <c r="F10" s="140">
        <v>33686</v>
      </c>
      <c r="G10" s="140">
        <v>32349</v>
      </c>
      <c r="H10" s="140">
        <v>30184</v>
      </c>
      <c r="I10" s="140">
        <v>31339</v>
      </c>
      <c r="J10" s="140">
        <v>34672</v>
      </c>
      <c r="K10" s="140">
        <v>36721</v>
      </c>
      <c r="L10" s="140">
        <v>39179</v>
      </c>
      <c r="M10" s="151">
        <v>45290</v>
      </c>
      <c r="N10" s="348">
        <v>42228</v>
      </c>
      <c r="O10" s="140">
        <f aca="true" t="shared" si="0" ref="O10:O40">_xlfn.RANK.EQ(N10,$N$9:$N$40)</f>
        <v>15</v>
      </c>
      <c r="P10" s="147">
        <f aca="true" t="shared" si="1" ref="P10:P40">N10/$N$41</f>
        <v>0.02589095974601991</v>
      </c>
    </row>
    <row r="11" spans="1:16" s="138" customFormat="1" ht="12.75">
      <c r="A11" s="353" t="s">
        <v>31</v>
      </c>
      <c r="B11" s="139">
        <v>21181</v>
      </c>
      <c r="C11" s="140">
        <v>15419</v>
      </c>
      <c r="D11" s="140">
        <v>12498</v>
      </c>
      <c r="E11" s="140">
        <v>11975</v>
      </c>
      <c r="F11" s="140">
        <v>12416</v>
      </c>
      <c r="G11" s="140">
        <v>12127</v>
      </c>
      <c r="H11" s="140">
        <v>14552</v>
      </c>
      <c r="I11" s="140">
        <v>16817</v>
      </c>
      <c r="J11" s="140">
        <v>17315</v>
      </c>
      <c r="K11" s="140">
        <v>22325</v>
      </c>
      <c r="L11" s="140">
        <v>24729</v>
      </c>
      <c r="M11" s="151">
        <v>35650</v>
      </c>
      <c r="N11" s="151">
        <v>31482</v>
      </c>
      <c r="O11" s="140">
        <f t="shared" si="0"/>
        <v>19</v>
      </c>
      <c r="P11" s="147">
        <f t="shared" si="1"/>
        <v>0.0193023395548972</v>
      </c>
    </row>
    <row r="12" spans="1:16" s="138" customFormat="1" ht="12" customHeight="1">
      <c r="A12" s="353" t="s">
        <v>32</v>
      </c>
      <c r="B12" s="139">
        <v>23581</v>
      </c>
      <c r="C12" s="140">
        <v>26171</v>
      </c>
      <c r="D12" s="140">
        <v>23296</v>
      </c>
      <c r="E12" s="140">
        <v>25407</v>
      </c>
      <c r="F12" s="140">
        <v>24700</v>
      </c>
      <c r="G12" s="140">
        <v>29360</v>
      </c>
      <c r="H12" s="140">
        <v>30318</v>
      </c>
      <c r="I12" s="140">
        <v>28843</v>
      </c>
      <c r="J12" s="140">
        <v>30036</v>
      </c>
      <c r="K12" s="140">
        <v>20273</v>
      </c>
      <c r="L12" s="140">
        <v>18467</v>
      </c>
      <c r="M12" s="151">
        <v>21134</v>
      </c>
      <c r="N12" s="348">
        <v>20194</v>
      </c>
      <c r="O12" s="140">
        <f t="shared" si="0"/>
        <v>22</v>
      </c>
      <c r="P12" s="147">
        <f t="shared" si="1"/>
        <v>0.012381406675928913</v>
      </c>
    </row>
    <row r="13" spans="1:16" s="138" customFormat="1" ht="12" customHeight="1">
      <c r="A13" s="353" t="s">
        <v>35</v>
      </c>
      <c r="B13" s="139">
        <v>13672</v>
      </c>
      <c r="C13" s="140">
        <v>15759</v>
      </c>
      <c r="D13" s="140">
        <v>15693</v>
      </c>
      <c r="E13" s="140">
        <v>17411</v>
      </c>
      <c r="F13" s="140">
        <v>16581</v>
      </c>
      <c r="G13" s="140">
        <v>17958</v>
      </c>
      <c r="H13" s="140">
        <v>14200</v>
      </c>
      <c r="I13" s="140">
        <v>17530</v>
      </c>
      <c r="J13" s="140">
        <v>16753</v>
      </c>
      <c r="K13" s="140">
        <v>16096</v>
      </c>
      <c r="L13" s="140">
        <v>15017</v>
      </c>
      <c r="M13" s="151">
        <v>15365</v>
      </c>
      <c r="N13" s="151">
        <v>12946</v>
      </c>
      <c r="O13" s="140">
        <f t="shared" si="0"/>
        <v>30</v>
      </c>
      <c r="P13" s="147">
        <f t="shared" si="1"/>
        <v>0.007937490879794775</v>
      </c>
    </row>
    <row r="14" spans="1:16" s="138" customFormat="1" ht="12" customHeight="1">
      <c r="A14" s="353" t="s">
        <v>36</v>
      </c>
      <c r="B14" s="139">
        <v>39028</v>
      </c>
      <c r="C14" s="140">
        <v>36384</v>
      </c>
      <c r="D14" s="140">
        <v>31886</v>
      </c>
      <c r="E14" s="140">
        <v>31430</v>
      </c>
      <c r="F14" s="140">
        <v>30980</v>
      </c>
      <c r="G14" s="140">
        <v>34515</v>
      </c>
      <c r="H14" s="140">
        <v>37348</v>
      </c>
      <c r="I14" s="140">
        <v>38938</v>
      </c>
      <c r="J14" s="140">
        <v>42418</v>
      </c>
      <c r="K14" s="140">
        <v>45532</v>
      </c>
      <c r="L14" s="140">
        <v>44430</v>
      </c>
      <c r="M14" s="151">
        <v>47989</v>
      </c>
      <c r="N14" s="348">
        <v>45849</v>
      </c>
      <c r="O14" s="140">
        <f t="shared" si="0"/>
        <v>13</v>
      </c>
      <c r="P14" s="147">
        <f t="shared" si="1"/>
        <v>0.028111078274966065</v>
      </c>
    </row>
    <row r="15" spans="1:16" s="138" customFormat="1" ht="12" customHeight="1">
      <c r="A15" s="353" t="s">
        <v>108</v>
      </c>
      <c r="B15" s="139">
        <v>128619</v>
      </c>
      <c r="C15" s="140">
        <v>125814</v>
      </c>
      <c r="D15" s="140">
        <v>116372</v>
      </c>
      <c r="E15" s="140">
        <v>132839</v>
      </c>
      <c r="F15" s="140">
        <v>146497</v>
      </c>
      <c r="G15" s="140">
        <v>154757</v>
      </c>
      <c r="H15" s="140">
        <v>167990</v>
      </c>
      <c r="I15" s="140">
        <v>197497</v>
      </c>
      <c r="J15" s="140">
        <v>213526</v>
      </c>
      <c r="K15" s="140">
        <v>224850</v>
      </c>
      <c r="L15" s="140">
        <v>250677</v>
      </c>
      <c r="M15" s="151">
        <v>268471</v>
      </c>
      <c r="N15" s="151">
        <v>244635</v>
      </c>
      <c r="O15" s="140">
        <f t="shared" si="0"/>
        <v>1</v>
      </c>
      <c r="P15" s="147">
        <f t="shared" si="1"/>
        <v>0.1499913549651317</v>
      </c>
    </row>
    <row r="16" spans="1:16" s="138" customFormat="1" ht="12" customHeight="1">
      <c r="A16" s="353" t="s">
        <v>64</v>
      </c>
      <c r="B16" s="139">
        <v>46738</v>
      </c>
      <c r="C16" s="140">
        <v>44534</v>
      </c>
      <c r="D16" s="140">
        <v>39420</v>
      </c>
      <c r="E16" s="140">
        <v>45694</v>
      </c>
      <c r="F16" s="140">
        <v>49305</v>
      </c>
      <c r="G16" s="140">
        <v>47079</v>
      </c>
      <c r="H16" s="140">
        <v>46243</v>
      </c>
      <c r="I16" s="140">
        <v>50423</v>
      </c>
      <c r="J16" s="140">
        <v>53203</v>
      </c>
      <c r="K16" s="140">
        <v>52115</v>
      </c>
      <c r="L16" s="140">
        <v>54829</v>
      </c>
      <c r="M16" s="151">
        <v>58780</v>
      </c>
      <c r="N16" s="151">
        <v>55627</v>
      </c>
      <c r="O16" s="140">
        <f t="shared" si="0"/>
        <v>9</v>
      </c>
      <c r="P16" s="147">
        <f t="shared" si="1"/>
        <v>0.03410619536307307</v>
      </c>
    </row>
    <row r="17" spans="1:16" s="138" customFormat="1" ht="12" customHeight="1">
      <c r="A17" s="353" t="s">
        <v>34</v>
      </c>
      <c r="B17" s="139">
        <v>8965</v>
      </c>
      <c r="C17" s="140">
        <v>8828</v>
      </c>
      <c r="D17" s="140">
        <v>9572</v>
      </c>
      <c r="E17" s="140">
        <v>12930</v>
      </c>
      <c r="F17" s="140">
        <v>11640</v>
      </c>
      <c r="G17" s="140">
        <v>12170</v>
      </c>
      <c r="H17" s="140">
        <v>11501</v>
      </c>
      <c r="I17" s="140">
        <v>12089</v>
      </c>
      <c r="J17" s="140">
        <v>11102</v>
      </c>
      <c r="K17" s="140">
        <v>10480</v>
      </c>
      <c r="L17" s="140">
        <v>10232</v>
      </c>
      <c r="M17" s="151">
        <v>11488</v>
      </c>
      <c r="N17" s="149">
        <v>11141</v>
      </c>
      <c r="O17" s="140">
        <f t="shared" si="0"/>
        <v>31</v>
      </c>
      <c r="P17" s="147">
        <f t="shared" si="1"/>
        <v>0.0068308037920433795</v>
      </c>
    </row>
    <row r="18" spans="1:16" s="138" customFormat="1" ht="12" customHeight="1">
      <c r="A18" s="353" t="s">
        <v>38</v>
      </c>
      <c r="B18" s="139">
        <v>13073</v>
      </c>
      <c r="C18" s="140">
        <v>13105</v>
      </c>
      <c r="D18" s="140">
        <v>14536</v>
      </c>
      <c r="E18" s="140">
        <v>15251</v>
      </c>
      <c r="F18" s="140">
        <v>17481</v>
      </c>
      <c r="G18" s="140">
        <v>21129</v>
      </c>
      <c r="H18" s="140">
        <v>16713</v>
      </c>
      <c r="I18" s="140">
        <v>20173</v>
      </c>
      <c r="J18" s="140">
        <v>17986</v>
      </c>
      <c r="K18" s="140">
        <v>18940</v>
      </c>
      <c r="L18" s="140">
        <v>20565</v>
      </c>
      <c r="M18" s="151">
        <v>21762</v>
      </c>
      <c r="N18" s="151">
        <v>19439</v>
      </c>
      <c r="O18" s="140">
        <f t="shared" si="0"/>
        <v>23</v>
      </c>
      <c r="P18" s="147">
        <f t="shared" si="1"/>
        <v>0.011918498780498273</v>
      </c>
    </row>
    <row r="19" spans="1:16" s="138" customFormat="1" ht="12.75">
      <c r="A19" s="353" t="s">
        <v>68</v>
      </c>
      <c r="B19" s="139">
        <v>73138</v>
      </c>
      <c r="C19" s="140">
        <v>72287</v>
      </c>
      <c r="D19" s="140">
        <v>74661</v>
      </c>
      <c r="E19" s="140">
        <v>86406</v>
      </c>
      <c r="F19" s="140">
        <v>90055</v>
      </c>
      <c r="G19" s="140">
        <v>92981</v>
      </c>
      <c r="H19" s="140">
        <v>84929</v>
      </c>
      <c r="I19" s="140">
        <v>101630</v>
      </c>
      <c r="J19" s="140">
        <v>109023</v>
      </c>
      <c r="K19" s="140">
        <v>121878</v>
      </c>
      <c r="L19" s="140">
        <v>132469</v>
      </c>
      <c r="M19" s="151">
        <v>145567</v>
      </c>
      <c r="N19" s="151">
        <v>130763</v>
      </c>
      <c r="O19" s="140">
        <f t="shared" si="0"/>
        <v>4</v>
      </c>
      <c r="P19" s="147">
        <f t="shared" si="1"/>
        <v>0.0801738081194658</v>
      </c>
    </row>
    <row r="20" spans="1:16" s="138" customFormat="1" ht="12" customHeight="1">
      <c r="A20" s="353" t="s">
        <v>39</v>
      </c>
      <c r="B20" s="139">
        <v>46390</v>
      </c>
      <c r="C20" s="140">
        <v>46144</v>
      </c>
      <c r="D20" s="140">
        <v>44143</v>
      </c>
      <c r="E20" s="140">
        <v>46124</v>
      </c>
      <c r="F20" s="140">
        <v>52088</v>
      </c>
      <c r="G20" s="140">
        <v>56560</v>
      </c>
      <c r="H20" s="140">
        <v>60764</v>
      </c>
      <c r="I20" s="140">
        <v>66656</v>
      </c>
      <c r="J20" s="140">
        <v>67658</v>
      </c>
      <c r="K20" s="140">
        <v>74700</v>
      </c>
      <c r="L20" s="140">
        <v>78319</v>
      </c>
      <c r="M20" s="151">
        <v>83963</v>
      </c>
      <c r="N20" s="149">
        <v>78315</v>
      </c>
      <c r="O20" s="140">
        <f t="shared" si="0"/>
        <v>5</v>
      </c>
      <c r="P20" s="147">
        <f t="shared" si="1"/>
        <v>0.048016730901523856</v>
      </c>
    </row>
    <row r="21" spans="1:16" s="138" customFormat="1" ht="12" customHeight="1">
      <c r="A21" s="353" t="s">
        <v>40</v>
      </c>
      <c r="B21" s="139">
        <v>19156</v>
      </c>
      <c r="C21" s="140">
        <v>17672</v>
      </c>
      <c r="D21" s="140">
        <v>14688</v>
      </c>
      <c r="E21" s="140">
        <v>13709</v>
      </c>
      <c r="F21" s="140">
        <v>11656</v>
      </c>
      <c r="G21" s="140">
        <v>11423</v>
      </c>
      <c r="H21" s="140">
        <v>12826</v>
      </c>
      <c r="I21" s="140">
        <v>16453</v>
      </c>
      <c r="J21" s="140">
        <v>14155</v>
      </c>
      <c r="K21" s="140">
        <v>14317</v>
      </c>
      <c r="L21" s="140">
        <v>13682</v>
      </c>
      <c r="M21" s="151">
        <v>17420</v>
      </c>
      <c r="N21" s="149">
        <v>14818</v>
      </c>
      <c r="O21" s="140">
        <f t="shared" si="0"/>
        <v>29</v>
      </c>
      <c r="P21" s="147">
        <f t="shared" si="1"/>
        <v>0.00908525721124664</v>
      </c>
    </row>
    <row r="22" spans="1:16" s="138" customFormat="1" ht="12" customHeight="1">
      <c r="A22" s="353" t="s">
        <v>41</v>
      </c>
      <c r="B22" s="139">
        <v>13868</v>
      </c>
      <c r="C22" s="140">
        <v>14187</v>
      </c>
      <c r="D22" s="140">
        <v>13088</v>
      </c>
      <c r="E22" s="140">
        <v>15459</v>
      </c>
      <c r="F22" s="140">
        <v>19164</v>
      </c>
      <c r="G22" s="140">
        <v>20681</v>
      </c>
      <c r="H22" s="140">
        <v>23922</v>
      </c>
      <c r="I22" s="140">
        <v>25424</v>
      </c>
      <c r="J22" s="140">
        <v>25032</v>
      </c>
      <c r="K22" s="140">
        <v>26568</v>
      </c>
      <c r="L22" s="140">
        <v>25027</v>
      </c>
      <c r="M22" s="151">
        <v>29119</v>
      </c>
      <c r="N22" s="151">
        <v>26849</v>
      </c>
      <c r="O22" s="140">
        <f t="shared" si="0"/>
        <v>20</v>
      </c>
      <c r="P22" s="147">
        <f t="shared" si="1"/>
        <v>0.0164617405091619</v>
      </c>
    </row>
    <row r="23" spans="1:16" s="138" customFormat="1" ht="12" customHeight="1">
      <c r="A23" s="354" t="s">
        <v>28</v>
      </c>
      <c r="B23" s="141">
        <v>91335</v>
      </c>
      <c r="C23" s="142">
        <v>84833</v>
      </c>
      <c r="D23" s="142">
        <v>82685</v>
      </c>
      <c r="E23" s="142">
        <v>92801</v>
      </c>
      <c r="F23" s="142">
        <v>91919</v>
      </c>
      <c r="G23" s="142">
        <v>95205</v>
      </c>
      <c r="H23" s="142">
        <v>98394</v>
      </c>
      <c r="I23" s="142">
        <v>107248</v>
      </c>
      <c r="J23" s="142">
        <v>119587</v>
      </c>
      <c r="K23" s="142">
        <v>130890</v>
      </c>
      <c r="L23" s="142">
        <v>144472</v>
      </c>
      <c r="M23" s="153">
        <v>153928</v>
      </c>
      <c r="N23" s="357">
        <v>147313</v>
      </c>
      <c r="O23" s="371">
        <f t="shared" si="0"/>
        <v>3</v>
      </c>
      <c r="P23" s="373">
        <f t="shared" si="1"/>
        <v>0.09032099443652153</v>
      </c>
    </row>
    <row r="24" spans="1:16" s="138" customFormat="1" ht="12" customHeight="1">
      <c r="A24" s="353" t="s">
        <v>43</v>
      </c>
      <c r="B24" s="139">
        <v>29043</v>
      </c>
      <c r="C24" s="140">
        <v>27124</v>
      </c>
      <c r="D24" s="140">
        <v>26485</v>
      </c>
      <c r="E24" s="140">
        <v>27883</v>
      </c>
      <c r="F24" s="140">
        <v>28771</v>
      </c>
      <c r="G24" s="140">
        <v>24129</v>
      </c>
      <c r="H24" s="140">
        <v>27714</v>
      </c>
      <c r="I24" s="140">
        <v>30143</v>
      </c>
      <c r="J24" s="140">
        <v>30244</v>
      </c>
      <c r="K24" s="140">
        <v>32474</v>
      </c>
      <c r="L24" s="140">
        <v>34993</v>
      </c>
      <c r="M24" s="151">
        <v>38575</v>
      </c>
      <c r="N24" s="151">
        <v>37080</v>
      </c>
      <c r="O24" s="140">
        <f t="shared" si="0"/>
        <v>16</v>
      </c>
      <c r="P24" s="147">
        <f t="shared" si="1"/>
        <v>0.022734602334527287</v>
      </c>
    </row>
    <row r="25" spans="1:16" s="138" customFormat="1" ht="12" customHeight="1">
      <c r="A25" s="353" t="s">
        <v>44</v>
      </c>
      <c r="B25" s="139">
        <v>10699</v>
      </c>
      <c r="C25" s="140">
        <v>10860</v>
      </c>
      <c r="D25" s="140">
        <v>10782</v>
      </c>
      <c r="E25" s="140">
        <v>11858</v>
      </c>
      <c r="F25" s="140">
        <v>12776</v>
      </c>
      <c r="G25" s="140">
        <v>15245</v>
      </c>
      <c r="H25" s="140">
        <v>13883</v>
      </c>
      <c r="I25" s="140">
        <v>12811</v>
      </c>
      <c r="J25" s="140">
        <v>14257</v>
      </c>
      <c r="K25" s="140">
        <v>15736</v>
      </c>
      <c r="L25" s="140">
        <v>14907</v>
      </c>
      <c r="M25" s="151">
        <v>16521</v>
      </c>
      <c r="N25" s="149">
        <v>15714</v>
      </c>
      <c r="O25" s="140">
        <f t="shared" si="0"/>
        <v>28</v>
      </c>
      <c r="P25" s="147">
        <f t="shared" si="1"/>
        <v>0.009634615455360351</v>
      </c>
    </row>
    <row r="26" spans="1:16" s="138" customFormat="1" ht="12" customHeight="1">
      <c r="A26" s="353" t="s">
        <v>45</v>
      </c>
      <c r="B26" s="139">
        <v>14668</v>
      </c>
      <c r="C26" s="140">
        <v>13881</v>
      </c>
      <c r="D26" s="140">
        <v>13004</v>
      </c>
      <c r="E26" s="140">
        <v>12111</v>
      </c>
      <c r="F26" s="140">
        <v>11475</v>
      </c>
      <c r="G26" s="140">
        <v>12434</v>
      </c>
      <c r="H26" s="140">
        <v>10405</v>
      </c>
      <c r="I26" s="140">
        <v>12452</v>
      </c>
      <c r="J26" s="140">
        <v>12380</v>
      </c>
      <c r="K26" s="140">
        <v>12847</v>
      </c>
      <c r="L26" s="140">
        <v>12785</v>
      </c>
      <c r="M26" s="151">
        <v>16504</v>
      </c>
      <c r="N26" s="151">
        <v>16581</v>
      </c>
      <c r="O26" s="140">
        <f t="shared" si="0"/>
        <v>27</v>
      </c>
      <c r="P26" s="147">
        <f t="shared" si="1"/>
        <v>0.010166193131305203</v>
      </c>
    </row>
    <row r="27" spans="1:16" s="138" customFormat="1" ht="12" customHeight="1">
      <c r="A27" s="353" t="s">
        <v>46</v>
      </c>
      <c r="B27" s="139">
        <v>104064</v>
      </c>
      <c r="C27" s="140">
        <v>101906</v>
      </c>
      <c r="D27" s="140">
        <v>94815</v>
      </c>
      <c r="E27" s="140">
        <v>102073</v>
      </c>
      <c r="F27" s="140">
        <v>108267</v>
      </c>
      <c r="G27" s="140">
        <v>113672</v>
      </c>
      <c r="H27" s="140">
        <v>115884</v>
      </c>
      <c r="I27" s="140">
        <v>128974</v>
      </c>
      <c r="J27" s="140">
        <v>134604</v>
      </c>
      <c r="K27" s="140">
        <v>136899</v>
      </c>
      <c r="L27" s="140">
        <v>138670</v>
      </c>
      <c r="M27" s="151">
        <v>149305</v>
      </c>
      <c r="N27" s="149">
        <v>147415</v>
      </c>
      <c r="O27" s="140">
        <f t="shared" si="0"/>
        <v>2</v>
      </c>
      <c r="P27" s="147">
        <f t="shared" si="1"/>
        <v>0.0903835329866327</v>
      </c>
    </row>
    <row r="28" spans="1:16" s="138" customFormat="1" ht="12" customHeight="1">
      <c r="A28" s="353" t="s">
        <v>47</v>
      </c>
      <c r="B28" s="139">
        <v>13116</v>
      </c>
      <c r="C28" s="140">
        <v>13869</v>
      </c>
      <c r="D28" s="140">
        <v>13384</v>
      </c>
      <c r="E28" s="140">
        <v>13296</v>
      </c>
      <c r="F28" s="140">
        <v>15125</v>
      </c>
      <c r="G28" s="140">
        <v>17740</v>
      </c>
      <c r="H28" s="140">
        <v>19947</v>
      </c>
      <c r="I28" s="140">
        <v>21498</v>
      </c>
      <c r="J28" s="140">
        <v>18443</v>
      </c>
      <c r="K28" s="140">
        <v>15960</v>
      </c>
      <c r="L28" s="140">
        <v>18028</v>
      </c>
      <c r="M28" s="151">
        <v>20242</v>
      </c>
      <c r="N28" s="151">
        <v>18172</v>
      </c>
      <c r="O28" s="140">
        <f t="shared" si="0"/>
        <v>24</v>
      </c>
      <c r="P28" s="147">
        <f t="shared" si="1"/>
        <v>0.011141671888431227</v>
      </c>
    </row>
    <row r="29" spans="1:16" s="138" customFormat="1" ht="12" customHeight="1">
      <c r="A29" s="353" t="s">
        <v>48</v>
      </c>
      <c r="B29" s="139">
        <v>28856</v>
      </c>
      <c r="C29" s="140">
        <v>28042</v>
      </c>
      <c r="D29" s="140">
        <v>29174</v>
      </c>
      <c r="E29" s="140">
        <v>33155</v>
      </c>
      <c r="F29" s="140">
        <v>32951</v>
      </c>
      <c r="G29" s="140">
        <v>35854</v>
      </c>
      <c r="H29" s="140">
        <v>38348</v>
      </c>
      <c r="I29" s="140">
        <v>46944</v>
      </c>
      <c r="J29" s="140">
        <v>49498</v>
      </c>
      <c r="K29" s="140">
        <v>50983</v>
      </c>
      <c r="L29" s="140">
        <v>49810</v>
      </c>
      <c r="M29" s="151">
        <v>53149</v>
      </c>
      <c r="N29" s="151">
        <v>50115</v>
      </c>
      <c r="O29" s="140">
        <f t="shared" si="0"/>
        <v>12</v>
      </c>
      <c r="P29" s="147">
        <f t="shared" si="1"/>
        <v>0.030726661164909252</v>
      </c>
    </row>
    <row r="30" spans="1:16" s="138" customFormat="1" ht="12" customHeight="1">
      <c r="A30" s="353" t="s">
        <v>49</v>
      </c>
      <c r="B30" s="139">
        <v>25460</v>
      </c>
      <c r="C30" s="140">
        <v>26964</v>
      </c>
      <c r="D30" s="140">
        <v>26345</v>
      </c>
      <c r="E30" s="140">
        <v>29583</v>
      </c>
      <c r="F30" s="140">
        <v>30885</v>
      </c>
      <c r="G30" s="140">
        <v>35619</v>
      </c>
      <c r="H30" s="140">
        <v>36265</v>
      </c>
      <c r="I30" s="140">
        <v>40270</v>
      </c>
      <c r="J30" s="140">
        <v>45292</v>
      </c>
      <c r="K30" s="140">
        <v>48776</v>
      </c>
      <c r="L30" s="140">
        <v>51817</v>
      </c>
      <c r="M30" s="151">
        <v>56693</v>
      </c>
      <c r="N30" s="149">
        <v>56012</v>
      </c>
      <c r="O30" s="140">
        <f t="shared" si="0"/>
        <v>8</v>
      </c>
      <c r="P30" s="147">
        <f t="shared" si="1"/>
        <v>0.03434224773359068</v>
      </c>
    </row>
    <row r="31" spans="1:16" s="138" customFormat="1" ht="12" customHeight="1">
      <c r="A31" s="353" t="s">
        <v>50</v>
      </c>
      <c r="B31" s="139">
        <v>31685</v>
      </c>
      <c r="C31" s="140">
        <v>28103</v>
      </c>
      <c r="D31" s="140">
        <v>21912</v>
      </c>
      <c r="E31" s="140">
        <v>20119</v>
      </c>
      <c r="F31" s="140">
        <v>20407</v>
      </c>
      <c r="G31" s="140">
        <v>20860</v>
      </c>
      <c r="H31" s="140">
        <v>21031</v>
      </c>
      <c r="I31" s="140">
        <v>24887</v>
      </c>
      <c r="J31" s="140">
        <v>28728</v>
      </c>
      <c r="K31" s="140">
        <v>35808</v>
      </c>
      <c r="L31" s="140">
        <v>40921</v>
      </c>
      <c r="M31" s="151">
        <v>73503</v>
      </c>
      <c r="N31" s="149">
        <v>64494</v>
      </c>
      <c r="O31" s="140">
        <f t="shared" si="0"/>
        <v>6</v>
      </c>
      <c r="P31" s="147">
        <f t="shared" si="1"/>
        <v>0.03954275736146178</v>
      </c>
    </row>
    <row r="32" spans="1:16" s="138" customFormat="1" ht="12" customHeight="1">
      <c r="A32" s="353" t="s">
        <v>51</v>
      </c>
      <c r="B32" s="139">
        <v>23481</v>
      </c>
      <c r="C32" s="140">
        <v>23299</v>
      </c>
      <c r="D32" s="140">
        <v>21644</v>
      </c>
      <c r="E32" s="140">
        <v>23409</v>
      </c>
      <c r="F32" s="140">
        <v>25277</v>
      </c>
      <c r="G32" s="140">
        <v>25230</v>
      </c>
      <c r="H32" s="140">
        <v>27249</v>
      </c>
      <c r="I32" s="140">
        <v>28141</v>
      </c>
      <c r="J32" s="140">
        <v>31206</v>
      </c>
      <c r="K32" s="140">
        <v>31933</v>
      </c>
      <c r="L32" s="140">
        <v>34439</v>
      </c>
      <c r="M32" s="151">
        <v>37260</v>
      </c>
      <c r="N32" s="151">
        <v>33108</v>
      </c>
      <c r="O32" s="140">
        <f t="shared" si="0"/>
        <v>18</v>
      </c>
      <c r="P32" s="147">
        <f t="shared" si="1"/>
        <v>0.020299277618433913</v>
      </c>
    </row>
    <row r="33" spans="1:16" s="138" customFormat="1" ht="12" customHeight="1">
      <c r="A33" s="353" t="s">
        <v>52</v>
      </c>
      <c r="B33" s="139">
        <v>38831</v>
      </c>
      <c r="C33" s="140">
        <v>35123</v>
      </c>
      <c r="D33" s="140">
        <v>36251</v>
      </c>
      <c r="E33" s="140">
        <v>38876</v>
      </c>
      <c r="F33" s="140">
        <v>38508</v>
      </c>
      <c r="G33" s="140">
        <v>42557</v>
      </c>
      <c r="H33" s="140">
        <v>39824</v>
      </c>
      <c r="I33" s="140">
        <v>41422</v>
      </c>
      <c r="J33" s="140">
        <v>45718</v>
      </c>
      <c r="K33" s="140">
        <v>47041</v>
      </c>
      <c r="L33" s="140">
        <v>49534</v>
      </c>
      <c r="M33" s="151">
        <v>52585</v>
      </c>
      <c r="N33" s="149">
        <v>51468</v>
      </c>
      <c r="O33" s="140">
        <f t="shared" si="0"/>
        <v>11</v>
      </c>
      <c r="P33" s="147">
        <f t="shared" si="1"/>
        <v>0.03155621663844257</v>
      </c>
    </row>
    <row r="34" spans="1:16" s="138" customFormat="1" ht="12" customHeight="1">
      <c r="A34" s="353" t="s">
        <v>53</v>
      </c>
      <c r="B34" s="139">
        <v>45763</v>
      </c>
      <c r="C34" s="140">
        <v>41822</v>
      </c>
      <c r="D34" s="140">
        <v>34889</v>
      </c>
      <c r="E34" s="140">
        <v>39194</v>
      </c>
      <c r="F34" s="140">
        <v>43081</v>
      </c>
      <c r="G34" s="140">
        <v>46015</v>
      </c>
      <c r="H34" s="140">
        <v>45334</v>
      </c>
      <c r="I34" s="140">
        <v>48969</v>
      </c>
      <c r="J34" s="140">
        <v>47762</v>
      </c>
      <c r="K34" s="140">
        <v>51200</v>
      </c>
      <c r="L34" s="140">
        <v>53480</v>
      </c>
      <c r="M34" s="151">
        <v>55726</v>
      </c>
      <c r="N34" s="151">
        <v>52267</v>
      </c>
      <c r="O34" s="140">
        <f t="shared" si="0"/>
        <v>10</v>
      </c>
      <c r="P34" s="147">
        <f t="shared" si="1"/>
        <v>0.03204610194764665</v>
      </c>
    </row>
    <row r="35" spans="1:16" s="138" customFormat="1" ht="12" customHeight="1">
      <c r="A35" s="353" t="s">
        <v>54</v>
      </c>
      <c r="B35" s="139">
        <v>24081</v>
      </c>
      <c r="C35" s="140">
        <v>26221</v>
      </c>
      <c r="D35" s="140">
        <v>25876</v>
      </c>
      <c r="E35" s="140">
        <v>27604</v>
      </c>
      <c r="F35" s="140">
        <v>32761</v>
      </c>
      <c r="G35" s="140">
        <v>32434</v>
      </c>
      <c r="H35" s="140">
        <v>36163</v>
      </c>
      <c r="I35" s="140">
        <v>38390</v>
      </c>
      <c r="J35" s="140">
        <v>29059</v>
      </c>
      <c r="K35" s="140">
        <v>20466</v>
      </c>
      <c r="L35" s="140">
        <v>18661</v>
      </c>
      <c r="M35" s="151">
        <v>19516</v>
      </c>
      <c r="N35" s="151">
        <v>17554</v>
      </c>
      <c r="O35" s="140">
        <f t="shared" si="0"/>
        <v>26</v>
      </c>
      <c r="P35" s="147">
        <f t="shared" si="1"/>
        <v>0.010762761849522438</v>
      </c>
    </row>
    <row r="36" spans="1:16" s="138" customFormat="1" ht="12" customHeight="1">
      <c r="A36" s="353" t="s">
        <v>55</v>
      </c>
      <c r="B36" s="139">
        <v>50528</v>
      </c>
      <c r="C36" s="140">
        <v>47390</v>
      </c>
      <c r="D36" s="140">
        <v>40877</v>
      </c>
      <c r="E36" s="140">
        <v>41209</v>
      </c>
      <c r="F36" s="140">
        <v>39735</v>
      </c>
      <c r="G36" s="140">
        <v>42654</v>
      </c>
      <c r="H36" s="140">
        <v>43947</v>
      </c>
      <c r="I36" s="140">
        <v>48065</v>
      </c>
      <c r="J36" s="140">
        <v>42442</v>
      </c>
      <c r="K36" s="140">
        <v>38394</v>
      </c>
      <c r="L36" s="140">
        <v>46853</v>
      </c>
      <c r="M36" s="151">
        <v>48154</v>
      </c>
      <c r="N36" s="149">
        <v>44209</v>
      </c>
      <c r="O36" s="140">
        <f t="shared" si="0"/>
        <v>14</v>
      </c>
      <c r="P36" s="147">
        <f t="shared" si="1"/>
        <v>0.027105556488865073</v>
      </c>
    </row>
    <row r="37" spans="1:16" s="138" customFormat="1" ht="12" customHeight="1">
      <c r="A37" s="353" t="s">
        <v>56</v>
      </c>
      <c r="B37" s="139">
        <v>5203</v>
      </c>
      <c r="C37" s="140">
        <v>3972</v>
      </c>
      <c r="D37" s="140">
        <v>3989</v>
      </c>
      <c r="E37" s="140">
        <v>4242</v>
      </c>
      <c r="F37" s="140">
        <v>3999</v>
      </c>
      <c r="G37" s="140">
        <v>4443</v>
      </c>
      <c r="H37" s="140">
        <v>4724</v>
      </c>
      <c r="I37" s="140">
        <v>4953</v>
      </c>
      <c r="J37" s="140">
        <v>5948</v>
      </c>
      <c r="K37" s="140">
        <v>6454</v>
      </c>
      <c r="L37" s="140">
        <v>5854</v>
      </c>
      <c r="M37" s="151">
        <v>6784</v>
      </c>
      <c r="N37" s="151">
        <v>6536</v>
      </c>
      <c r="O37" s="140">
        <f t="shared" si="0"/>
        <v>32</v>
      </c>
      <c r="P37" s="147">
        <f t="shared" si="1"/>
        <v>0.004007372191436633</v>
      </c>
    </row>
    <row r="38" spans="1:16" s="138" customFormat="1" ht="12" customHeight="1">
      <c r="A38" s="353" t="s">
        <v>65</v>
      </c>
      <c r="B38" s="139">
        <v>62761</v>
      </c>
      <c r="C38" s="140">
        <v>66934</v>
      </c>
      <c r="D38" s="140">
        <v>70051</v>
      </c>
      <c r="E38" s="140">
        <v>72995</v>
      </c>
      <c r="F38" s="140">
        <v>78378</v>
      </c>
      <c r="G38" s="140">
        <v>80302</v>
      </c>
      <c r="H38" s="140">
        <v>81374</v>
      </c>
      <c r="I38" s="140">
        <v>84629</v>
      </c>
      <c r="J38" s="140">
        <v>71783</v>
      </c>
      <c r="K38" s="140">
        <v>58473</v>
      </c>
      <c r="L38" s="140">
        <v>58815</v>
      </c>
      <c r="M38" s="151">
        <v>67642</v>
      </c>
      <c r="N38" s="149">
        <v>62673</v>
      </c>
      <c r="O38" s="140">
        <f t="shared" si="0"/>
        <v>7</v>
      </c>
      <c r="P38" s="147">
        <f t="shared" si="1"/>
        <v>0.0384262603050655</v>
      </c>
    </row>
    <row r="39" spans="1:16" s="138" customFormat="1" ht="12" customHeight="1">
      <c r="A39" s="353" t="s">
        <v>58</v>
      </c>
      <c r="B39" s="139">
        <v>21352</v>
      </c>
      <c r="C39" s="140">
        <v>19432</v>
      </c>
      <c r="D39" s="140">
        <v>19109</v>
      </c>
      <c r="E39" s="140">
        <v>21685</v>
      </c>
      <c r="F39" s="140">
        <v>22734</v>
      </c>
      <c r="G39" s="140">
        <v>23305</v>
      </c>
      <c r="H39" s="140">
        <v>22970</v>
      </c>
      <c r="I39" s="140">
        <v>25000</v>
      </c>
      <c r="J39" s="140">
        <v>27923</v>
      </c>
      <c r="K39" s="140">
        <v>31460</v>
      </c>
      <c r="L39" s="140">
        <v>34990</v>
      </c>
      <c r="M39" s="151">
        <v>36358</v>
      </c>
      <c r="N39" s="151">
        <v>33941</v>
      </c>
      <c r="O39" s="140">
        <f t="shared" si="0"/>
        <v>17</v>
      </c>
      <c r="P39" s="147">
        <f t="shared" si="1"/>
        <v>0.02081000911100838</v>
      </c>
    </row>
    <row r="40" spans="1:16" s="138" customFormat="1" ht="12" customHeight="1">
      <c r="A40" s="353" t="s">
        <v>59</v>
      </c>
      <c r="B40" s="139">
        <v>11653</v>
      </c>
      <c r="C40" s="140">
        <v>13326</v>
      </c>
      <c r="D40" s="140">
        <v>13897</v>
      </c>
      <c r="E40" s="140">
        <v>13306</v>
      </c>
      <c r="F40" s="140">
        <v>15254</v>
      </c>
      <c r="G40" s="140">
        <v>14156</v>
      </c>
      <c r="H40" s="140">
        <v>14155</v>
      </c>
      <c r="I40" s="140">
        <v>15007</v>
      </c>
      <c r="J40" s="140">
        <v>15661</v>
      </c>
      <c r="K40" s="140">
        <v>16135</v>
      </c>
      <c r="L40" s="140">
        <v>18104</v>
      </c>
      <c r="M40" s="151">
        <v>18473</v>
      </c>
      <c r="N40" s="149">
        <v>18109</v>
      </c>
      <c r="O40" s="140">
        <f t="shared" si="0"/>
        <v>25</v>
      </c>
      <c r="P40" s="147">
        <f t="shared" si="1"/>
        <v>0.011103045136891981</v>
      </c>
    </row>
    <row r="41" spans="1:16" s="143" customFormat="1" ht="12" customHeight="1">
      <c r="A41" s="358" t="s">
        <v>79</v>
      </c>
      <c r="B41" s="359">
        <v>1141474</v>
      </c>
      <c r="C41" s="360">
        <v>1099436</v>
      </c>
      <c r="D41" s="360">
        <v>1042576</v>
      </c>
      <c r="E41" s="360">
        <v>1128106</v>
      </c>
      <c r="F41" s="360">
        <v>1183722</v>
      </c>
      <c r="G41" s="360">
        <v>1241453</v>
      </c>
      <c r="H41" s="360">
        <v>1266891</v>
      </c>
      <c r="I41" s="360">
        <v>1402760</v>
      </c>
      <c r="J41" s="360">
        <v>1444096</v>
      </c>
      <c r="K41" s="360">
        <v>1490951</v>
      </c>
      <c r="L41" s="360">
        <v>1577452</v>
      </c>
      <c r="M41" s="360">
        <v>1747574</v>
      </c>
      <c r="N41" s="367">
        <v>1630994</v>
      </c>
      <c r="O41" s="363"/>
      <c r="P41" s="364">
        <f>SUM(P9:P40)</f>
        <v>0.9999999999999998</v>
      </c>
    </row>
    <row r="42" s="143" customFormat="1" ht="12.75">
      <c r="A42" s="133"/>
    </row>
    <row r="43" s="143" customFormat="1" ht="12.75">
      <c r="A43" s="144" t="s">
        <v>138</v>
      </c>
    </row>
    <row r="44" spans="2:14" ht="12.75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</row>
    <row r="45" s="130" customFormat="1" ht="10.5" customHeight="1">
      <c r="A45" s="128"/>
    </row>
    <row r="46" s="130" customFormat="1" ht="12.75"/>
  </sheetData>
  <sheetProtection/>
  <mergeCells count="2">
    <mergeCell ref="A6:P6"/>
    <mergeCell ref="A7:P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N23" sqref="N23:P23"/>
    </sheetView>
  </sheetViews>
  <sheetFormatPr defaultColWidth="21.421875" defaultRowHeight="12.75"/>
  <cols>
    <col min="1" max="1" width="21.421875" style="133" customWidth="1"/>
    <col min="2" max="14" width="9.7109375" style="133" customWidth="1"/>
    <col min="15" max="15" width="7.57421875" style="133" customWidth="1"/>
    <col min="16" max="16" width="10.7109375" style="133" customWidth="1"/>
    <col min="17" max="16384" width="21.421875" style="133" customWidth="1"/>
  </cols>
  <sheetData>
    <row r="1" s="130" customFormat="1" ht="12.75">
      <c r="A1" s="131" t="s">
        <v>98</v>
      </c>
    </row>
    <row r="2" s="130" customFormat="1" ht="14.25" customHeight="1">
      <c r="A2" s="132" t="s">
        <v>113</v>
      </c>
    </row>
    <row r="3" s="130" customFormat="1" ht="12.75" customHeight="1">
      <c r="A3" s="132" t="s">
        <v>100</v>
      </c>
    </row>
    <row r="4" s="130" customFormat="1" ht="12.75" customHeight="1">
      <c r="A4" s="132" t="s">
        <v>167</v>
      </c>
    </row>
    <row r="5" s="130" customFormat="1" ht="12.75" customHeight="1">
      <c r="A5" s="129"/>
    </row>
    <row r="6" spans="1:16" ht="18" customHeight="1">
      <c r="A6" s="368" t="s">
        <v>113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70"/>
    </row>
    <row r="7" spans="1:16" ht="17.25" customHeight="1">
      <c r="A7" s="335" t="s">
        <v>168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7"/>
    </row>
    <row r="8" spans="1:16" s="137" customFormat="1" ht="28.5" customHeight="1">
      <c r="A8" s="350" t="s">
        <v>29</v>
      </c>
      <c r="B8" s="134">
        <v>39417</v>
      </c>
      <c r="C8" s="135">
        <v>39783</v>
      </c>
      <c r="D8" s="135">
        <v>40148</v>
      </c>
      <c r="E8" s="135">
        <v>40513</v>
      </c>
      <c r="F8" s="135">
        <v>40878</v>
      </c>
      <c r="G8" s="135">
        <v>41244</v>
      </c>
      <c r="H8" s="135">
        <v>41609</v>
      </c>
      <c r="I8" s="135">
        <v>41974</v>
      </c>
      <c r="J8" s="135">
        <v>42339</v>
      </c>
      <c r="K8" s="135">
        <v>42705</v>
      </c>
      <c r="L8" s="135">
        <v>43070</v>
      </c>
      <c r="M8" s="207">
        <v>43374</v>
      </c>
      <c r="N8" s="207">
        <v>43466</v>
      </c>
      <c r="O8" s="135" t="s">
        <v>169</v>
      </c>
      <c r="P8" s="136" t="s">
        <v>170</v>
      </c>
    </row>
    <row r="9" spans="1:16" s="138" customFormat="1" ht="12.75">
      <c r="A9" s="352" t="s">
        <v>63</v>
      </c>
      <c r="B9" s="139">
        <v>1011</v>
      </c>
      <c r="C9" s="140">
        <v>943</v>
      </c>
      <c r="D9" s="140">
        <v>973</v>
      </c>
      <c r="E9" s="140">
        <v>971</v>
      </c>
      <c r="F9" s="140">
        <v>932</v>
      </c>
      <c r="G9" s="140">
        <v>909</v>
      </c>
      <c r="H9" s="140">
        <v>687</v>
      </c>
      <c r="I9" s="140">
        <v>664</v>
      </c>
      <c r="J9" s="140">
        <v>635</v>
      </c>
      <c r="K9" s="140">
        <v>656</v>
      </c>
      <c r="L9" s="140">
        <v>697</v>
      </c>
      <c r="M9" s="151">
        <v>687</v>
      </c>
      <c r="N9" s="151">
        <v>677</v>
      </c>
      <c r="O9" s="140">
        <f>_xlfn.RANK.EQ(N9,$N$9:$N$40)</f>
        <v>31</v>
      </c>
      <c r="P9" s="147">
        <f>N9/$N$41</f>
        <v>0.00464541805331595</v>
      </c>
    </row>
    <row r="10" spans="1:16" s="138" customFormat="1" ht="12" customHeight="1">
      <c r="A10" s="353" t="s">
        <v>69</v>
      </c>
      <c r="B10" s="139">
        <v>4564</v>
      </c>
      <c r="C10" s="140">
        <v>4753</v>
      </c>
      <c r="D10" s="140">
        <v>4842</v>
      </c>
      <c r="E10" s="140">
        <v>4954</v>
      </c>
      <c r="F10" s="140">
        <v>4804</v>
      </c>
      <c r="G10" s="140">
        <v>4971</v>
      </c>
      <c r="H10" s="140">
        <v>4839</v>
      </c>
      <c r="I10" s="140">
        <v>4689</v>
      </c>
      <c r="J10" s="140">
        <v>4623</v>
      </c>
      <c r="K10" s="140">
        <v>4482</v>
      </c>
      <c r="L10" s="140">
        <v>4442</v>
      </c>
      <c r="M10" s="151">
        <v>4378</v>
      </c>
      <c r="N10" s="348">
        <v>4341</v>
      </c>
      <c r="O10" s="140">
        <f aca="true" t="shared" si="0" ref="O10:O40">_xlfn.RANK.EQ(N10,$N$9:$N$40)</f>
        <v>12</v>
      </c>
      <c r="P10" s="147">
        <f aca="true" t="shared" si="1" ref="P10:P40">N10/$N$41</f>
        <v>0.0297869420523553</v>
      </c>
    </row>
    <row r="11" spans="1:16" s="138" customFormat="1" ht="12.75">
      <c r="A11" s="353" t="s">
        <v>31</v>
      </c>
      <c r="B11" s="139">
        <v>1265</v>
      </c>
      <c r="C11" s="140">
        <v>1298</v>
      </c>
      <c r="D11" s="140">
        <v>1466</v>
      </c>
      <c r="E11" s="140">
        <v>1571</v>
      </c>
      <c r="F11" s="140">
        <v>1693</v>
      </c>
      <c r="G11" s="140">
        <v>1506</v>
      </c>
      <c r="H11" s="140">
        <v>1519</v>
      </c>
      <c r="I11" s="140">
        <v>1542</v>
      </c>
      <c r="J11" s="140">
        <v>1513</v>
      </c>
      <c r="K11" s="140">
        <v>1429</v>
      </c>
      <c r="L11" s="140">
        <v>1385</v>
      </c>
      <c r="M11" s="151">
        <v>1325</v>
      </c>
      <c r="N11" s="151">
        <v>1333</v>
      </c>
      <c r="O11" s="140">
        <f t="shared" si="0"/>
        <v>29</v>
      </c>
      <c r="P11" s="147">
        <f t="shared" si="1"/>
        <v>0.00914673894397365</v>
      </c>
    </row>
    <row r="12" spans="1:16" s="138" customFormat="1" ht="12" customHeight="1">
      <c r="A12" s="353" t="s">
        <v>32</v>
      </c>
      <c r="B12" s="139">
        <v>1217</v>
      </c>
      <c r="C12" s="140">
        <v>1265</v>
      </c>
      <c r="D12" s="140">
        <v>1253</v>
      </c>
      <c r="E12" s="140">
        <v>1306</v>
      </c>
      <c r="F12" s="140">
        <v>1311</v>
      </c>
      <c r="G12" s="140">
        <v>1310</v>
      </c>
      <c r="H12" s="140">
        <v>1284</v>
      </c>
      <c r="I12" s="140">
        <v>1301</v>
      </c>
      <c r="J12" s="140">
        <v>1293</v>
      </c>
      <c r="K12" s="140">
        <v>1294</v>
      </c>
      <c r="L12" s="140">
        <v>1291</v>
      </c>
      <c r="M12" s="151">
        <v>1254</v>
      </c>
      <c r="N12" s="348">
        <v>1248</v>
      </c>
      <c r="O12" s="140">
        <f t="shared" si="0"/>
        <v>30</v>
      </c>
      <c r="P12" s="147">
        <f t="shared" si="1"/>
        <v>0.008563488523690259</v>
      </c>
    </row>
    <row r="13" spans="1:16" s="138" customFormat="1" ht="12" customHeight="1">
      <c r="A13" s="353" t="s">
        <v>35</v>
      </c>
      <c r="B13" s="139">
        <v>3042</v>
      </c>
      <c r="C13" s="140">
        <v>2917</v>
      </c>
      <c r="D13" s="140">
        <v>2975</v>
      </c>
      <c r="E13" s="140">
        <v>3188</v>
      </c>
      <c r="F13" s="140">
        <v>3228</v>
      </c>
      <c r="G13" s="140">
        <v>3281</v>
      </c>
      <c r="H13" s="140">
        <v>3192</v>
      </c>
      <c r="I13" s="140">
        <v>3016</v>
      </c>
      <c r="J13" s="140">
        <v>2980</v>
      </c>
      <c r="K13" s="140">
        <v>2998</v>
      </c>
      <c r="L13" s="140">
        <v>2992</v>
      </c>
      <c r="M13" s="151">
        <v>2960</v>
      </c>
      <c r="N13" s="151">
        <v>2933</v>
      </c>
      <c r="O13" s="140">
        <f t="shared" si="0"/>
        <v>19</v>
      </c>
      <c r="P13" s="147">
        <f t="shared" si="1"/>
        <v>0.02012557038460219</v>
      </c>
    </row>
    <row r="14" spans="1:16" s="138" customFormat="1" ht="12" customHeight="1">
      <c r="A14" s="353" t="s">
        <v>36</v>
      </c>
      <c r="B14" s="139">
        <v>4435</v>
      </c>
      <c r="C14" s="140">
        <v>4493</v>
      </c>
      <c r="D14" s="140">
        <v>4532</v>
      </c>
      <c r="E14" s="140">
        <v>4582</v>
      </c>
      <c r="F14" s="140">
        <v>4596</v>
      </c>
      <c r="G14" s="140">
        <v>4622</v>
      </c>
      <c r="H14" s="140">
        <v>4524</v>
      </c>
      <c r="I14" s="140">
        <v>4505</v>
      </c>
      <c r="J14" s="140">
        <v>4564</v>
      </c>
      <c r="K14" s="140">
        <v>4470</v>
      </c>
      <c r="L14" s="140">
        <v>4314</v>
      </c>
      <c r="M14" s="151">
        <v>4276</v>
      </c>
      <c r="N14" s="348">
        <v>4311</v>
      </c>
      <c r="O14" s="140">
        <f t="shared" si="0"/>
        <v>13</v>
      </c>
      <c r="P14" s="147">
        <f t="shared" si="1"/>
        <v>0.02958108896284352</v>
      </c>
    </row>
    <row r="15" spans="1:16" s="138" customFormat="1" ht="12" customHeight="1">
      <c r="A15" s="353" t="s">
        <v>108</v>
      </c>
      <c r="B15" s="139">
        <v>44089</v>
      </c>
      <c r="C15" s="140">
        <v>45710</v>
      </c>
      <c r="D15" s="140">
        <v>1227</v>
      </c>
      <c r="E15" s="140">
        <v>10080</v>
      </c>
      <c r="F15" s="140">
        <v>14636</v>
      </c>
      <c r="G15" s="140">
        <v>15116</v>
      </c>
      <c r="H15" s="140">
        <v>15244</v>
      </c>
      <c r="I15" s="140">
        <v>14900</v>
      </c>
      <c r="J15" s="140">
        <v>15181</v>
      </c>
      <c r="K15" s="140">
        <v>15499</v>
      </c>
      <c r="L15" s="140">
        <v>14983</v>
      </c>
      <c r="M15" s="151">
        <v>15477</v>
      </c>
      <c r="N15" s="151">
        <v>15384</v>
      </c>
      <c r="O15" s="140">
        <f t="shared" si="0"/>
        <v>1</v>
      </c>
      <c r="P15" s="147">
        <f t="shared" si="1"/>
        <v>0.1055614643016434</v>
      </c>
    </row>
    <row r="16" spans="1:16" s="138" customFormat="1" ht="12" customHeight="1">
      <c r="A16" s="353" t="s">
        <v>64</v>
      </c>
      <c r="B16" s="139">
        <v>5658</v>
      </c>
      <c r="C16" s="140">
        <v>5776</v>
      </c>
      <c r="D16" s="140">
        <v>5611</v>
      </c>
      <c r="E16" s="140">
        <v>5676</v>
      </c>
      <c r="F16" s="140">
        <v>5760</v>
      </c>
      <c r="G16" s="140">
        <v>5948</v>
      </c>
      <c r="H16" s="140">
        <v>5918</v>
      </c>
      <c r="I16" s="140">
        <v>5826</v>
      </c>
      <c r="J16" s="140">
        <v>5818</v>
      </c>
      <c r="K16" s="140">
        <v>5788</v>
      </c>
      <c r="L16" s="140">
        <v>5753</v>
      </c>
      <c r="M16" s="151">
        <v>5832</v>
      </c>
      <c r="N16" s="151">
        <v>5855</v>
      </c>
      <c r="O16" s="140">
        <f t="shared" si="0"/>
        <v>8</v>
      </c>
      <c r="P16" s="147">
        <f t="shared" si="1"/>
        <v>0.04017566130305006</v>
      </c>
    </row>
    <row r="17" spans="1:16" s="138" customFormat="1" ht="12" customHeight="1">
      <c r="A17" s="353" t="s">
        <v>34</v>
      </c>
      <c r="B17" s="139">
        <v>1952</v>
      </c>
      <c r="C17" s="140">
        <v>1976</v>
      </c>
      <c r="D17" s="140">
        <v>1955</v>
      </c>
      <c r="E17" s="140">
        <v>1924</v>
      </c>
      <c r="F17" s="140">
        <v>1860</v>
      </c>
      <c r="G17" s="140">
        <v>1954</v>
      </c>
      <c r="H17" s="140">
        <v>2042</v>
      </c>
      <c r="I17" s="140">
        <v>2035</v>
      </c>
      <c r="J17" s="140">
        <v>2001</v>
      </c>
      <c r="K17" s="140">
        <v>1980</v>
      </c>
      <c r="L17" s="140">
        <v>1984</v>
      </c>
      <c r="M17" s="151">
        <v>2038</v>
      </c>
      <c r="N17" s="149">
        <v>2043</v>
      </c>
      <c r="O17" s="140">
        <f t="shared" si="0"/>
        <v>24</v>
      </c>
      <c r="P17" s="147">
        <f t="shared" si="1"/>
        <v>0.014018595395752564</v>
      </c>
    </row>
    <row r="18" spans="1:16" s="138" customFormat="1" ht="12" customHeight="1">
      <c r="A18" s="353" t="s">
        <v>38</v>
      </c>
      <c r="B18" s="139">
        <v>3049</v>
      </c>
      <c r="C18" s="140">
        <v>3185</v>
      </c>
      <c r="D18" s="140">
        <v>3256</v>
      </c>
      <c r="E18" s="140">
        <v>3449</v>
      </c>
      <c r="F18" s="140">
        <v>3373</v>
      </c>
      <c r="G18" s="140">
        <v>3318</v>
      </c>
      <c r="H18" s="140">
        <v>3355</v>
      </c>
      <c r="I18" s="140">
        <v>3324</v>
      </c>
      <c r="J18" s="140">
        <v>3333</v>
      </c>
      <c r="K18" s="140">
        <v>3114</v>
      </c>
      <c r="L18" s="140">
        <v>3172</v>
      </c>
      <c r="M18" s="151">
        <v>3184</v>
      </c>
      <c r="N18" s="151">
        <v>3156</v>
      </c>
      <c r="O18" s="140">
        <f t="shared" si="0"/>
        <v>18</v>
      </c>
      <c r="P18" s="147">
        <f t="shared" si="1"/>
        <v>0.02165574501663979</v>
      </c>
    </row>
    <row r="19" spans="1:16" s="138" customFormat="1" ht="12.75">
      <c r="A19" s="353" t="s">
        <v>68</v>
      </c>
      <c r="B19" s="139">
        <v>2216</v>
      </c>
      <c r="C19" s="140">
        <v>2392</v>
      </c>
      <c r="D19" s="140">
        <v>2346</v>
      </c>
      <c r="E19" s="140">
        <v>2619</v>
      </c>
      <c r="F19" s="140">
        <v>3105</v>
      </c>
      <c r="G19" s="140">
        <v>2924</v>
      </c>
      <c r="H19" s="140">
        <v>3108</v>
      </c>
      <c r="I19" s="140">
        <v>3413</v>
      </c>
      <c r="J19" s="140">
        <v>3748</v>
      </c>
      <c r="K19" s="140">
        <v>4488</v>
      </c>
      <c r="L19" s="140">
        <v>4599</v>
      </c>
      <c r="M19" s="151">
        <v>4956</v>
      </c>
      <c r="N19" s="151">
        <v>4720</v>
      </c>
      <c r="O19" s="140">
        <f t="shared" si="0"/>
        <v>10</v>
      </c>
      <c r="P19" s="147">
        <f t="shared" si="1"/>
        <v>0.032387552749854186</v>
      </c>
    </row>
    <row r="20" spans="1:16" s="138" customFormat="1" ht="12" customHeight="1">
      <c r="A20" s="353" t="s">
        <v>39</v>
      </c>
      <c r="B20" s="139">
        <v>7356</v>
      </c>
      <c r="C20" s="140">
        <v>7566</v>
      </c>
      <c r="D20" s="140">
        <v>7647</v>
      </c>
      <c r="E20" s="140">
        <v>7804</v>
      </c>
      <c r="F20" s="140">
        <v>7880</v>
      </c>
      <c r="G20" s="140">
        <v>7851</v>
      </c>
      <c r="H20" s="140">
        <v>8139</v>
      </c>
      <c r="I20" s="140">
        <v>8153</v>
      </c>
      <c r="J20" s="140">
        <v>7782</v>
      </c>
      <c r="K20" s="140">
        <v>7691</v>
      </c>
      <c r="L20" s="140">
        <v>8025</v>
      </c>
      <c r="M20" s="151">
        <v>8031</v>
      </c>
      <c r="N20" s="149">
        <v>8201</v>
      </c>
      <c r="O20" s="140">
        <f t="shared" si="0"/>
        <v>6</v>
      </c>
      <c r="P20" s="147">
        <f t="shared" si="1"/>
        <v>0.05627337290287165</v>
      </c>
    </row>
    <row r="21" spans="1:16" s="138" customFormat="1" ht="12" customHeight="1">
      <c r="A21" s="353" t="s">
        <v>40</v>
      </c>
      <c r="B21" s="139">
        <v>3510</v>
      </c>
      <c r="C21" s="140">
        <v>3739</v>
      </c>
      <c r="D21" s="140">
        <v>3458</v>
      </c>
      <c r="E21" s="140">
        <v>3590</v>
      </c>
      <c r="F21" s="140">
        <v>3551</v>
      </c>
      <c r="G21" s="140">
        <v>3629</v>
      </c>
      <c r="H21" s="140">
        <v>3666</v>
      </c>
      <c r="I21" s="140">
        <v>3611</v>
      </c>
      <c r="J21" s="140">
        <v>3476</v>
      </c>
      <c r="K21" s="140">
        <v>3331</v>
      </c>
      <c r="L21" s="140">
        <v>3285</v>
      </c>
      <c r="M21" s="151">
        <v>3287</v>
      </c>
      <c r="N21" s="149">
        <v>3244</v>
      </c>
      <c r="O21" s="140">
        <f t="shared" si="0"/>
        <v>17</v>
      </c>
      <c r="P21" s="147">
        <f t="shared" si="1"/>
        <v>0.02225958074587436</v>
      </c>
    </row>
    <row r="22" spans="1:16" s="138" customFormat="1" ht="12" customHeight="1">
      <c r="A22" s="353" t="s">
        <v>41</v>
      </c>
      <c r="B22" s="139">
        <v>1530</v>
      </c>
      <c r="C22" s="140">
        <v>1537</v>
      </c>
      <c r="D22" s="140">
        <v>1621</v>
      </c>
      <c r="E22" s="140">
        <v>2201</v>
      </c>
      <c r="F22" s="140">
        <v>2526</v>
      </c>
      <c r="G22" s="140">
        <v>2600</v>
      </c>
      <c r="H22" s="140">
        <v>2659</v>
      </c>
      <c r="I22" s="140">
        <v>2592</v>
      </c>
      <c r="J22" s="140">
        <v>2497</v>
      </c>
      <c r="K22" s="140">
        <v>2470</v>
      </c>
      <c r="L22" s="140">
        <v>2622</v>
      </c>
      <c r="M22" s="151">
        <v>2644</v>
      </c>
      <c r="N22" s="151">
        <v>2615</v>
      </c>
      <c r="O22" s="140">
        <f t="shared" si="0"/>
        <v>22</v>
      </c>
      <c r="P22" s="147">
        <f t="shared" si="1"/>
        <v>0.01794352763577727</v>
      </c>
    </row>
    <row r="23" spans="1:16" s="138" customFormat="1" ht="12" customHeight="1">
      <c r="A23" s="354" t="s">
        <v>28</v>
      </c>
      <c r="B23" s="141">
        <v>8376</v>
      </c>
      <c r="C23" s="142">
        <v>8854</v>
      </c>
      <c r="D23" s="142">
        <v>9024</v>
      </c>
      <c r="E23" s="142">
        <v>9311</v>
      </c>
      <c r="F23" s="142">
        <v>9191</v>
      </c>
      <c r="G23" s="142">
        <v>9246</v>
      </c>
      <c r="H23" s="142">
        <v>9369</v>
      </c>
      <c r="I23" s="142">
        <v>9548</v>
      </c>
      <c r="J23" s="142">
        <v>9329</v>
      </c>
      <c r="K23" s="142">
        <v>9329</v>
      </c>
      <c r="L23" s="142">
        <v>9194</v>
      </c>
      <c r="M23" s="153">
        <v>9506</v>
      </c>
      <c r="N23" s="357">
        <v>9448</v>
      </c>
      <c r="O23" s="371">
        <f t="shared" si="0"/>
        <v>4</v>
      </c>
      <c r="P23" s="373">
        <f t="shared" si="1"/>
        <v>0.06482999965691151</v>
      </c>
    </row>
    <row r="24" spans="1:16" s="138" customFormat="1" ht="12" customHeight="1">
      <c r="A24" s="353" t="s">
        <v>43</v>
      </c>
      <c r="B24" s="139">
        <v>4985</v>
      </c>
      <c r="C24" s="140">
        <v>5116</v>
      </c>
      <c r="D24" s="140">
        <v>5272</v>
      </c>
      <c r="E24" s="140">
        <v>5529</v>
      </c>
      <c r="F24" s="140">
        <v>5547</v>
      </c>
      <c r="G24" s="140">
        <v>5473</v>
      </c>
      <c r="H24" s="140">
        <v>5384</v>
      </c>
      <c r="I24" s="140">
        <v>5346</v>
      </c>
      <c r="J24" s="140">
        <v>5268</v>
      </c>
      <c r="K24" s="140">
        <v>4419</v>
      </c>
      <c r="L24" s="140">
        <v>4596</v>
      </c>
      <c r="M24" s="151">
        <v>4381</v>
      </c>
      <c r="N24" s="151">
        <v>4402</v>
      </c>
      <c r="O24" s="140">
        <f t="shared" si="0"/>
        <v>11</v>
      </c>
      <c r="P24" s="147">
        <f t="shared" si="1"/>
        <v>0.030205510001029265</v>
      </c>
    </row>
    <row r="25" spans="1:16" s="138" customFormat="1" ht="12" customHeight="1">
      <c r="A25" s="353" t="s">
        <v>44</v>
      </c>
      <c r="B25" s="139">
        <v>2747</v>
      </c>
      <c r="C25" s="140">
        <v>2811</v>
      </c>
      <c r="D25" s="140">
        <v>2923</v>
      </c>
      <c r="E25" s="140">
        <v>3444</v>
      </c>
      <c r="F25" s="140">
        <v>3504</v>
      </c>
      <c r="G25" s="140">
        <v>3439</v>
      </c>
      <c r="H25" s="140">
        <v>2677</v>
      </c>
      <c r="I25" s="140">
        <v>2626</v>
      </c>
      <c r="J25" s="140">
        <v>1935</v>
      </c>
      <c r="K25" s="140">
        <v>1833</v>
      </c>
      <c r="L25" s="140">
        <v>1813</v>
      </c>
      <c r="M25" s="151">
        <v>1865</v>
      </c>
      <c r="N25" s="149">
        <v>1852</v>
      </c>
      <c r="O25" s="140">
        <f t="shared" si="0"/>
        <v>25</v>
      </c>
      <c r="P25" s="147">
        <f t="shared" si="1"/>
        <v>0.012707997392527533</v>
      </c>
    </row>
    <row r="26" spans="1:16" s="138" customFormat="1" ht="12" customHeight="1">
      <c r="A26" s="353" t="s">
        <v>45</v>
      </c>
      <c r="B26" s="139">
        <v>1550</v>
      </c>
      <c r="C26" s="140">
        <v>1510</v>
      </c>
      <c r="D26" s="140">
        <v>1575</v>
      </c>
      <c r="E26" s="140">
        <v>1606</v>
      </c>
      <c r="F26" s="140">
        <v>1646</v>
      </c>
      <c r="G26" s="140">
        <v>1678</v>
      </c>
      <c r="H26" s="140">
        <v>1637</v>
      </c>
      <c r="I26" s="140">
        <v>1617</v>
      </c>
      <c r="J26" s="140">
        <v>1592</v>
      </c>
      <c r="K26" s="140">
        <v>1640</v>
      </c>
      <c r="L26" s="140">
        <v>1634</v>
      </c>
      <c r="M26" s="151">
        <v>1656</v>
      </c>
      <c r="N26" s="151">
        <v>1675</v>
      </c>
      <c r="O26" s="140">
        <f t="shared" si="0"/>
        <v>27</v>
      </c>
      <c r="P26" s="147">
        <f t="shared" si="1"/>
        <v>0.011493464164408001</v>
      </c>
    </row>
    <row r="27" spans="1:16" s="138" customFormat="1" ht="12" customHeight="1">
      <c r="A27" s="353" t="s">
        <v>46</v>
      </c>
      <c r="B27" s="139">
        <v>8537</v>
      </c>
      <c r="C27" s="140">
        <v>8894</v>
      </c>
      <c r="D27" s="140">
        <v>9019</v>
      </c>
      <c r="E27" s="140">
        <v>9316</v>
      </c>
      <c r="F27" s="140">
        <v>9522</v>
      </c>
      <c r="G27" s="140">
        <v>9788</v>
      </c>
      <c r="H27" s="140">
        <v>9892</v>
      </c>
      <c r="I27" s="140">
        <v>9926</v>
      </c>
      <c r="J27" s="140">
        <v>10147</v>
      </c>
      <c r="K27" s="140">
        <v>10283</v>
      </c>
      <c r="L27" s="140">
        <v>10568</v>
      </c>
      <c r="M27" s="151">
        <v>10533</v>
      </c>
      <c r="N27" s="149">
        <v>10716</v>
      </c>
      <c r="O27" s="140">
        <f t="shared" si="0"/>
        <v>3</v>
      </c>
      <c r="P27" s="147">
        <f t="shared" si="1"/>
        <v>0.07353072357360964</v>
      </c>
    </row>
    <row r="28" spans="1:16" s="138" customFormat="1" ht="12" customHeight="1">
      <c r="A28" s="353" t="s">
        <v>47</v>
      </c>
      <c r="B28" s="139">
        <v>2225</v>
      </c>
      <c r="C28" s="140">
        <v>2636</v>
      </c>
      <c r="D28" s="140">
        <v>2930</v>
      </c>
      <c r="E28" s="140">
        <v>3026</v>
      </c>
      <c r="F28" s="140">
        <v>2440</v>
      </c>
      <c r="G28" s="140">
        <v>2517</v>
      </c>
      <c r="H28" s="140">
        <v>1982</v>
      </c>
      <c r="I28" s="140">
        <v>2366</v>
      </c>
      <c r="J28" s="140">
        <v>2697</v>
      </c>
      <c r="K28" s="140">
        <v>2734</v>
      </c>
      <c r="L28" s="140">
        <v>2760</v>
      </c>
      <c r="M28" s="151">
        <v>2777</v>
      </c>
      <c r="N28" s="151">
        <v>2701</v>
      </c>
      <c r="O28" s="140">
        <f t="shared" si="0"/>
        <v>21</v>
      </c>
      <c r="P28" s="147">
        <f t="shared" si="1"/>
        <v>0.01853363982571105</v>
      </c>
    </row>
    <row r="29" spans="1:16" s="138" customFormat="1" ht="12" customHeight="1">
      <c r="A29" s="353" t="s">
        <v>48</v>
      </c>
      <c r="B29" s="139">
        <v>4786</v>
      </c>
      <c r="C29" s="140">
        <v>4940</v>
      </c>
      <c r="D29" s="140">
        <v>5259</v>
      </c>
      <c r="E29" s="140">
        <v>5357</v>
      </c>
      <c r="F29" s="140">
        <v>5041</v>
      </c>
      <c r="G29" s="140">
        <v>5111</v>
      </c>
      <c r="H29" s="140">
        <v>5026</v>
      </c>
      <c r="I29" s="140">
        <v>4736</v>
      </c>
      <c r="J29" s="140">
        <v>4818</v>
      </c>
      <c r="K29" s="140">
        <v>4717</v>
      </c>
      <c r="L29" s="140">
        <v>5022</v>
      </c>
      <c r="M29" s="151">
        <v>4888</v>
      </c>
      <c r="N29" s="151">
        <v>4937</v>
      </c>
      <c r="O29" s="140">
        <f t="shared" si="0"/>
        <v>9</v>
      </c>
      <c r="P29" s="147">
        <f t="shared" si="1"/>
        <v>0.033876556763989436</v>
      </c>
    </row>
    <row r="30" spans="1:16" s="138" customFormat="1" ht="12" customHeight="1">
      <c r="A30" s="353" t="s">
        <v>49</v>
      </c>
      <c r="B30" s="139">
        <v>2534</v>
      </c>
      <c r="C30" s="140">
        <v>2721</v>
      </c>
      <c r="D30" s="140">
        <v>2979</v>
      </c>
      <c r="E30" s="140">
        <v>3148</v>
      </c>
      <c r="F30" s="140">
        <v>3170</v>
      </c>
      <c r="G30" s="140">
        <v>3289</v>
      </c>
      <c r="H30" s="140">
        <v>3444</v>
      </c>
      <c r="I30" s="140">
        <v>3136</v>
      </c>
      <c r="J30" s="140">
        <v>2976</v>
      </c>
      <c r="K30" s="140">
        <v>3122</v>
      </c>
      <c r="L30" s="140">
        <v>3319</v>
      </c>
      <c r="M30" s="151">
        <v>3194</v>
      </c>
      <c r="N30" s="149">
        <v>3310</v>
      </c>
      <c r="O30" s="140">
        <f t="shared" si="0"/>
        <v>16</v>
      </c>
      <c r="P30" s="147">
        <f t="shared" si="1"/>
        <v>0.02271245754280029</v>
      </c>
    </row>
    <row r="31" spans="1:16" s="138" customFormat="1" ht="12" customHeight="1">
      <c r="A31" s="353" t="s">
        <v>50</v>
      </c>
      <c r="B31" s="139">
        <v>2320</v>
      </c>
      <c r="C31" s="140">
        <v>2744</v>
      </c>
      <c r="D31" s="140">
        <v>2832</v>
      </c>
      <c r="E31" s="140">
        <v>2836</v>
      </c>
      <c r="F31" s="140">
        <v>2868</v>
      </c>
      <c r="G31" s="140">
        <v>2930</v>
      </c>
      <c r="H31" s="140">
        <v>3027</v>
      </c>
      <c r="I31" s="140">
        <v>3082</v>
      </c>
      <c r="J31" s="140">
        <v>3034</v>
      </c>
      <c r="K31" s="140">
        <v>2901</v>
      </c>
      <c r="L31" s="140">
        <v>3024</v>
      </c>
      <c r="M31" s="151">
        <v>2984</v>
      </c>
      <c r="N31" s="149">
        <v>2900</v>
      </c>
      <c r="O31" s="140">
        <f t="shared" si="0"/>
        <v>20</v>
      </c>
      <c r="P31" s="147">
        <f t="shared" si="1"/>
        <v>0.019899131986139226</v>
      </c>
    </row>
    <row r="32" spans="1:16" s="138" customFormat="1" ht="12" customHeight="1">
      <c r="A32" s="353" t="s">
        <v>51</v>
      </c>
      <c r="B32" s="139">
        <v>2223</v>
      </c>
      <c r="C32" s="140">
        <v>2310</v>
      </c>
      <c r="D32" s="140">
        <v>2308</v>
      </c>
      <c r="E32" s="140">
        <v>2302</v>
      </c>
      <c r="F32" s="140">
        <v>2351</v>
      </c>
      <c r="G32" s="140">
        <v>2418</v>
      </c>
      <c r="H32" s="140">
        <v>2298</v>
      </c>
      <c r="I32" s="140">
        <v>2350</v>
      </c>
      <c r="J32" s="140">
        <v>2304</v>
      </c>
      <c r="K32" s="140">
        <v>2365</v>
      </c>
      <c r="L32" s="140">
        <v>2473</v>
      </c>
      <c r="M32" s="151">
        <v>2392</v>
      </c>
      <c r="N32" s="151">
        <v>2390</v>
      </c>
      <c r="O32" s="140">
        <f t="shared" si="0"/>
        <v>23</v>
      </c>
      <c r="P32" s="147">
        <f t="shared" si="1"/>
        <v>0.01639962946443888</v>
      </c>
    </row>
    <row r="33" spans="1:16" s="138" customFormat="1" ht="12" customHeight="1">
      <c r="A33" s="353" t="s">
        <v>52</v>
      </c>
      <c r="B33" s="139">
        <v>5290</v>
      </c>
      <c r="C33" s="140">
        <v>5484</v>
      </c>
      <c r="D33" s="140">
        <v>5654</v>
      </c>
      <c r="E33" s="140">
        <v>5756</v>
      </c>
      <c r="F33" s="140">
        <v>5894</v>
      </c>
      <c r="G33" s="140">
        <v>5909</v>
      </c>
      <c r="H33" s="140">
        <v>5837</v>
      </c>
      <c r="I33" s="140">
        <v>4266</v>
      </c>
      <c r="J33" s="140">
        <v>4269</v>
      </c>
      <c r="K33" s="140">
        <v>4357</v>
      </c>
      <c r="L33" s="140">
        <v>4399</v>
      </c>
      <c r="M33" s="151">
        <v>4332</v>
      </c>
      <c r="N33" s="149">
        <v>4266</v>
      </c>
      <c r="O33" s="140">
        <f t="shared" si="0"/>
        <v>14</v>
      </c>
      <c r="P33" s="147">
        <f t="shared" si="1"/>
        <v>0.02927230932857584</v>
      </c>
    </row>
    <row r="34" spans="1:16" s="138" customFormat="1" ht="12" customHeight="1">
      <c r="A34" s="353" t="s">
        <v>53</v>
      </c>
      <c r="B34" s="139">
        <v>5493</v>
      </c>
      <c r="C34" s="140">
        <v>5611</v>
      </c>
      <c r="D34" s="140">
        <v>5749</v>
      </c>
      <c r="E34" s="140">
        <v>6189</v>
      </c>
      <c r="F34" s="140">
        <v>5815</v>
      </c>
      <c r="G34" s="140">
        <v>6168</v>
      </c>
      <c r="H34" s="140">
        <v>5895</v>
      </c>
      <c r="I34" s="140">
        <v>5787</v>
      </c>
      <c r="J34" s="140">
        <v>6087</v>
      </c>
      <c r="K34" s="140">
        <v>6046</v>
      </c>
      <c r="L34" s="140">
        <v>5995</v>
      </c>
      <c r="M34" s="151">
        <v>5857</v>
      </c>
      <c r="N34" s="151">
        <v>5921</v>
      </c>
      <c r="O34" s="140">
        <f t="shared" si="0"/>
        <v>7</v>
      </c>
      <c r="P34" s="147">
        <f t="shared" si="1"/>
        <v>0.040628538099975985</v>
      </c>
    </row>
    <row r="35" spans="1:16" s="138" customFormat="1" ht="12" customHeight="1">
      <c r="A35" s="353" t="s">
        <v>54</v>
      </c>
      <c r="B35" s="139">
        <v>1480</v>
      </c>
      <c r="C35" s="140">
        <v>1556</v>
      </c>
      <c r="D35" s="140">
        <v>1525</v>
      </c>
      <c r="E35" s="140">
        <v>1632</v>
      </c>
      <c r="F35" s="140">
        <v>1596</v>
      </c>
      <c r="G35" s="140">
        <v>1534</v>
      </c>
      <c r="H35" s="140">
        <v>1533</v>
      </c>
      <c r="I35" s="140">
        <v>1472</v>
      </c>
      <c r="J35" s="140">
        <v>1496</v>
      </c>
      <c r="K35" s="140">
        <v>1579</v>
      </c>
      <c r="L35" s="140">
        <v>1521</v>
      </c>
      <c r="M35" s="151">
        <v>1479</v>
      </c>
      <c r="N35" s="151">
        <v>1484</v>
      </c>
      <c r="O35" s="140">
        <f t="shared" si="0"/>
        <v>28</v>
      </c>
      <c r="P35" s="147">
        <f t="shared" si="1"/>
        <v>0.010182866161182969</v>
      </c>
    </row>
    <row r="36" spans="1:16" s="138" customFormat="1" ht="12" customHeight="1">
      <c r="A36" s="353" t="s">
        <v>55</v>
      </c>
      <c r="B36" s="139">
        <v>9261</v>
      </c>
      <c r="C36" s="140">
        <v>9526</v>
      </c>
      <c r="D36" s="140">
        <v>9624</v>
      </c>
      <c r="E36" s="140">
        <v>9838</v>
      </c>
      <c r="F36" s="140">
        <v>10119</v>
      </c>
      <c r="G36" s="140">
        <v>10193</v>
      </c>
      <c r="H36" s="140">
        <v>9763</v>
      </c>
      <c r="I36" s="140">
        <v>9802</v>
      </c>
      <c r="J36" s="140">
        <v>9829</v>
      </c>
      <c r="K36" s="140">
        <v>9741</v>
      </c>
      <c r="L36" s="140">
        <v>9570</v>
      </c>
      <c r="M36" s="151">
        <v>9356</v>
      </c>
      <c r="N36" s="149">
        <v>9410</v>
      </c>
      <c r="O36" s="140">
        <f t="shared" si="0"/>
        <v>5</v>
      </c>
      <c r="P36" s="147">
        <f t="shared" si="1"/>
        <v>0.06456925241019659</v>
      </c>
    </row>
    <row r="37" spans="1:16" s="138" customFormat="1" ht="12" customHeight="1">
      <c r="A37" s="353" t="s">
        <v>56</v>
      </c>
      <c r="B37" s="139">
        <v>491</v>
      </c>
      <c r="C37" s="140">
        <v>516</v>
      </c>
      <c r="D37" s="140">
        <v>536</v>
      </c>
      <c r="E37" s="140">
        <v>562</v>
      </c>
      <c r="F37" s="140">
        <v>565</v>
      </c>
      <c r="G37" s="140">
        <v>557</v>
      </c>
      <c r="H37" s="140">
        <v>550</v>
      </c>
      <c r="I37" s="140">
        <v>566</v>
      </c>
      <c r="J37" s="140">
        <v>562</v>
      </c>
      <c r="K37" s="140">
        <v>618</v>
      </c>
      <c r="L37" s="140">
        <v>601</v>
      </c>
      <c r="M37" s="151">
        <v>558</v>
      </c>
      <c r="N37" s="151">
        <v>544</v>
      </c>
      <c r="O37" s="140">
        <f t="shared" si="0"/>
        <v>32</v>
      </c>
      <c r="P37" s="147">
        <f t="shared" si="1"/>
        <v>0.003732802689813703</v>
      </c>
    </row>
    <row r="38" spans="1:16" s="138" customFormat="1" ht="12" customHeight="1">
      <c r="A38" s="353" t="s">
        <v>65</v>
      </c>
      <c r="B38" s="139">
        <v>13044</v>
      </c>
      <c r="C38" s="140">
        <v>14294</v>
      </c>
      <c r="D38" s="140">
        <v>14091</v>
      </c>
      <c r="E38" s="140">
        <v>14586</v>
      </c>
      <c r="F38" s="140">
        <v>14933</v>
      </c>
      <c r="G38" s="140">
        <v>15082</v>
      </c>
      <c r="H38" s="140">
        <v>15177</v>
      </c>
      <c r="I38" s="140">
        <v>15645</v>
      </c>
      <c r="J38" s="140">
        <v>15512</v>
      </c>
      <c r="K38" s="140">
        <v>13042</v>
      </c>
      <c r="L38" s="140">
        <v>13347</v>
      </c>
      <c r="M38" s="151">
        <v>13387</v>
      </c>
      <c r="N38" s="149">
        <v>14431</v>
      </c>
      <c r="O38" s="140">
        <f t="shared" si="0"/>
        <v>2</v>
      </c>
      <c r="P38" s="147">
        <f t="shared" si="1"/>
        <v>0.09902219782481902</v>
      </c>
    </row>
    <row r="39" spans="1:16" s="138" customFormat="1" ht="12" customHeight="1">
      <c r="A39" s="353" t="s">
        <v>58</v>
      </c>
      <c r="B39" s="139">
        <v>3541</v>
      </c>
      <c r="C39" s="140">
        <v>3694</v>
      </c>
      <c r="D39" s="140">
        <v>3702</v>
      </c>
      <c r="E39" s="140">
        <v>3984</v>
      </c>
      <c r="F39" s="140">
        <v>3959</v>
      </c>
      <c r="G39" s="140">
        <v>3993</v>
      </c>
      <c r="H39" s="140">
        <v>3944</v>
      </c>
      <c r="I39" s="140">
        <v>3861</v>
      </c>
      <c r="J39" s="140">
        <v>3767</v>
      </c>
      <c r="K39" s="140">
        <v>3757</v>
      </c>
      <c r="L39" s="140">
        <v>3688</v>
      </c>
      <c r="M39" s="151">
        <v>3571</v>
      </c>
      <c r="N39" s="151">
        <v>3538</v>
      </c>
      <c r="O39" s="140">
        <f t="shared" si="0"/>
        <v>15</v>
      </c>
      <c r="P39" s="147">
        <f t="shared" si="1"/>
        <v>0.024276941023089856</v>
      </c>
    </row>
    <row r="40" spans="1:16" s="138" customFormat="1" ht="12" customHeight="1">
      <c r="A40" s="353" t="s">
        <v>59</v>
      </c>
      <c r="B40" s="139">
        <v>915</v>
      </c>
      <c r="C40" s="140">
        <v>961</v>
      </c>
      <c r="D40" s="140">
        <v>1595</v>
      </c>
      <c r="E40" s="140">
        <v>1609</v>
      </c>
      <c r="F40" s="140">
        <v>1074</v>
      </c>
      <c r="G40" s="140">
        <v>1647</v>
      </c>
      <c r="H40" s="140">
        <v>1671</v>
      </c>
      <c r="I40" s="140">
        <v>1712</v>
      </c>
      <c r="J40" s="140">
        <v>1751</v>
      </c>
      <c r="K40" s="140">
        <v>1768</v>
      </c>
      <c r="L40" s="140">
        <v>1800</v>
      </c>
      <c r="M40" s="151">
        <v>1780</v>
      </c>
      <c r="N40" s="149">
        <v>1749</v>
      </c>
      <c r="O40" s="140">
        <f t="shared" si="0"/>
        <v>26</v>
      </c>
      <c r="P40" s="147">
        <f t="shared" si="1"/>
        <v>0.012001235118537072</v>
      </c>
    </row>
    <row r="41" spans="1:16" s="143" customFormat="1" ht="12" customHeight="1">
      <c r="A41" s="358" t="s">
        <v>79</v>
      </c>
      <c r="B41" s="359">
        <v>164692</v>
      </c>
      <c r="C41" s="360">
        <v>171728</v>
      </c>
      <c r="D41" s="360">
        <v>129759</v>
      </c>
      <c r="E41" s="360">
        <v>143946</v>
      </c>
      <c r="F41" s="360">
        <v>148490</v>
      </c>
      <c r="G41" s="360">
        <v>150911</v>
      </c>
      <c r="H41" s="360">
        <v>149282</v>
      </c>
      <c r="I41" s="360">
        <v>147415</v>
      </c>
      <c r="J41" s="360">
        <v>146817</v>
      </c>
      <c r="K41" s="360">
        <v>143941</v>
      </c>
      <c r="L41" s="360">
        <v>144868</v>
      </c>
      <c r="M41" s="360">
        <v>144825</v>
      </c>
      <c r="N41" s="367">
        <v>145735</v>
      </c>
      <c r="O41" s="363"/>
      <c r="P41" s="364">
        <f>SUM(P9:P40)</f>
        <v>1</v>
      </c>
    </row>
    <row r="42" s="143" customFormat="1" ht="12.75">
      <c r="A42" s="133"/>
    </row>
    <row r="43" s="143" customFormat="1" ht="12.75">
      <c r="A43" s="144" t="s">
        <v>138</v>
      </c>
    </row>
    <row r="44" spans="2:14" ht="12.75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</row>
    <row r="45" s="130" customFormat="1" ht="10.5" customHeight="1">
      <c r="A45" s="128"/>
    </row>
    <row r="46" s="130" customFormat="1" ht="12.75"/>
  </sheetData>
  <sheetProtection/>
  <mergeCells count="2">
    <mergeCell ref="A6:P6"/>
    <mergeCell ref="A7:P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N23" sqref="N23:P23"/>
    </sheetView>
  </sheetViews>
  <sheetFormatPr defaultColWidth="21.421875" defaultRowHeight="12.75"/>
  <cols>
    <col min="1" max="1" width="21.421875" style="133" customWidth="1"/>
    <col min="2" max="14" width="9.7109375" style="133" customWidth="1"/>
    <col min="15" max="15" width="7.57421875" style="133" customWidth="1"/>
    <col min="16" max="16" width="10.7109375" style="133" customWidth="1"/>
    <col min="17" max="16384" width="21.421875" style="133" customWidth="1"/>
  </cols>
  <sheetData>
    <row r="1" s="130" customFormat="1" ht="12.75">
      <c r="A1" s="131" t="s">
        <v>98</v>
      </c>
    </row>
    <row r="2" s="130" customFormat="1" ht="14.25" customHeight="1">
      <c r="A2" s="132" t="s">
        <v>114</v>
      </c>
    </row>
    <row r="3" s="130" customFormat="1" ht="12.75" customHeight="1">
      <c r="A3" s="132" t="s">
        <v>100</v>
      </c>
    </row>
    <row r="4" s="130" customFormat="1" ht="12.75" customHeight="1">
      <c r="A4" s="132" t="s">
        <v>167</v>
      </c>
    </row>
    <row r="5" s="130" customFormat="1" ht="12.75" customHeight="1">
      <c r="A5" s="129"/>
    </row>
    <row r="6" spans="1:16" ht="18" customHeight="1">
      <c r="A6" s="368" t="s">
        <v>114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70"/>
    </row>
    <row r="7" spans="1:16" ht="12.75" customHeight="1">
      <c r="A7" s="335" t="s">
        <v>168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7"/>
    </row>
    <row r="8" spans="1:16" s="137" customFormat="1" ht="28.5" customHeight="1">
      <c r="A8" s="350" t="s">
        <v>29</v>
      </c>
      <c r="B8" s="134">
        <v>39417</v>
      </c>
      <c r="C8" s="135">
        <v>39783</v>
      </c>
      <c r="D8" s="135">
        <v>40148</v>
      </c>
      <c r="E8" s="135">
        <v>40513</v>
      </c>
      <c r="F8" s="135">
        <v>40878</v>
      </c>
      <c r="G8" s="135">
        <v>41244</v>
      </c>
      <c r="H8" s="135">
        <v>41609</v>
      </c>
      <c r="I8" s="135">
        <v>41974</v>
      </c>
      <c r="J8" s="135">
        <v>42339</v>
      </c>
      <c r="K8" s="135">
        <v>42705</v>
      </c>
      <c r="L8" s="135">
        <v>43070</v>
      </c>
      <c r="M8" s="207">
        <v>43374</v>
      </c>
      <c r="N8" s="207">
        <v>43466</v>
      </c>
      <c r="O8" s="135" t="s">
        <v>169</v>
      </c>
      <c r="P8" s="136" t="s">
        <v>170</v>
      </c>
    </row>
    <row r="9" spans="1:16" s="138" customFormat="1" ht="12.75">
      <c r="A9" s="352" t="s">
        <v>63</v>
      </c>
      <c r="B9" s="139">
        <v>32204</v>
      </c>
      <c r="C9" s="140">
        <v>32663</v>
      </c>
      <c r="D9" s="140">
        <v>31666</v>
      </c>
      <c r="E9" s="140">
        <v>33553</v>
      </c>
      <c r="F9" s="140">
        <v>35051</v>
      </c>
      <c r="G9" s="140">
        <v>37142</v>
      </c>
      <c r="H9" s="140">
        <v>38665</v>
      </c>
      <c r="I9" s="140">
        <v>39837</v>
      </c>
      <c r="J9" s="140">
        <v>42661</v>
      </c>
      <c r="K9" s="140">
        <v>45446</v>
      </c>
      <c r="L9" s="140">
        <v>47462</v>
      </c>
      <c r="M9" s="151">
        <v>49654</v>
      </c>
      <c r="N9" s="151">
        <v>49438</v>
      </c>
      <c r="O9" s="140">
        <f>_xlfn.RANK.EQ(N9,$N$9:$N$40)</f>
        <v>22</v>
      </c>
      <c r="P9" s="147">
        <f>N9/$N$41</f>
        <v>0.012342260947022246</v>
      </c>
    </row>
    <row r="10" spans="1:16" s="138" customFormat="1" ht="12" customHeight="1">
      <c r="A10" s="353" t="s">
        <v>69</v>
      </c>
      <c r="B10" s="139">
        <v>107325</v>
      </c>
      <c r="C10" s="140">
        <v>105816</v>
      </c>
      <c r="D10" s="140">
        <v>102788</v>
      </c>
      <c r="E10" s="140">
        <v>106888</v>
      </c>
      <c r="F10" s="140">
        <v>110923</v>
      </c>
      <c r="G10" s="140">
        <v>113566</v>
      </c>
      <c r="H10" s="140">
        <v>114333</v>
      </c>
      <c r="I10" s="140">
        <v>119014</v>
      </c>
      <c r="J10" s="140">
        <v>119743</v>
      </c>
      <c r="K10" s="140">
        <v>129714</v>
      </c>
      <c r="L10" s="140">
        <v>139615</v>
      </c>
      <c r="M10" s="151">
        <v>143819</v>
      </c>
      <c r="N10" s="348">
        <v>143169</v>
      </c>
      <c r="O10" s="140">
        <f aca="true" t="shared" si="0" ref="O10:O40">_xlfn.RANK.EQ(N10,$N$9:$N$40)</f>
        <v>7</v>
      </c>
      <c r="P10" s="147">
        <f aca="true" t="shared" si="1" ref="P10:P40">N10/$N$41</f>
        <v>0.03574232690489559</v>
      </c>
    </row>
    <row r="11" spans="1:16" s="138" customFormat="1" ht="12.75">
      <c r="A11" s="353" t="s">
        <v>31</v>
      </c>
      <c r="B11" s="139">
        <v>24879</v>
      </c>
      <c r="C11" s="140">
        <v>25325</v>
      </c>
      <c r="D11" s="140">
        <v>24943</v>
      </c>
      <c r="E11" s="140">
        <v>25297</v>
      </c>
      <c r="F11" s="140">
        <v>27166</v>
      </c>
      <c r="G11" s="140">
        <v>27139</v>
      </c>
      <c r="H11" s="140">
        <v>28091</v>
      </c>
      <c r="I11" s="140">
        <v>28732</v>
      </c>
      <c r="J11" s="140">
        <v>30865</v>
      </c>
      <c r="K11" s="140">
        <v>31259</v>
      </c>
      <c r="L11" s="140">
        <v>33030</v>
      </c>
      <c r="M11" s="151">
        <v>35049</v>
      </c>
      <c r="N11" s="151">
        <v>34809</v>
      </c>
      <c r="O11" s="140">
        <f t="shared" si="0"/>
        <v>27</v>
      </c>
      <c r="P11" s="147">
        <f t="shared" si="1"/>
        <v>0.008690112085943958</v>
      </c>
    </row>
    <row r="12" spans="1:16" s="138" customFormat="1" ht="12" customHeight="1">
      <c r="A12" s="353" t="s">
        <v>32</v>
      </c>
      <c r="B12" s="139">
        <v>17544</v>
      </c>
      <c r="C12" s="140">
        <v>18598</v>
      </c>
      <c r="D12" s="140">
        <v>17784</v>
      </c>
      <c r="E12" s="140">
        <v>19219</v>
      </c>
      <c r="F12" s="140">
        <v>19713</v>
      </c>
      <c r="G12" s="140">
        <v>20858</v>
      </c>
      <c r="H12" s="140">
        <v>20989</v>
      </c>
      <c r="I12" s="140">
        <v>21560</v>
      </c>
      <c r="J12" s="140">
        <v>22554</v>
      </c>
      <c r="K12" s="140">
        <v>22351</v>
      </c>
      <c r="L12" s="140">
        <v>23162</v>
      </c>
      <c r="M12" s="151">
        <v>22995</v>
      </c>
      <c r="N12" s="348">
        <v>22976</v>
      </c>
      <c r="O12" s="140">
        <f t="shared" si="0"/>
        <v>31</v>
      </c>
      <c r="P12" s="147">
        <f t="shared" si="1"/>
        <v>0.00573598825840008</v>
      </c>
    </row>
    <row r="13" spans="1:16" s="138" customFormat="1" ht="12" customHeight="1">
      <c r="A13" s="353" t="s">
        <v>35</v>
      </c>
      <c r="B13" s="139">
        <v>44478</v>
      </c>
      <c r="C13" s="140">
        <v>46776</v>
      </c>
      <c r="D13" s="140">
        <v>46801</v>
      </c>
      <c r="E13" s="140">
        <v>49432</v>
      </c>
      <c r="F13" s="140">
        <v>54488</v>
      </c>
      <c r="G13" s="140">
        <v>57029</v>
      </c>
      <c r="H13" s="140">
        <v>55776</v>
      </c>
      <c r="I13" s="140">
        <v>55764</v>
      </c>
      <c r="J13" s="140">
        <v>57718</v>
      </c>
      <c r="K13" s="140">
        <v>59143</v>
      </c>
      <c r="L13" s="140">
        <v>62928</v>
      </c>
      <c r="M13" s="151">
        <v>63973</v>
      </c>
      <c r="N13" s="151">
        <v>63353</v>
      </c>
      <c r="O13" s="140">
        <f t="shared" si="0"/>
        <v>19</v>
      </c>
      <c r="P13" s="147">
        <f t="shared" si="1"/>
        <v>0.015816158780223723</v>
      </c>
    </row>
    <row r="14" spans="1:16" s="138" customFormat="1" ht="12" customHeight="1">
      <c r="A14" s="353" t="s">
        <v>36</v>
      </c>
      <c r="B14" s="139">
        <v>105977</v>
      </c>
      <c r="C14" s="140">
        <v>108881</v>
      </c>
      <c r="D14" s="140">
        <v>106560</v>
      </c>
      <c r="E14" s="140">
        <v>108805</v>
      </c>
      <c r="F14" s="140">
        <v>110837</v>
      </c>
      <c r="G14" s="140">
        <v>112021</v>
      </c>
      <c r="H14" s="140">
        <v>115496</v>
      </c>
      <c r="I14" s="140">
        <v>121209</v>
      </c>
      <c r="J14" s="140">
        <v>125481</v>
      </c>
      <c r="K14" s="140">
        <v>130354</v>
      </c>
      <c r="L14" s="140">
        <v>128420</v>
      </c>
      <c r="M14" s="151">
        <v>131321</v>
      </c>
      <c r="N14" s="348">
        <v>130971</v>
      </c>
      <c r="O14" s="140">
        <f t="shared" si="0"/>
        <v>10</v>
      </c>
      <c r="P14" s="147">
        <f t="shared" si="1"/>
        <v>0.032697080353016925</v>
      </c>
    </row>
    <row r="15" spans="1:16" s="138" customFormat="1" ht="12" customHeight="1">
      <c r="A15" s="353" t="s">
        <v>108</v>
      </c>
      <c r="B15" s="139">
        <v>284372</v>
      </c>
      <c r="C15" s="140">
        <v>298241</v>
      </c>
      <c r="D15" s="140">
        <v>289755</v>
      </c>
      <c r="E15" s="140">
        <v>301519</v>
      </c>
      <c r="F15" s="140">
        <v>326691</v>
      </c>
      <c r="G15" s="140">
        <v>349428</v>
      </c>
      <c r="H15" s="140">
        <v>371158</v>
      </c>
      <c r="I15" s="140">
        <v>368989</v>
      </c>
      <c r="J15" s="140">
        <v>379386</v>
      </c>
      <c r="K15" s="140">
        <v>700940</v>
      </c>
      <c r="L15" s="140">
        <v>709945</v>
      </c>
      <c r="M15" s="151">
        <v>714596</v>
      </c>
      <c r="N15" s="151">
        <v>693788</v>
      </c>
      <c r="O15" s="140">
        <f t="shared" si="0"/>
        <v>1</v>
      </c>
      <c r="P15" s="147">
        <f t="shared" si="1"/>
        <v>0.17320507581036187</v>
      </c>
    </row>
    <row r="16" spans="1:16" s="138" customFormat="1" ht="12" customHeight="1">
      <c r="A16" s="353" t="s">
        <v>64</v>
      </c>
      <c r="B16" s="139">
        <v>89062</v>
      </c>
      <c r="C16" s="140">
        <v>89079</v>
      </c>
      <c r="D16" s="140">
        <v>86596</v>
      </c>
      <c r="E16" s="140">
        <v>91840</v>
      </c>
      <c r="F16" s="140">
        <v>96392</v>
      </c>
      <c r="G16" s="140">
        <v>100837</v>
      </c>
      <c r="H16" s="140">
        <v>100771</v>
      </c>
      <c r="I16" s="140">
        <v>105298</v>
      </c>
      <c r="J16" s="140">
        <v>110001</v>
      </c>
      <c r="K16" s="140">
        <v>109950</v>
      </c>
      <c r="L16" s="140">
        <v>111868</v>
      </c>
      <c r="M16" s="151">
        <v>115936</v>
      </c>
      <c r="N16" s="151">
        <v>114993</v>
      </c>
      <c r="O16" s="140">
        <f t="shared" si="0"/>
        <v>13</v>
      </c>
      <c r="P16" s="147">
        <f t="shared" si="1"/>
        <v>0.02870815188884925</v>
      </c>
    </row>
    <row r="17" spans="1:16" s="138" customFormat="1" ht="12" customHeight="1">
      <c r="A17" s="353" t="s">
        <v>34</v>
      </c>
      <c r="B17" s="139">
        <v>17454</v>
      </c>
      <c r="C17" s="140">
        <v>18049</v>
      </c>
      <c r="D17" s="140">
        <v>18069</v>
      </c>
      <c r="E17" s="140">
        <v>18533</v>
      </c>
      <c r="F17" s="140">
        <v>19399</v>
      </c>
      <c r="G17" s="140">
        <v>20558</v>
      </c>
      <c r="H17" s="140">
        <v>21062</v>
      </c>
      <c r="I17" s="140">
        <v>21407</v>
      </c>
      <c r="J17" s="140">
        <v>22418</v>
      </c>
      <c r="K17" s="140">
        <v>23979</v>
      </c>
      <c r="L17" s="140">
        <v>24942</v>
      </c>
      <c r="M17" s="151">
        <v>25973</v>
      </c>
      <c r="N17" s="149">
        <v>25737</v>
      </c>
      <c r="O17" s="140">
        <f t="shared" si="0"/>
        <v>30</v>
      </c>
      <c r="P17" s="147">
        <f t="shared" si="1"/>
        <v>0.006425275496450333</v>
      </c>
    </row>
    <row r="18" spans="1:16" s="138" customFormat="1" ht="12" customHeight="1">
      <c r="A18" s="353" t="s">
        <v>37</v>
      </c>
      <c r="B18" s="139">
        <v>534246</v>
      </c>
      <c r="C18" s="140">
        <v>540183</v>
      </c>
      <c r="D18" s="140">
        <v>545739</v>
      </c>
      <c r="E18" s="140">
        <v>560258</v>
      </c>
      <c r="F18" s="140">
        <v>577434</v>
      </c>
      <c r="G18" s="140">
        <v>625176</v>
      </c>
      <c r="H18" s="140">
        <v>643946</v>
      </c>
      <c r="I18" s="140">
        <v>662307</v>
      </c>
      <c r="J18" s="140">
        <v>672081</v>
      </c>
      <c r="K18" s="140">
        <v>41882</v>
      </c>
      <c r="L18" s="140">
        <v>41500</v>
      </c>
      <c r="M18" s="151">
        <v>42662</v>
      </c>
      <c r="N18" s="151">
        <v>42476</v>
      </c>
      <c r="O18" s="140">
        <f t="shared" si="0"/>
        <v>26</v>
      </c>
      <c r="P18" s="147">
        <f t="shared" si="1"/>
        <v>0.010604188599573546</v>
      </c>
    </row>
    <row r="19" spans="1:16" s="138" customFormat="1" ht="12.75">
      <c r="A19" s="353" t="s">
        <v>38</v>
      </c>
      <c r="B19" s="139">
        <v>36162</v>
      </c>
      <c r="C19" s="140">
        <v>35687</v>
      </c>
      <c r="D19" s="140">
        <v>35648</v>
      </c>
      <c r="E19" s="140">
        <v>36650</v>
      </c>
      <c r="F19" s="140">
        <v>37210</v>
      </c>
      <c r="G19" s="140">
        <v>37438</v>
      </c>
      <c r="H19" s="140">
        <v>38417</v>
      </c>
      <c r="I19" s="140">
        <v>38796</v>
      </c>
      <c r="J19" s="140">
        <v>40463</v>
      </c>
      <c r="K19" s="140">
        <v>397615</v>
      </c>
      <c r="L19" s="140">
        <v>410624</v>
      </c>
      <c r="M19" s="151">
        <v>431514</v>
      </c>
      <c r="N19" s="151">
        <v>434640</v>
      </c>
      <c r="O19" s="140">
        <f t="shared" si="0"/>
        <v>2</v>
      </c>
      <c r="P19" s="147">
        <f t="shared" si="1"/>
        <v>0.10850844083526334</v>
      </c>
    </row>
    <row r="20" spans="1:16" s="138" customFormat="1" ht="12" customHeight="1">
      <c r="A20" s="353" t="s">
        <v>39</v>
      </c>
      <c r="B20" s="139">
        <v>113745</v>
      </c>
      <c r="C20" s="140">
        <v>114689</v>
      </c>
      <c r="D20" s="140">
        <v>112446</v>
      </c>
      <c r="E20" s="140">
        <v>117821</v>
      </c>
      <c r="F20" s="140">
        <v>122736</v>
      </c>
      <c r="G20" s="140">
        <v>128092</v>
      </c>
      <c r="H20" s="140">
        <v>129096</v>
      </c>
      <c r="I20" s="140">
        <v>135301</v>
      </c>
      <c r="J20" s="140">
        <v>141236</v>
      </c>
      <c r="K20" s="140">
        <v>147284</v>
      </c>
      <c r="L20" s="140">
        <v>155513</v>
      </c>
      <c r="M20" s="151">
        <v>160362</v>
      </c>
      <c r="N20" s="149">
        <v>160881</v>
      </c>
      <c r="O20" s="140">
        <f t="shared" si="0"/>
        <v>6</v>
      </c>
      <c r="P20" s="147">
        <f t="shared" si="1"/>
        <v>0.04016415072247838</v>
      </c>
    </row>
    <row r="21" spans="1:16" s="138" customFormat="1" ht="12" customHeight="1">
      <c r="A21" s="353" t="s">
        <v>40</v>
      </c>
      <c r="B21" s="139">
        <v>38071</v>
      </c>
      <c r="C21" s="140">
        <v>39337</v>
      </c>
      <c r="D21" s="140">
        <v>40235</v>
      </c>
      <c r="E21" s="140">
        <v>41530</v>
      </c>
      <c r="F21" s="140">
        <v>43235</v>
      </c>
      <c r="G21" s="140">
        <v>43822</v>
      </c>
      <c r="H21" s="140">
        <v>43285</v>
      </c>
      <c r="I21" s="140">
        <v>45172</v>
      </c>
      <c r="J21" s="140">
        <v>46213</v>
      </c>
      <c r="K21" s="140">
        <v>47289</v>
      </c>
      <c r="L21" s="140">
        <v>49305</v>
      </c>
      <c r="M21" s="151">
        <v>48914</v>
      </c>
      <c r="N21" s="149">
        <v>48363</v>
      </c>
      <c r="O21" s="140">
        <f t="shared" si="0"/>
        <v>23</v>
      </c>
      <c r="P21" s="147">
        <f t="shared" si="1"/>
        <v>0.012073885800008838</v>
      </c>
    </row>
    <row r="22" spans="1:16" s="138" customFormat="1" ht="12" customHeight="1">
      <c r="A22" s="353" t="s">
        <v>41</v>
      </c>
      <c r="B22" s="139">
        <v>30379</v>
      </c>
      <c r="C22" s="140">
        <v>31803</v>
      </c>
      <c r="D22" s="140">
        <v>32333</v>
      </c>
      <c r="E22" s="140">
        <v>34984</v>
      </c>
      <c r="F22" s="140">
        <v>36310</v>
      </c>
      <c r="G22" s="140">
        <v>37882</v>
      </c>
      <c r="H22" s="140">
        <v>38767</v>
      </c>
      <c r="I22" s="140">
        <v>39497</v>
      </c>
      <c r="J22" s="140">
        <v>41961</v>
      </c>
      <c r="K22" s="140">
        <v>43797</v>
      </c>
      <c r="L22" s="140">
        <v>46048</v>
      </c>
      <c r="M22" s="151">
        <v>47665</v>
      </c>
      <c r="N22" s="151">
        <v>47465</v>
      </c>
      <c r="O22" s="140">
        <f t="shared" si="0"/>
        <v>24</v>
      </c>
      <c r="P22" s="147">
        <f t="shared" si="1"/>
        <v>0.011849698933015311</v>
      </c>
    </row>
    <row r="23" spans="1:16" s="138" customFormat="1" ht="12" customHeight="1">
      <c r="A23" s="354" t="s">
        <v>28</v>
      </c>
      <c r="B23" s="141">
        <v>216676</v>
      </c>
      <c r="C23" s="142">
        <v>227223</v>
      </c>
      <c r="D23" s="142">
        <v>226002</v>
      </c>
      <c r="E23" s="142">
        <v>237810</v>
      </c>
      <c r="F23" s="142">
        <v>254521</v>
      </c>
      <c r="G23" s="142">
        <v>270255</v>
      </c>
      <c r="H23" s="142">
        <v>282499</v>
      </c>
      <c r="I23" s="142">
        <v>295797</v>
      </c>
      <c r="J23" s="142">
        <v>312586</v>
      </c>
      <c r="K23" s="142">
        <v>334254</v>
      </c>
      <c r="L23" s="142">
        <v>343480</v>
      </c>
      <c r="M23" s="153">
        <v>355016</v>
      </c>
      <c r="N23" s="357">
        <v>354545</v>
      </c>
      <c r="O23" s="371">
        <f t="shared" si="0"/>
        <v>3</v>
      </c>
      <c r="P23" s="373">
        <f t="shared" si="1"/>
        <v>0.08851261999801777</v>
      </c>
    </row>
    <row r="24" spans="1:16" s="138" customFormat="1" ht="12" customHeight="1">
      <c r="A24" s="353" t="s">
        <v>43</v>
      </c>
      <c r="B24" s="139">
        <v>71151</v>
      </c>
      <c r="C24" s="140">
        <v>73175</v>
      </c>
      <c r="D24" s="140">
        <v>74248</v>
      </c>
      <c r="E24" s="140">
        <v>78329</v>
      </c>
      <c r="F24" s="140">
        <v>82662</v>
      </c>
      <c r="G24" s="140">
        <v>86170</v>
      </c>
      <c r="H24" s="140">
        <v>87877</v>
      </c>
      <c r="I24" s="140">
        <v>90252</v>
      </c>
      <c r="J24" s="140">
        <v>91724</v>
      </c>
      <c r="K24" s="140">
        <v>94879</v>
      </c>
      <c r="L24" s="140">
        <v>99629</v>
      </c>
      <c r="M24" s="151">
        <v>105636</v>
      </c>
      <c r="N24" s="151">
        <v>104875</v>
      </c>
      <c r="O24" s="140">
        <f t="shared" si="0"/>
        <v>14</v>
      </c>
      <c r="P24" s="147">
        <f t="shared" si="1"/>
        <v>0.02618218004002909</v>
      </c>
    </row>
    <row r="25" spans="1:16" s="138" customFormat="1" ht="12" customHeight="1">
      <c r="A25" s="353" t="s">
        <v>44</v>
      </c>
      <c r="B25" s="139">
        <v>32085</v>
      </c>
      <c r="C25" s="140">
        <v>32501</v>
      </c>
      <c r="D25" s="140">
        <v>32543</v>
      </c>
      <c r="E25" s="140">
        <v>34817</v>
      </c>
      <c r="F25" s="140">
        <v>37161</v>
      </c>
      <c r="G25" s="140">
        <v>37866</v>
      </c>
      <c r="H25" s="140">
        <v>38954</v>
      </c>
      <c r="I25" s="140">
        <v>40257</v>
      </c>
      <c r="J25" s="140">
        <v>40962</v>
      </c>
      <c r="K25" s="140">
        <v>42546</v>
      </c>
      <c r="L25" s="140">
        <v>44662</v>
      </c>
      <c r="M25" s="151">
        <v>46320</v>
      </c>
      <c r="N25" s="149">
        <v>45189</v>
      </c>
      <c r="O25" s="140">
        <f t="shared" si="0"/>
        <v>25</v>
      </c>
      <c r="P25" s="147">
        <f t="shared" si="1"/>
        <v>0.011281492575245525</v>
      </c>
    </row>
    <row r="26" spans="1:16" s="138" customFormat="1" ht="12" customHeight="1">
      <c r="A26" s="353" t="s">
        <v>45</v>
      </c>
      <c r="B26" s="139">
        <v>19979</v>
      </c>
      <c r="C26" s="140">
        <v>21174</v>
      </c>
      <c r="D26" s="140">
        <v>21916</v>
      </c>
      <c r="E26" s="140">
        <v>23105</v>
      </c>
      <c r="F26" s="140">
        <v>23839</v>
      </c>
      <c r="G26" s="140">
        <v>25219</v>
      </c>
      <c r="H26" s="140">
        <v>25523</v>
      </c>
      <c r="I26" s="140">
        <v>26144</v>
      </c>
      <c r="J26" s="140">
        <v>27520</v>
      </c>
      <c r="K26" s="140">
        <v>27613</v>
      </c>
      <c r="L26" s="140">
        <v>28734</v>
      </c>
      <c r="M26" s="151">
        <v>29762</v>
      </c>
      <c r="N26" s="151">
        <v>29640</v>
      </c>
      <c r="O26" s="140">
        <f t="shared" si="0"/>
        <v>29</v>
      </c>
      <c r="P26" s="147">
        <f t="shared" si="1"/>
        <v>0.0073996645185836684</v>
      </c>
    </row>
    <row r="27" spans="1:16" s="138" customFormat="1" ht="12" customHeight="1">
      <c r="A27" s="353" t="s">
        <v>46</v>
      </c>
      <c r="B27" s="139">
        <v>211502</v>
      </c>
      <c r="C27" s="140">
        <v>217049</v>
      </c>
      <c r="D27" s="140">
        <v>216603</v>
      </c>
      <c r="E27" s="140">
        <v>227770</v>
      </c>
      <c r="F27" s="140">
        <v>240556</v>
      </c>
      <c r="G27" s="140">
        <v>250624</v>
      </c>
      <c r="H27" s="140">
        <v>254707</v>
      </c>
      <c r="I27" s="140">
        <v>266501</v>
      </c>
      <c r="J27" s="140">
        <v>274167</v>
      </c>
      <c r="K27" s="140">
        <v>284949</v>
      </c>
      <c r="L27" s="140">
        <v>295469</v>
      </c>
      <c r="M27" s="151">
        <v>309972</v>
      </c>
      <c r="N27" s="149">
        <v>309120</v>
      </c>
      <c r="O27" s="140">
        <f t="shared" si="0"/>
        <v>4</v>
      </c>
      <c r="P27" s="147">
        <f t="shared" si="1"/>
        <v>0.07717220971607906</v>
      </c>
    </row>
    <row r="28" spans="1:16" s="138" customFormat="1" ht="12" customHeight="1">
      <c r="A28" s="353" t="s">
        <v>47</v>
      </c>
      <c r="B28" s="139">
        <v>34244</v>
      </c>
      <c r="C28" s="140">
        <v>35493</v>
      </c>
      <c r="D28" s="140">
        <v>36098</v>
      </c>
      <c r="E28" s="140">
        <v>37412</v>
      </c>
      <c r="F28" s="140">
        <v>39511</v>
      </c>
      <c r="G28" s="140">
        <v>41703</v>
      </c>
      <c r="H28" s="140">
        <v>42646</v>
      </c>
      <c r="I28" s="140">
        <v>44009</v>
      </c>
      <c r="J28" s="140">
        <v>45826</v>
      </c>
      <c r="K28" s="140">
        <v>48030</v>
      </c>
      <c r="L28" s="140">
        <v>49519</v>
      </c>
      <c r="M28" s="151">
        <v>50362</v>
      </c>
      <c r="N28" s="151">
        <v>49787</v>
      </c>
      <c r="O28" s="140">
        <f t="shared" si="0"/>
        <v>21</v>
      </c>
      <c r="P28" s="147">
        <f t="shared" si="1"/>
        <v>0.012429389250564275</v>
      </c>
    </row>
    <row r="29" spans="1:16" s="138" customFormat="1" ht="12" customHeight="1">
      <c r="A29" s="353" t="s">
        <v>48</v>
      </c>
      <c r="B29" s="139">
        <v>87997</v>
      </c>
      <c r="C29" s="140">
        <v>90455</v>
      </c>
      <c r="D29" s="140">
        <v>89452</v>
      </c>
      <c r="E29" s="140">
        <v>97366</v>
      </c>
      <c r="F29" s="140">
        <v>102461</v>
      </c>
      <c r="G29" s="140">
        <v>108221</v>
      </c>
      <c r="H29" s="140">
        <v>112494</v>
      </c>
      <c r="I29" s="140">
        <v>116883</v>
      </c>
      <c r="J29" s="140">
        <v>121595</v>
      </c>
      <c r="K29" s="140">
        <v>127091</v>
      </c>
      <c r="L29" s="140">
        <v>131991</v>
      </c>
      <c r="M29" s="151">
        <v>135475</v>
      </c>
      <c r="N29" s="151">
        <v>134386</v>
      </c>
      <c r="O29" s="140">
        <f t="shared" si="0"/>
        <v>9</v>
      </c>
      <c r="P29" s="147">
        <f t="shared" si="1"/>
        <v>0.03354963954097115</v>
      </c>
    </row>
    <row r="30" spans="1:16" s="138" customFormat="1" ht="12" customHeight="1">
      <c r="A30" s="353" t="s">
        <v>49</v>
      </c>
      <c r="B30" s="139">
        <v>48251</v>
      </c>
      <c r="C30" s="140">
        <v>49674</v>
      </c>
      <c r="D30" s="140">
        <v>48581</v>
      </c>
      <c r="E30" s="140">
        <v>52105</v>
      </c>
      <c r="F30" s="140">
        <v>55826</v>
      </c>
      <c r="G30" s="140">
        <v>59602</v>
      </c>
      <c r="H30" s="140">
        <v>63032</v>
      </c>
      <c r="I30" s="140">
        <v>66878</v>
      </c>
      <c r="J30" s="140">
        <v>71182</v>
      </c>
      <c r="K30" s="140">
        <v>76104</v>
      </c>
      <c r="L30" s="140">
        <v>84142</v>
      </c>
      <c r="M30" s="151">
        <v>88542</v>
      </c>
      <c r="N30" s="149">
        <v>87791</v>
      </c>
      <c r="O30" s="140">
        <f t="shared" si="0"/>
        <v>15</v>
      </c>
      <c r="P30" s="147">
        <f t="shared" si="1"/>
        <v>0.021917137238562038</v>
      </c>
    </row>
    <row r="31" spans="1:16" s="138" customFormat="1" ht="12" customHeight="1">
      <c r="A31" s="353" t="s">
        <v>50</v>
      </c>
      <c r="B31" s="139">
        <v>44439</v>
      </c>
      <c r="C31" s="140">
        <v>46899</v>
      </c>
      <c r="D31" s="140">
        <v>46904</v>
      </c>
      <c r="E31" s="140">
        <v>50756</v>
      </c>
      <c r="F31" s="140">
        <v>54676</v>
      </c>
      <c r="G31" s="140">
        <v>55453</v>
      </c>
      <c r="H31" s="140">
        <v>56772</v>
      </c>
      <c r="I31" s="140">
        <v>56837</v>
      </c>
      <c r="J31" s="140">
        <v>60312</v>
      </c>
      <c r="K31" s="140">
        <v>64237</v>
      </c>
      <c r="L31" s="140">
        <v>70869</v>
      </c>
      <c r="M31" s="151">
        <v>74551</v>
      </c>
      <c r="N31" s="149">
        <v>72626</v>
      </c>
      <c r="O31" s="140">
        <f t="shared" si="0"/>
        <v>17</v>
      </c>
      <c r="P31" s="147">
        <f t="shared" si="1"/>
        <v>0.018131175280926365</v>
      </c>
    </row>
    <row r="32" spans="1:16" s="138" customFormat="1" ht="12" customHeight="1">
      <c r="A32" s="353" t="s">
        <v>51</v>
      </c>
      <c r="B32" s="139">
        <v>47770</v>
      </c>
      <c r="C32" s="140">
        <v>48629</v>
      </c>
      <c r="D32" s="140">
        <v>48807</v>
      </c>
      <c r="E32" s="140">
        <v>51317</v>
      </c>
      <c r="F32" s="140">
        <v>53857</v>
      </c>
      <c r="G32" s="140">
        <v>56031</v>
      </c>
      <c r="H32" s="140">
        <v>55948</v>
      </c>
      <c r="I32" s="140">
        <v>56919</v>
      </c>
      <c r="J32" s="140">
        <v>58957</v>
      </c>
      <c r="K32" s="140">
        <v>60021</v>
      </c>
      <c r="L32" s="140">
        <v>62096</v>
      </c>
      <c r="M32" s="151">
        <v>63826</v>
      </c>
      <c r="N32" s="151">
        <v>63894</v>
      </c>
      <c r="O32" s="140">
        <f t="shared" si="0"/>
        <v>18</v>
      </c>
      <c r="P32" s="147">
        <f t="shared" si="1"/>
        <v>0.01595122013327884</v>
      </c>
    </row>
    <row r="33" spans="1:16" s="138" customFormat="1" ht="12" customHeight="1">
      <c r="A33" s="353" t="s">
        <v>52</v>
      </c>
      <c r="B33" s="139">
        <v>94664</v>
      </c>
      <c r="C33" s="140">
        <v>101423</v>
      </c>
      <c r="D33" s="140">
        <v>100398</v>
      </c>
      <c r="E33" s="140">
        <v>104130</v>
      </c>
      <c r="F33" s="140">
        <v>110043</v>
      </c>
      <c r="G33" s="140">
        <v>112703</v>
      </c>
      <c r="H33" s="140">
        <v>113470</v>
      </c>
      <c r="I33" s="140">
        <v>119227</v>
      </c>
      <c r="J33" s="140">
        <v>126330</v>
      </c>
      <c r="K33" s="140">
        <v>127651</v>
      </c>
      <c r="L33" s="140">
        <v>131347</v>
      </c>
      <c r="M33" s="151">
        <v>134401</v>
      </c>
      <c r="N33" s="149">
        <v>135306</v>
      </c>
      <c r="O33" s="140">
        <f t="shared" si="0"/>
        <v>8</v>
      </c>
      <c r="P33" s="147">
        <f t="shared" si="1"/>
        <v>0.033779318736554716</v>
      </c>
    </row>
    <row r="34" spans="1:16" s="138" customFormat="1" ht="12" customHeight="1">
      <c r="A34" s="353" t="s">
        <v>53</v>
      </c>
      <c r="B34" s="139">
        <v>91962</v>
      </c>
      <c r="C34" s="140">
        <v>92390</v>
      </c>
      <c r="D34" s="140">
        <v>90768</v>
      </c>
      <c r="E34" s="140">
        <v>98711</v>
      </c>
      <c r="F34" s="140">
        <v>99794</v>
      </c>
      <c r="G34" s="140">
        <v>101967</v>
      </c>
      <c r="H34" s="140">
        <v>104647</v>
      </c>
      <c r="I34" s="140">
        <v>105981</v>
      </c>
      <c r="J34" s="140">
        <v>110942</v>
      </c>
      <c r="K34" s="140">
        <v>112080</v>
      </c>
      <c r="L34" s="140">
        <v>115622</v>
      </c>
      <c r="M34" s="151">
        <v>116339</v>
      </c>
      <c r="N34" s="151">
        <v>118530</v>
      </c>
      <c r="O34" s="140">
        <f t="shared" si="0"/>
        <v>11</v>
      </c>
      <c r="P34" s="147">
        <f t="shared" si="1"/>
        <v>0.029591168535348253</v>
      </c>
    </row>
    <row r="35" spans="1:16" s="138" customFormat="1" ht="12" customHeight="1">
      <c r="A35" s="353" t="s">
        <v>54</v>
      </c>
      <c r="B35" s="139">
        <v>43427</v>
      </c>
      <c r="C35" s="140">
        <v>45231</v>
      </c>
      <c r="D35" s="140">
        <v>45313</v>
      </c>
      <c r="E35" s="140">
        <v>49701</v>
      </c>
      <c r="F35" s="140">
        <v>53927</v>
      </c>
      <c r="G35" s="140">
        <v>57339</v>
      </c>
      <c r="H35" s="140">
        <v>58803</v>
      </c>
      <c r="I35" s="140">
        <v>60022</v>
      </c>
      <c r="J35" s="140">
        <v>60648</v>
      </c>
      <c r="K35" s="140">
        <v>60662</v>
      </c>
      <c r="L35" s="140">
        <v>59610</v>
      </c>
      <c r="M35" s="151">
        <v>59028</v>
      </c>
      <c r="N35" s="151">
        <v>58177</v>
      </c>
      <c r="O35" s="140">
        <f t="shared" si="0"/>
        <v>20</v>
      </c>
      <c r="P35" s="147">
        <f t="shared" si="1"/>
        <v>0.0145239636537666</v>
      </c>
    </row>
    <row r="36" spans="1:16" s="138" customFormat="1" ht="12" customHeight="1">
      <c r="A36" s="353" t="s">
        <v>55</v>
      </c>
      <c r="B36" s="139">
        <v>106187</v>
      </c>
      <c r="C36" s="140">
        <v>106973</v>
      </c>
      <c r="D36" s="140">
        <v>104858</v>
      </c>
      <c r="E36" s="140">
        <v>108902</v>
      </c>
      <c r="F36" s="140">
        <v>108963</v>
      </c>
      <c r="G36" s="140">
        <v>108149</v>
      </c>
      <c r="H36" s="140">
        <v>107466</v>
      </c>
      <c r="I36" s="140">
        <v>109590</v>
      </c>
      <c r="J36" s="140">
        <v>111267</v>
      </c>
      <c r="K36" s="140">
        <v>115641</v>
      </c>
      <c r="L36" s="140">
        <v>116088</v>
      </c>
      <c r="M36" s="151">
        <v>117759</v>
      </c>
      <c r="N36" s="149">
        <v>116753</v>
      </c>
      <c r="O36" s="140">
        <f t="shared" si="0"/>
        <v>12</v>
      </c>
      <c r="P36" s="147">
        <f t="shared" si="1"/>
        <v>0.0291475381760526</v>
      </c>
    </row>
    <row r="37" spans="1:16" s="138" customFormat="1" ht="12" customHeight="1">
      <c r="A37" s="353" t="s">
        <v>56</v>
      </c>
      <c r="B37" s="139">
        <v>9873</v>
      </c>
      <c r="C37" s="140">
        <v>10169</v>
      </c>
      <c r="D37" s="140">
        <v>10264</v>
      </c>
      <c r="E37" s="140">
        <v>11381</v>
      </c>
      <c r="F37" s="140">
        <v>12040</v>
      </c>
      <c r="G37" s="140">
        <v>13547</v>
      </c>
      <c r="H37" s="140">
        <v>13955</v>
      </c>
      <c r="I37" s="140">
        <v>14789</v>
      </c>
      <c r="J37" s="140">
        <v>15042</v>
      </c>
      <c r="K37" s="140">
        <v>15740</v>
      </c>
      <c r="L37" s="140">
        <v>16765</v>
      </c>
      <c r="M37" s="151">
        <v>17857</v>
      </c>
      <c r="N37" s="151">
        <v>17747</v>
      </c>
      <c r="O37" s="140">
        <f t="shared" si="0"/>
        <v>32</v>
      </c>
      <c r="P37" s="147">
        <f t="shared" si="1"/>
        <v>0.004430561613066949</v>
      </c>
    </row>
    <row r="38" spans="1:16" s="138" customFormat="1" ht="12" customHeight="1">
      <c r="A38" s="353" t="s">
        <v>65</v>
      </c>
      <c r="B38" s="139">
        <v>139294</v>
      </c>
      <c r="C38" s="140">
        <v>139576</v>
      </c>
      <c r="D38" s="140">
        <v>140453</v>
      </c>
      <c r="E38" s="140">
        <v>147243</v>
      </c>
      <c r="F38" s="140">
        <v>152655</v>
      </c>
      <c r="G38" s="140">
        <v>158834</v>
      </c>
      <c r="H38" s="140">
        <v>162599</v>
      </c>
      <c r="I38" s="140">
        <v>168680</v>
      </c>
      <c r="J38" s="140">
        <v>173939</v>
      </c>
      <c r="K38" s="140">
        <v>175900</v>
      </c>
      <c r="L38" s="140">
        <v>175321</v>
      </c>
      <c r="M38" s="151">
        <v>178234</v>
      </c>
      <c r="N38" s="149">
        <v>176324</v>
      </c>
      <c r="O38" s="140">
        <f t="shared" si="0"/>
        <v>5</v>
      </c>
      <c r="P38" s="147">
        <f t="shared" si="1"/>
        <v>0.04401951574138822</v>
      </c>
    </row>
    <row r="39" spans="1:16" s="138" customFormat="1" ht="12" customHeight="1">
      <c r="A39" s="353" t="s">
        <v>58</v>
      </c>
      <c r="B39" s="139">
        <v>56544</v>
      </c>
      <c r="C39" s="140">
        <v>58356</v>
      </c>
      <c r="D39" s="140">
        <v>57971</v>
      </c>
      <c r="E39" s="140">
        <v>61229</v>
      </c>
      <c r="F39" s="140">
        <v>63644</v>
      </c>
      <c r="G39" s="140">
        <v>69586</v>
      </c>
      <c r="H39" s="140">
        <v>73495</v>
      </c>
      <c r="I39" s="140">
        <v>75357</v>
      </c>
      <c r="J39" s="140">
        <v>79433</v>
      </c>
      <c r="K39" s="140">
        <v>83277</v>
      </c>
      <c r="L39" s="140">
        <v>84845</v>
      </c>
      <c r="M39" s="151">
        <v>86675</v>
      </c>
      <c r="N39" s="151">
        <v>87114</v>
      </c>
      <c r="O39" s="140">
        <f t="shared" si="0"/>
        <v>16</v>
      </c>
      <c r="P39" s="147">
        <f t="shared" si="1"/>
        <v>0.021748123308768477</v>
      </c>
    </row>
    <row r="40" spans="1:16" s="138" customFormat="1" ht="12" customHeight="1">
      <c r="A40" s="353" t="s">
        <v>59</v>
      </c>
      <c r="B40" s="139">
        <v>21965</v>
      </c>
      <c r="C40" s="140">
        <v>22633</v>
      </c>
      <c r="D40" s="140">
        <v>22532</v>
      </c>
      <c r="E40" s="140">
        <v>23667</v>
      </c>
      <c r="F40" s="140">
        <v>24657</v>
      </c>
      <c r="G40" s="140">
        <v>25493</v>
      </c>
      <c r="H40" s="140">
        <v>25937</v>
      </c>
      <c r="I40" s="140">
        <v>26640</v>
      </c>
      <c r="J40" s="140">
        <v>28249</v>
      </c>
      <c r="K40" s="140">
        <v>29474</v>
      </c>
      <c r="L40" s="140">
        <v>30207</v>
      </c>
      <c r="M40" s="151">
        <v>31011</v>
      </c>
      <c r="N40" s="149">
        <v>30724</v>
      </c>
      <c r="O40" s="140">
        <f t="shared" si="0"/>
        <v>28</v>
      </c>
      <c r="P40" s="147">
        <f t="shared" si="1"/>
        <v>0.007670286527293004</v>
      </c>
    </row>
    <row r="41" spans="1:16" s="143" customFormat="1" ht="12" customHeight="1">
      <c r="A41" s="358" t="s">
        <v>79</v>
      </c>
      <c r="B41" s="359">
        <v>2853908</v>
      </c>
      <c r="C41" s="360">
        <v>2924150</v>
      </c>
      <c r="D41" s="360">
        <v>2905074</v>
      </c>
      <c r="E41" s="360">
        <v>3042080</v>
      </c>
      <c r="F41" s="360">
        <v>3188378</v>
      </c>
      <c r="G41" s="360">
        <v>3349750</v>
      </c>
      <c r="H41" s="360">
        <v>3440676</v>
      </c>
      <c r="I41" s="360">
        <v>3543646</v>
      </c>
      <c r="J41" s="360">
        <v>3663462</v>
      </c>
      <c r="K41" s="360">
        <v>3811152</v>
      </c>
      <c r="L41" s="360">
        <v>3924758</v>
      </c>
      <c r="M41" s="360">
        <v>4035199</v>
      </c>
      <c r="N41" s="367">
        <v>4005587</v>
      </c>
      <c r="O41" s="363"/>
      <c r="P41" s="364">
        <f>SUM(P9:P40)</f>
        <v>1</v>
      </c>
    </row>
    <row r="42" s="143" customFormat="1" ht="12.75">
      <c r="A42" s="133"/>
    </row>
    <row r="43" s="143" customFormat="1" ht="12.75">
      <c r="A43" s="144" t="s">
        <v>138</v>
      </c>
    </row>
    <row r="44" spans="2:14" ht="12.75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</row>
    <row r="45" s="130" customFormat="1" ht="10.5" customHeight="1">
      <c r="A45" s="128"/>
    </row>
    <row r="46" s="130" customFormat="1" ht="12.75"/>
  </sheetData>
  <sheetProtection/>
  <mergeCells count="2">
    <mergeCell ref="A6:P6"/>
    <mergeCell ref="A7:P7"/>
  </mergeCells>
  <printOptions/>
  <pageMargins left="0.7" right="0.7" top="0.75" bottom="0.75" header="0.3" footer="0.3"/>
  <pageSetup orientation="portrait" scale="5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N23" sqref="N23:P23"/>
    </sheetView>
  </sheetViews>
  <sheetFormatPr defaultColWidth="21.421875" defaultRowHeight="12.75"/>
  <cols>
    <col min="1" max="1" width="21.421875" style="133" customWidth="1"/>
    <col min="2" max="14" width="9.7109375" style="133" customWidth="1"/>
    <col min="15" max="15" width="7.57421875" style="133" customWidth="1"/>
    <col min="16" max="16" width="10.7109375" style="133" customWidth="1"/>
    <col min="17" max="16384" width="21.421875" style="133" customWidth="1"/>
  </cols>
  <sheetData>
    <row r="1" s="130" customFormat="1" ht="12.75">
      <c r="A1" s="131" t="s">
        <v>98</v>
      </c>
    </row>
    <row r="2" s="130" customFormat="1" ht="14.25" customHeight="1">
      <c r="A2" s="132" t="s">
        <v>115</v>
      </c>
    </row>
    <row r="3" s="130" customFormat="1" ht="12.75" customHeight="1">
      <c r="A3" s="132" t="s">
        <v>100</v>
      </c>
    </row>
    <row r="4" s="130" customFormat="1" ht="12.75" customHeight="1">
      <c r="A4" s="132" t="s">
        <v>167</v>
      </c>
    </row>
    <row r="5" s="130" customFormat="1" ht="12.75" customHeight="1">
      <c r="A5" s="129"/>
    </row>
    <row r="6" spans="1:16" ht="18" customHeight="1">
      <c r="A6" s="368" t="s">
        <v>115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70"/>
    </row>
    <row r="7" spans="1:16" ht="12.75" customHeight="1">
      <c r="A7" s="335" t="s">
        <v>168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7"/>
    </row>
    <row r="8" spans="1:16" s="137" customFormat="1" ht="28.5" customHeight="1">
      <c r="A8" s="350" t="s">
        <v>29</v>
      </c>
      <c r="B8" s="134">
        <v>39417</v>
      </c>
      <c r="C8" s="135">
        <v>39783</v>
      </c>
      <c r="D8" s="135">
        <v>40148</v>
      </c>
      <c r="E8" s="135">
        <v>40513</v>
      </c>
      <c r="F8" s="135">
        <v>40878</v>
      </c>
      <c r="G8" s="135">
        <v>41244</v>
      </c>
      <c r="H8" s="135">
        <v>41609</v>
      </c>
      <c r="I8" s="135">
        <v>41974</v>
      </c>
      <c r="J8" s="135">
        <v>42339</v>
      </c>
      <c r="K8" s="135">
        <v>42705</v>
      </c>
      <c r="L8" s="135">
        <v>43070</v>
      </c>
      <c r="M8" s="207">
        <v>43374</v>
      </c>
      <c r="N8" s="207">
        <v>43466</v>
      </c>
      <c r="O8" s="135" t="s">
        <v>169</v>
      </c>
      <c r="P8" s="136" t="s">
        <v>170</v>
      </c>
    </row>
    <row r="9" spans="1:16" s="138" customFormat="1" ht="12.75">
      <c r="A9" s="352" t="s">
        <v>63</v>
      </c>
      <c r="B9" s="139">
        <v>11561</v>
      </c>
      <c r="C9" s="140">
        <v>11283</v>
      </c>
      <c r="D9" s="140">
        <v>11216</v>
      </c>
      <c r="E9" s="140">
        <v>10577</v>
      </c>
      <c r="F9" s="140">
        <v>12231</v>
      </c>
      <c r="G9" s="140">
        <v>13513</v>
      </c>
      <c r="H9" s="140">
        <v>13242</v>
      </c>
      <c r="I9" s="140">
        <v>14598</v>
      </c>
      <c r="J9" s="140">
        <v>17674</v>
      </c>
      <c r="K9" s="140">
        <v>19463</v>
      </c>
      <c r="L9" s="140">
        <v>20594</v>
      </c>
      <c r="M9" s="151">
        <v>21071</v>
      </c>
      <c r="N9" s="151">
        <v>21094</v>
      </c>
      <c r="O9" s="140">
        <f>_xlfn.RANK.EQ(N9,$N$9:$N$40)</f>
        <v>15</v>
      </c>
      <c r="P9" s="147">
        <f>N9/$N$41</f>
        <v>0.018311383805528138</v>
      </c>
    </row>
    <row r="10" spans="1:16" s="138" customFormat="1" ht="12" customHeight="1">
      <c r="A10" s="353" t="s">
        <v>69</v>
      </c>
      <c r="B10" s="139">
        <v>25540</v>
      </c>
      <c r="C10" s="140">
        <v>23842</v>
      </c>
      <c r="D10" s="140">
        <v>23160</v>
      </c>
      <c r="E10" s="140">
        <v>23739</v>
      </c>
      <c r="F10" s="140">
        <v>24448</v>
      </c>
      <c r="G10" s="140">
        <v>24989</v>
      </c>
      <c r="H10" s="140">
        <v>25408</v>
      </c>
      <c r="I10" s="140">
        <v>27384</v>
      </c>
      <c r="J10" s="140">
        <v>30787</v>
      </c>
      <c r="K10" s="140">
        <v>31616</v>
      </c>
      <c r="L10" s="140">
        <v>33260</v>
      </c>
      <c r="M10" s="151">
        <v>34114</v>
      </c>
      <c r="N10" s="348">
        <v>34533</v>
      </c>
      <c r="O10" s="140">
        <f aca="true" t="shared" si="0" ref="O10:O40">_xlfn.RANK.EQ(N10,$N$9:$N$40)</f>
        <v>10</v>
      </c>
      <c r="P10" s="147">
        <f aca="true" t="shared" si="1" ref="P10:P40">N10/$N$41</f>
        <v>0.02997757736590041</v>
      </c>
    </row>
    <row r="11" spans="1:16" s="138" customFormat="1" ht="12.75">
      <c r="A11" s="353" t="s">
        <v>31</v>
      </c>
      <c r="B11" s="139">
        <v>6997</v>
      </c>
      <c r="C11" s="140">
        <v>5436</v>
      </c>
      <c r="D11" s="140">
        <v>4988</v>
      </c>
      <c r="E11" s="140">
        <v>5163</v>
      </c>
      <c r="F11" s="140">
        <v>5410</v>
      </c>
      <c r="G11" s="140">
        <v>5252</v>
      </c>
      <c r="H11" s="140">
        <v>5439</v>
      </c>
      <c r="I11" s="140">
        <v>5720</v>
      </c>
      <c r="J11" s="140">
        <v>6633</v>
      </c>
      <c r="K11" s="140">
        <v>6881</v>
      </c>
      <c r="L11" s="140">
        <v>7820</v>
      </c>
      <c r="M11" s="151">
        <v>8471</v>
      </c>
      <c r="N11" s="151">
        <v>9098</v>
      </c>
      <c r="O11" s="140">
        <f t="shared" si="0"/>
        <v>26</v>
      </c>
      <c r="P11" s="147">
        <f t="shared" si="1"/>
        <v>0.007897836819128425</v>
      </c>
    </row>
    <row r="12" spans="1:16" s="138" customFormat="1" ht="12" customHeight="1">
      <c r="A12" s="353" t="s">
        <v>32</v>
      </c>
      <c r="B12" s="139">
        <v>16029</v>
      </c>
      <c r="C12" s="140">
        <v>16725</v>
      </c>
      <c r="D12" s="140">
        <v>14710</v>
      </c>
      <c r="E12" s="140">
        <v>11840</v>
      </c>
      <c r="F12" s="140">
        <v>19907</v>
      </c>
      <c r="G12" s="140">
        <v>24544</v>
      </c>
      <c r="H12" s="140">
        <v>20591</v>
      </c>
      <c r="I12" s="140">
        <v>20938</v>
      </c>
      <c r="J12" s="140">
        <v>19174</v>
      </c>
      <c r="K12" s="140">
        <v>15536</v>
      </c>
      <c r="L12" s="140">
        <v>14844</v>
      </c>
      <c r="M12" s="151">
        <v>15957</v>
      </c>
      <c r="N12" s="348">
        <v>16187</v>
      </c>
      <c r="O12" s="140">
        <f t="shared" si="0"/>
        <v>20</v>
      </c>
      <c r="P12" s="147">
        <f t="shared" si="1"/>
        <v>0.014051690986066368</v>
      </c>
    </row>
    <row r="13" spans="1:16" s="138" customFormat="1" ht="12" customHeight="1">
      <c r="A13" s="353" t="s">
        <v>35</v>
      </c>
      <c r="B13" s="139">
        <v>5946</v>
      </c>
      <c r="C13" s="140">
        <v>6050</v>
      </c>
      <c r="D13" s="140">
        <v>5946</v>
      </c>
      <c r="E13" s="140">
        <v>6224</v>
      </c>
      <c r="F13" s="140">
        <v>6532</v>
      </c>
      <c r="G13" s="140">
        <v>6675</v>
      </c>
      <c r="H13" s="140">
        <v>7078</v>
      </c>
      <c r="I13" s="140">
        <v>7653</v>
      </c>
      <c r="J13" s="140">
        <v>7804</v>
      </c>
      <c r="K13" s="140">
        <v>7895</v>
      </c>
      <c r="L13" s="140">
        <v>7966</v>
      </c>
      <c r="M13" s="151">
        <v>8095</v>
      </c>
      <c r="N13" s="151">
        <v>8026</v>
      </c>
      <c r="O13" s="140">
        <f t="shared" si="0"/>
        <v>27</v>
      </c>
      <c r="P13" s="147">
        <f t="shared" si="1"/>
        <v>0.00696724975932345</v>
      </c>
    </row>
    <row r="14" spans="1:16" s="138" customFormat="1" ht="12" customHeight="1">
      <c r="A14" s="353" t="s">
        <v>36</v>
      </c>
      <c r="B14" s="139">
        <v>23806</v>
      </c>
      <c r="C14" s="140">
        <v>23654</v>
      </c>
      <c r="D14" s="140">
        <v>23096</v>
      </c>
      <c r="E14" s="140">
        <v>24319</v>
      </c>
      <c r="F14" s="140">
        <v>25395</v>
      </c>
      <c r="G14" s="140">
        <v>26102</v>
      </c>
      <c r="H14" s="140">
        <v>28482</v>
      </c>
      <c r="I14" s="140">
        <v>30222</v>
      </c>
      <c r="J14" s="140">
        <v>31564</v>
      </c>
      <c r="K14" s="140">
        <v>33148</v>
      </c>
      <c r="L14" s="140">
        <v>44131</v>
      </c>
      <c r="M14" s="151">
        <v>48097</v>
      </c>
      <c r="N14" s="348">
        <v>48647</v>
      </c>
      <c r="O14" s="140">
        <f t="shared" si="0"/>
        <v>8</v>
      </c>
      <c r="P14" s="147">
        <f t="shared" si="1"/>
        <v>0.04222972826337003</v>
      </c>
    </row>
    <row r="15" spans="1:16" s="138" customFormat="1" ht="12" customHeight="1">
      <c r="A15" s="353" t="s">
        <v>108</v>
      </c>
      <c r="B15" s="139">
        <v>145384</v>
      </c>
      <c r="C15" s="140">
        <v>144719</v>
      </c>
      <c r="D15" s="140">
        <v>141353</v>
      </c>
      <c r="E15" s="140">
        <v>146732</v>
      </c>
      <c r="F15" s="140">
        <v>153903</v>
      </c>
      <c r="G15" s="140">
        <v>156656</v>
      </c>
      <c r="H15" s="140">
        <v>159952</v>
      </c>
      <c r="I15" s="140">
        <v>169413</v>
      </c>
      <c r="J15" s="140">
        <v>180658</v>
      </c>
      <c r="K15" s="140">
        <v>190745</v>
      </c>
      <c r="L15" s="140">
        <v>192456</v>
      </c>
      <c r="M15" s="151">
        <v>201427</v>
      </c>
      <c r="N15" s="151">
        <v>198596</v>
      </c>
      <c r="O15" s="140">
        <f t="shared" si="0"/>
        <v>1</v>
      </c>
      <c r="P15" s="147">
        <f t="shared" si="1"/>
        <v>0.17239819750842258</v>
      </c>
    </row>
    <row r="16" spans="1:16" s="138" customFormat="1" ht="12" customHeight="1">
      <c r="A16" s="353" t="s">
        <v>64</v>
      </c>
      <c r="B16" s="139">
        <v>25490</v>
      </c>
      <c r="C16" s="140">
        <v>25188</v>
      </c>
      <c r="D16" s="140">
        <v>23296</v>
      </c>
      <c r="E16" s="140">
        <v>23958</v>
      </c>
      <c r="F16" s="140">
        <v>25351</v>
      </c>
      <c r="G16" s="140">
        <v>26702</v>
      </c>
      <c r="H16" s="140">
        <v>27282</v>
      </c>
      <c r="I16" s="140">
        <v>29554</v>
      </c>
      <c r="J16" s="140">
        <v>31603</v>
      </c>
      <c r="K16" s="140">
        <v>32730</v>
      </c>
      <c r="L16" s="140">
        <v>34353</v>
      </c>
      <c r="M16" s="151">
        <v>36311</v>
      </c>
      <c r="N16" s="151">
        <v>36548</v>
      </c>
      <c r="O16" s="140">
        <f t="shared" si="0"/>
        <v>9</v>
      </c>
      <c r="P16" s="147">
        <f t="shared" si="1"/>
        <v>0.031726768527753975</v>
      </c>
    </row>
    <row r="17" spans="1:16" s="138" customFormat="1" ht="12" customHeight="1">
      <c r="A17" s="353" t="s">
        <v>34</v>
      </c>
      <c r="B17" s="139">
        <v>9011</v>
      </c>
      <c r="C17" s="140">
        <v>9677</v>
      </c>
      <c r="D17" s="140">
        <v>9382</v>
      </c>
      <c r="E17" s="140">
        <v>10532</v>
      </c>
      <c r="F17" s="140">
        <v>10679</v>
      </c>
      <c r="G17" s="140">
        <v>10707</v>
      </c>
      <c r="H17" s="140">
        <v>12202</v>
      </c>
      <c r="I17" s="140">
        <v>13306</v>
      </c>
      <c r="J17" s="140">
        <v>13866</v>
      </c>
      <c r="K17" s="140">
        <v>14351</v>
      </c>
      <c r="L17" s="140">
        <v>15245</v>
      </c>
      <c r="M17" s="151">
        <v>17042</v>
      </c>
      <c r="N17" s="149">
        <v>17261</v>
      </c>
      <c r="O17" s="140">
        <f t="shared" si="0"/>
        <v>19</v>
      </c>
      <c r="P17" s="147">
        <f t="shared" si="1"/>
        <v>0.014984014215759041</v>
      </c>
    </row>
    <row r="18" spans="1:16" s="138" customFormat="1" ht="12" customHeight="1">
      <c r="A18" s="353" t="s">
        <v>38</v>
      </c>
      <c r="B18" s="139">
        <v>8532</v>
      </c>
      <c r="C18" s="140">
        <v>9166</v>
      </c>
      <c r="D18" s="140">
        <v>8411</v>
      </c>
      <c r="E18" s="140">
        <v>8832</v>
      </c>
      <c r="F18" s="140">
        <v>9242</v>
      </c>
      <c r="G18" s="140">
        <v>9639</v>
      </c>
      <c r="H18" s="140">
        <v>10186</v>
      </c>
      <c r="I18" s="140">
        <v>10963</v>
      </c>
      <c r="J18" s="140">
        <v>11921</v>
      </c>
      <c r="K18" s="140">
        <v>13972</v>
      </c>
      <c r="L18" s="140">
        <v>14879</v>
      </c>
      <c r="M18" s="151">
        <v>15396</v>
      </c>
      <c r="N18" s="151">
        <v>15513</v>
      </c>
      <c r="O18" s="140">
        <f t="shared" si="0"/>
        <v>22</v>
      </c>
      <c r="P18" s="147">
        <f t="shared" si="1"/>
        <v>0.013466601733912866</v>
      </c>
    </row>
    <row r="19" spans="1:16" s="138" customFormat="1" ht="12.75">
      <c r="A19" s="353" t="s">
        <v>68</v>
      </c>
      <c r="B19" s="139">
        <v>66880</v>
      </c>
      <c r="C19" s="140">
        <v>66038</v>
      </c>
      <c r="D19" s="140">
        <v>67458</v>
      </c>
      <c r="E19" s="140">
        <v>73651</v>
      </c>
      <c r="F19" s="140">
        <v>80266</v>
      </c>
      <c r="G19" s="140">
        <v>81472</v>
      </c>
      <c r="H19" s="140">
        <v>85716</v>
      </c>
      <c r="I19" s="140">
        <v>89027</v>
      </c>
      <c r="J19" s="140">
        <v>92739</v>
      </c>
      <c r="K19" s="140">
        <v>101223</v>
      </c>
      <c r="L19" s="140">
        <v>116134</v>
      </c>
      <c r="M19" s="151">
        <v>128275</v>
      </c>
      <c r="N19" s="151">
        <v>126506</v>
      </c>
      <c r="O19" s="140">
        <f t="shared" si="0"/>
        <v>2</v>
      </c>
      <c r="P19" s="147">
        <f t="shared" si="1"/>
        <v>0.10981795390642565</v>
      </c>
    </row>
    <row r="20" spans="1:16" s="138" customFormat="1" ht="12" customHeight="1">
      <c r="A20" s="353" t="s">
        <v>39</v>
      </c>
      <c r="B20" s="139">
        <v>30023</v>
      </c>
      <c r="C20" s="140">
        <v>29756</v>
      </c>
      <c r="D20" s="140">
        <v>29992</v>
      </c>
      <c r="E20" s="140">
        <v>31233</v>
      </c>
      <c r="F20" s="140">
        <v>33206</v>
      </c>
      <c r="G20" s="140">
        <v>34303</v>
      </c>
      <c r="H20" s="140">
        <v>36282</v>
      </c>
      <c r="I20" s="140">
        <v>39488</v>
      </c>
      <c r="J20" s="140">
        <v>42399</v>
      </c>
      <c r="K20" s="140">
        <v>44475</v>
      </c>
      <c r="L20" s="140">
        <v>49445</v>
      </c>
      <c r="M20" s="151">
        <v>54356</v>
      </c>
      <c r="N20" s="149">
        <v>54802</v>
      </c>
      <c r="O20" s="140">
        <f t="shared" si="0"/>
        <v>6</v>
      </c>
      <c r="P20" s="147">
        <f t="shared" si="1"/>
        <v>0.04757279109275401</v>
      </c>
    </row>
    <row r="21" spans="1:16" s="138" customFormat="1" ht="12" customHeight="1">
      <c r="A21" s="353" t="s">
        <v>40</v>
      </c>
      <c r="B21" s="139">
        <v>5870</v>
      </c>
      <c r="C21" s="140">
        <v>6141</v>
      </c>
      <c r="D21" s="140">
        <v>5899</v>
      </c>
      <c r="E21" s="140">
        <v>5991</v>
      </c>
      <c r="F21" s="140">
        <v>5270</v>
      </c>
      <c r="G21" s="140">
        <v>5082</v>
      </c>
      <c r="H21" s="140">
        <v>5099</v>
      </c>
      <c r="I21" s="140">
        <v>5300</v>
      </c>
      <c r="J21" s="140">
        <v>5659</v>
      </c>
      <c r="K21" s="140">
        <v>5561</v>
      </c>
      <c r="L21" s="140">
        <v>5526</v>
      </c>
      <c r="M21" s="151">
        <v>5578</v>
      </c>
      <c r="N21" s="149">
        <v>5775</v>
      </c>
      <c r="O21" s="140">
        <f t="shared" si="0"/>
        <v>30</v>
      </c>
      <c r="P21" s="147">
        <f t="shared" si="1"/>
        <v>0.005013190550721769</v>
      </c>
    </row>
    <row r="22" spans="1:16" s="138" customFormat="1" ht="12" customHeight="1">
      <c r="A22" s="353" t="s">
        <v>41</v>
      </c>
      <c r="B22" s="139">
        <v>8922</v>
      </c>
      <c r="C22" s="140">
        <v>9043</v>
      </c>
      <c r="D22" s="140">
        <v>9373</v>
      </c>
      <c r="E22" s="140">
        <v>10288</v>
      </c>
      <c r="F22" s="140">
        <v>10453</v>
      </c>
      <c r="G22" s="140">
        <v>10307</v>
      </c>
      <c r="H22" s="140">
        <v>10563</v>
      </c>
      <c r="I22" s="140">
        <v>11771</v>
      </c>
      <c r="J22" s="140">
        <v>12614</v>
      </c>
      <c r="K22" s="140">
        <v>13194</v>
      </c>
      <c r="L22" s="140">
        <v>13872</v>
      </c>
      <c r="M22" s="151">
        <v>15129</v>
      </c>
      <c r="N22" s="151">
        <v>15255</v>
      </c>
      <c r="O22" s="140">
        <f t="shared" si="0"/>
        <v>23</v>
      </c>
      <c r="P22" s="147">
        <f t="shared" si="1"/>
        <v>0.013242635818400102</v>
      </c>
    </row>
    <row r="23" spans="1:16" s="138" customFormat="1" ht="12" customHeight="1">
      <c r="A23" s="354" t="s">
        <v>28</v>
      </c>
      <c r="B23" s="141">
        <v>57033</v>
      </c>
      <c r="C23" s="142">
        <v>57078</v>
      </c>
      <c r="D23" s="142">
        <v>55965</v>
      </c>
      <c r="E23" s="142">
        <v>57424</v>
      </c>
      <c r="F23" s="142">
        <v>58951</v>
      </c>
      <c r="G23" s="142">
        <v>61629</v>
      </c>
      <c r="H23" s="142">
        <v>62952</v>
      </c>
      <c r="I23" s="142">
        <v>66390</v>
      </c>
      <c r="J23" s="142">
        <v>70979</v>
      </c>
      <c r="K23" s="142">
        <v>74255</v>
      </c>
      <c r="L23" s="142">
        <v>79961</v>
      </c>
      <c r="M23" s="153">
        <v>81597</v>
      </c>
      <c r="N23" s="357">
        <v>82668</v>
      </c>
      <c r="O23" s="371">
        <f t="shared" si="0"/>
        <v>4</v>
      </c>
      <c r="P23" s="373">
        <f t="shared" si="1"/>
        <v>0.0717628461380203</v>
      </c>
    </row>
    <row r="24" spans="1:16" s="138" customFormat="1" ht="12" customHeight="1">
      <c r="A24" s="353" t="s">
        <v>43</v>
      </c>
      <c r="B24" s="139">
        <v>12572</v>
      </c>
      <c r="C24" s="140">
        <v>13815</v>
      </c>
      <c r="D24" s="140">
        <v>12855</v>
      </c>
      <c r="E24" s="140">
        <v>12892</v>
      </c>
      <c r="F24" s="140">
        <v>12704</v>
      </c>
      <c r="G24" s="140">
        <v>13333</v>
      </c>
      <c r="H24" s="140">
        <v>15284</v>
      </c>
      <c r="I24" s="140">
        <v>16039</v>
      </c>
      <c r="J24" s="140">
        <v>16770</v>
      </c>
      <c r="K24" s="140">
        <v>18801</v>
      </c>
      <c r="L24" s="140">
        <v>17760</v>
      </c>
      <c r="M24" s="151">
        <v>18502</v>
      </c>
      <c r="N24" s="151">
        <v>18106</v>
      </c>
      <c r="O24" s="140">
        <f t="shared" si="0"/>
        <v>18</v>
      </c>
      <c r="P24" s="147">
        <f t="shared" si="1"/>
        <v>0.015717545993310537</v>
      </c>
    </row>
    <row r="25" spans="1:16" s="138" customFormat="1" ht="12" customHeight="1">
      <c r="A25" s="353" t="s">
        <v>44</v>
      </c>
      <c r="B25" s="139">
        <v>5270</v>
      </c>
      <c r="C25" s="140">
        <v>5832</v>
      </c>
      <c r="D25" s="140">
        <v>5909</v>
      </c>
      <c r="E25" s="140">
        <v>5850</v>
      </c>
      <c r="F25" s="140">
        <v>5551</v>
      </c>
      <c r="G25" s="140">
        <v>5742</v>
      </c>
      <c r="H25" s="140">
        <v>5481</v>
      </c>
      <c r="I25" s="140">
        <v>6087</v>
      </c>
      <c r="J25" s="140">
        <v>6814</v>
      </c>
      <c r="K25" s="140">
        <v>7268</v>
      </c>
      <c r="L25" s="140">
        <v>6576</v>
      </c>
      <c r="M25" s="151">
        <v>6963</v>
      </c>
      <c r="N25" s="149">
        <v>6999</v>
      </c>
      <c r="O25" s="140">
        <f t="shared" si="0"/>
        <v>28</v>
      </c>
      <c r="P25" s="147">
        <f t="shared" si="1"/>
        <v>0.00607572652199163</v>
      </c>
    </row>
    <row r="26" spans="1:16" s="138" customFormat="1" ht="12" customHeight="1">
      <c r="A26" s="353" t="s">
        <v>45</v>
      </c>
      <c r="B26" s="139">
        <v>5316</v>
      </c>
      <c r="C26" s="140">
        <v>5522</v>
      </c>
      <c r="D26" s="140">
        <v>5314</v>
      </c>
      <c r="E26" s="140">
        <v>5284</v>
      </c>
      <c r="F26" s="140">
        <v>5689</v>
      </c>
      <c r="G26" s="140">
        <v>5589</v>
      </c>
      <c r="H26" s="140">
        <v>5479</v>
      </c>
      <c r="I26" s="140">
        <v>5229</v>
      </c>
      <c r="J26" s="140">
        <v>5526</v>
      </c>
      <c r="K26" s="140">
        <v>5131</v>
      </c>
      <c r="L26" s="140">
        <v>5224</v>
      </c>
      <c r="M26" s="151">
        <v>5208</v>
      </c>
      <c r="N26" s="151">
        <v>5231</v>
      </c>
      <c r="O26" s="140">
        <f t="shared" si="0"/>
        <v>31</v>
      </c>
      <c r="P26" s="147">
        <f t="shared" si="1"/>
        <v>0.004540952341268498</v>
      </c>
    </row>
    <row r="27" spans="1:16" s="138" customFormat="1" ht="12" customHeight="1">
      <c r="A27" s="353" t="s">
        <v>46</v>
      </c>
      <c r="B27" s="139">
        <v>75414</v>
      </c>
      <c r="C27" s="140">
        <v>77669</v>
      </c>
      <c r="D27" s="140">
        <v>75804</v>
      </c>
      <c r="E27" s="140">
        <v>79578</v>
      </c>
      <c r="F27" s="140">
        <v>84185</v>
      </c>
      <c r="G27" s="140">
        <v>86470</v>
      </c>
      <c r="H27" s="140">
        <v>89910</v>
      </c>
      <c r="I27" s="140">
        <v>93598</v>
      </c>
      <c r="J27" s="140">
        <v>101058</v>
      </c>
      <c r="K27" s="140">
        <v>108378</v>
      </c>
      <c r="L27" s="140">
        <v>113512</v>
      </c>
      <c r="M27" s="151">
        <v>119497</v>
      </c>
      <c r="N27" s="149">
        <v>119010</v>
      </c>
      <c r="O27" s="140">
        <f t="shared" si="0"/>
        <v>3</v>
      </c>
      <c r="P27" s="147">
        <f t="shared" si="1"/>
        <v>0.1033107891673416</v>
      </c>
    </row>
    <row r="28" spans="1:16" s="138" customFormat="1" ht="12" customHeight="1">
      <c r="A28" s="353" t="s">
        <v>47</v>
      </c>
      <c r="B28" s="139">
        <v>7194</v>
      </c>
      <c r="C28" s="140">
        <v>6892</v>
      </c>
      <c r="D28" s="140">
        <v>6734</v>
      </c>
      <c r="E28" s="140">
        <v>6657</v>
      </c>
      <c r="F28" s="140">
        <v>6346</v>
      </c>
      <c r="G28" s="140">
        <v>6511</v>
      </c>
      <c r="H28" s="140">
        <v>6707</v>
      </c>
      <c r="I28" s="140">
        <v>7173</v>
      </c>
      <c r="J28" s="140">
        <v>7628</v>
      </c>
      <c r="K28" s="140">
        <v>7800</v>
      </c>
      <c r="L28" s="140">
        <v>10553</v>
      </c>
      <c r="M28" s="151">
        <v>10689</v>
      </c>
      <c r="N28" s="151">
        <v>10900</v>
      </c>
      <c r="O28" s="140">
        <f t="shared" si="0"/>
        <v>25</v>
      </c>
      <c r="P28" s="147">
        <f t="shared" si="1"/>
        <v>0.009462125887942386</v>
      </c>
    </row>
    <row r="29" spans="1:16" s="138" customFormat="1" ht="12" customHeight="1">
      <c r="A29" s="353" t="s">
        <v>48</v>
      </c>
      <c r="B29" s="139">
        <v>18886</v>
      </c>
      <c r="C29" s="140">
        <v>18514</v>
      </c>
      <c r="D29" s="140">
        <v>17192</v>
      </c>
      <c r="E29" s="140">
        <v>18518</v>
      </c>
      <c r="F29" s="140">
        <v>19350</v>
      </c>
      <c r="G29" s="140">
        <v>21381</v>
      </c>
      <c r="H29" s="140">
        <v>21799</v>
      </c>
      <c r="I29" s="140">
        <v>23450</v>
      </c>
      <c r="J29" s="140">
        <v>25084</v>
      </c>
      <c r="K29" s="140">
        <v>26939</v>
      </c>
      <c r="L29" s="140">
        <v>29820</v>
      </c>
      <c r="M29" s="151">
        <v>31075</v>
      </c>
      <c r="N29" s="151">
        <v>30819</v>
      </c>
      <c r="O29" s="140">
        <f t="shared" si="0"/>
        <v>11</v>
      </c>
      <c r="P29" s="147">
        <f t="shared" si="1"/>
        <v>0.026753509884449213</v>
      </c>
    </row>
    <row r="30" spans="1:16" s="138" customFormat="1" ht="12" customHeight="1">
      <c r="A30" s="353" t="s">
        <v>49</v>
      </c>
      <c r="B30" s="139">
        <v>17826</v>
      </c>
      <c r="C30" s="140">
        <v>18137</v>
      </c>
      <c r="D30" s="140">
        <v>17909</v>
      </c>
      <c r="E30" s="140">
        <v>18209</v>
      </c>
      <c r="F30" s="140">
        <v>19285</v>
      </c>
      <c r="G30" s="140">
        <v>21089</v>
      </c>
      <c r="H30" s="140">
        <v>23103</v>
      </c>
      <c r="I30" s="140">
        <v>23628</v>
      </c>
      <c r="J30" s="140">
        <v>24575</v>
      </c>
      <c r="K30" s="140">
        <v>26231</v>
      </c>
      <c r="L30" s="140">
        <v>27247</v>
      </c>
      <c r="M30" s="151">
        <v>29042</v>
      </c>
      <c r="N30" s="149">
        <v>29280</v>
      </c>
      <c r="O30" s="140">
        <f t="shared" si="0"/>
        <v>12</v>
      </c>
      <c r="P30" s="147">
        <f t="shared" si="1"/>
        <v>0.025417527155867255</v>
      </c>
    </row>
    <row r="31" spans="1:16" s="138" customFormat="1" ht="12" customHeight="1">
      <c r="A31" s="353" t="s">
        <v>50</v>
      </c>
      <c r="B31" s="139">
        <v>14885</v>
      </c>
      <c r="C31" s="140">
        <v>13550</v>
      </c>
      <c r="D31" s="140">
        <v>12803</v>
      </c>
      <c r="E31" s="140">
        <v>13102</v>
      </c>
      <c r="F31" s="140">
        <v>14481</v>
      </c>
      <c r="G31" s="140">
        <v>15199</v>
      </c>
      <c r="H31" s="140">
        <v>16702</v>
      </c>
      <c r="I31" s="140">
        <v>18095</v>
      </c>
      <c r="J31" s="140">
        <v>18321</v>
      </c>
      <c r="K31" s="140">
        <v>21132</v>
      </c>
      <c r="L31" s="140">
        <v>23948</v>
      </c>
      <c r="M31" s="151">
        <v>26917</v>
      </c>
      <c r="N31" s="149">
        <v>27052</v>
      </c>
      <c r="O31" s="140">
        <f t="shared" si="0"/>
        <v>14</v>
      </c>
      <c r="P31" s="147">
        <f t="shared" si="1"/>
        <v>0.023483433900974078</v>
      </c>
    </row>
    <row r="32" spans="1:16" s="138" customFormat="1" ht="12" customHeight="1">
      <c r="A32" s="353" t="s">
        <v>51</v>
      </c>
      <c r="B32" s="139">
        <v>13449</v>
      </c>
      <c r="C32" s="140">
        <v>13504</v>
      </c>
      <c r="D32" s="140">
        <v>13200</v>
      </c>
      <c r="E32" s="140">
        <v>13632</v>
      </c>
      <c r="F32" s="140">
        <v>14496</v>
      </c>
      <c r="G32" s="140">
        <v>15622</v>
      </c>
      <c r="H32" s="140">
        <v>15874</v>
      </c>
      <c r="I32" s="140">
        <v>16408</v>
      </c>
      <c r="J32" s="140">
        <v>16384</v>
      </c>
      <c r="K32" s="140">
        <v>17444</v>
      </c>
      <c r="L32" s="140">
        <v>20499</v>
      </c>
      <c r="M32" s="151">
        <v>21167</v>
      </c>
      <c r="N32" s="151">
        <v>21045</v>
      </c>
      <c r="O32" s="140">
        <f t="shared" si="0"/>
        <v>16</v>
      </c>
      <c r="P32" s="147">
        <f t="shared" si="1"/>
        <v>0.01826884764327959</v>
      </c>
    </row>
    <row r="33" spans="1:16" s="138" customFormat="1" ht="12" customHeight="1">
      <c r="A33" s="353" t="s">
        <v>52</v>
      </c>
      <c r="B33" s="139">
        <v>17140</v>
      </c>
      <c r="C33" s="140">
        <v>17539</v>
      </c>
      <c r="D33" s="140">
        <v>16654</v>
      </c>
      <c r="E33" s="140">
        <v>16284</v>
      </c>
      <c r="F33" s="140">
        <v>17802</v>
      </c>
      <c r="G33" s="140">
        <v>16652</v>
      </c>
      <c r="H33" s="140">
        <v>16930</v>
      </c>
      <c r="I33" s="140">
        <v>17365</v>
      </c>
      <c r="J33" s="140">
        <v>18011</v>
      </c>
      <c r="K33" s="140">
        <v>18962</v>
      </c>
      <c r="L33" s="140">
        <v>20270</v>
      </c>
      <c r="M33" s="151">
        <v>20223</v>
      </c>
      <c r="N33" s="149">
        <v>20208</v>
      </c>
      <c r="O33" s="140">
        <f t="shared" si="0"/>
        <v>17</v>
      </c>
      <c r="P33" s="147">
        <f t="shared" si="1"/>
        <v>0.017542260545278878</v>
      </c>
    </row>
    <row r="34" spans="1:16" s="138" customFormat="1" ht="12" customHeight="1">
      <c r="A34" s="353" t="s">
        <v>53</v>
      </c>
      <c r="B34" s="139">
        <v>18887</v>
      </c>
      <c r="C34" s="140">
        <v>19273</v>
      </c>
      <c r="D34" s="140">
        <v>19243</v>
      </c>
      <c r="E34" s="140">
        <v>20089</v>
      </c>
      <c r="F34" s="140">
        <v>21955</v>
      </c>
      <c r="G34" s="140">
        <v>23351</v>
      </c>
      <c r="H34" s="140">
        <v>23922</v>
      </c>
      <c r="I34" s="140">
        <v>25021</v>
      </c>
      <c r="J34" s="140">
        <v>26205</v>
      </c>
      <c r="K34" s="140">
        <v>27811</v>
      </c>
      <c r="L34" s="140">
        <v>27724</v>
      </c>
      <c r="M34" s="151">
        <v>28145</v>
      </c>
      <c r="N34" s="151">
        <v>27582</v>
      </c>
      <c r="O34" s="140">
        <f t="shared" si="0"/>
        <v>13</v>
      </c>
      <c r="P34" s="147">
        <f t="shared" si="1"/>
        <v>0.023943518921213477</v>
      </c>
    </row>
    <row r="35" spans="1:16" s="138" customFormat="1" ht="12" customHeight="1">
      <c r="A35" s="353" t="s">
        <v>54</v>
      </c>
      <c r="B35" s="139">
        <v>7449</v>
      </c>
      <c r="C35" s="140">
        <v>8063</v>
      </c>
      <c r="D35" s="140">
        <v>8798</v>
      </c>
      <c r="E35" s="140">
        <v>8687</v>
      </c>
      <c r="F35" s="140">
        <v>9081</v>
      </c>
      <c r="G35" s="140">
        <v>10197</v>
      </c>
      <c r="H35" s="140">
        <v>10005</v>
      </c>
      <c r="I35" s="140">
        <v>10354</v>
      </c>
      <c r="J35" s="140">
        <v>10357</v>
      </c>
      <c r="K35" s="140">
        <v>10732</v>
      </c>
      <c r="L35" s="140">
        <v>10978</v>
      </c>
      <c r="M35" s="151">
        <v>11145</v>
      </c>
      <c r="N35" s="151">
        <v>11242</v>
      </c>
      <c r="O35" s="140">
        <f t="shared" si="0"/>
        <v>24</v>
      </c>
      <c r="P35" s="147">
        <f t="shared" si="1"/>
        <v>0.009759010938738377</v>
      </c>
    </row>
    <row r="36" spans="1:16" s="138" customFormat="1" ht="12" customHeight="1">
      <c r="A36" s="353" t="s">
        <v>55</v>
      </c>
      <c r="B36" s="139">
        <v>40154</v>
      </c>
      <c r="C36" s="140">
        <v>40175</v>
      </c>
      <c r="D36" s="140">
        <v>38134</v>
      </c>
      <c r="E36" s="140">
        <v>39114</v>
      </c>
      <c r="F36" s="140">
        <v>39905</v>
      </c>
      <c r="G36" s="140">
        <v>42054</v>
      </c>
      <c r="H36" s="140">
        <v>42647</v>
      </c>
      <c r="I36" s="140">
        <v>44675</v>
      </c>
      <c r="J36" s="140">
        <v>46885</v>
      </c>
      <c r="K36" s="140">
        <v>48782</v>
      </c>
      <c r="L36" s="140">
        <v>51859</v>
      </c>
      <c r="M36" s="151">
        <v>56561</v>
      </c>
      <c r="N36" s="149">
        <v>56300</v>
      </c>
      <c r="O36" s="140">
        <f t="shared" si="0"/>
        <v>5</v>
      </c>
      <c r="P36" s="147">
        <f t="shared" si="1"/>
        <v>0.0488731823386382</v>
      </c>
    </row>
    <row r="37" spans="1:16" s="138" customFormat="1" ht="12" customHeight="1">
      <c r="A37" s="353" t="s">
        <v>56</v>
      </c>
      <c r="B37" s="139">
        <v>2640</v>
      </c>
      <c r="C37" s="140">
        <v>2430</v>
      </c>
      <c r="D37" s="140">
        <v>2443</v>
      </c>
      <c r="E37" s="140">
        <v>2532</v>
      </c>
      <c r="F37" s="140">
        <v>2657</v>
      </c>
      <c r="G37" s="140">
        <v>2802</v>
      </c>
      <c r="H37" s="140">
        <v>2767</v>
      </c>
      <c r="I37" s="140">
        <v>2337</v>
      </c>
      <c r="J37" s="140">
        <v>2297</v>
      </c>
      <c r="K37" s="140">
        <v>2723</v>
      </c>
      <c r="L37" s="140">
        <v>3045</v>
      </c>
      <c r="M37" s="151">
        <v>3133</v>
      </c>
      <c r="N37" s="151">
        <v>3085</v>
      </c>
      <c r="O37" s="140">
        <f t="shared" si="0"/>
        <v>32</v>
      </c>
      <c r="P37" s="147">
        <f t="shared" si="1"/>
        <v>0.00267804205177085</v>
      </c>
    </row>
    <row r="38" spans="1:16" s="138" customFormat="1" ht="12" customHeight="1">
      <c r="A38" s="353" t="s">
        <v>65</v>
      </c>
      <c r="B38" s="139">
        <v>40181</v>
      </c>
      <c r="C38" s="140">
        <v>43030</v>
      </c>
      <c r="D38" s="140">
        <v>43213</v>
      </c>
      <c r="E38" s="140">
        <v>44592</v>
      </c>
      <c r="F38" s="140">
        <v>45387</v>
      </c>
      <c r="G38" s="140">
        <v>46150</v>
      </c>
      <c r="H38" s="140">
        <v>47223</v>
      </c>
      <c r="I38" s="140">
        <v>47900</v>
      </c>
      <c r="J38" s="140">
        <v>48452</v>
      </c>
      <c r="K38" s="140">
        <v>49827</v>
      </c>
      <c r="L38" s="140">
        <v>51214</v>
      </c>
      <c r="M38" s="151">
        <v>52372</v>
      </c>
      <c r="N38" s="149">
        <v>52591</v>
      </c>
      <c r="O38" s="140">
        <f t="shared" si="0"/>
        <v>7</v>
      </c>
      <c r="P38" s="147">
        <f t="shared" si="1"/>
        <v>0.045653455281906244</v>
      </c>
    </row>
    <row r="39" spans="1:16" s="138" customFormat="1" ht="12" customHeight="1">
      <c r="A39" s="353" t="s">
        <v>58</v>
      </c>
      <c r="B39" s="139">
        <v>13326</v>
      </c>
      <c r="C39" s="140">
        <v>13655</v>
      </c>
      <c r="D39" s="140">
        <v>13053</v>
      </c>
      <c r="E39" s="140">
        <v>12963</v>
      </c>
      <c r="F39" s="140">
        <v>13971</v>
      </c>
      <c r="G39" s="140">
        <v>14488</v>
      </c>
      <c r="H39" s="140">
        <v>15287</v>
      </c>
      <c r="I39" s="140">
        <v>16700</v>
      </c>
      <c r="J39" s="140">
        <v>15582</v>
      </c>
      <c r="K39" s="140">
        <v>16128</v>
      </c>
      <c r="L39" s="140">
        <v>16347</v>
      </c>
      <c r="M39" s="151">
        <v>16910</v>
      </c>
      <c r="N39" s="151">
        <v>16177</v>
      </c>
      <c r="O39" s="140">
        <f t="shared" si="0"/>
        <v>21</v>
      </c>
      <c r="P39" s="147">
        <f t="shared" si="1"/>
        <v>0.01404301013662789</v>
      </c>
    </row>
    <row r="40" spans="1:16" s="138" customFormat="1" ht="12" customHeight="1">
      <c r="A40" s="353" t="s">
        <v>59</v>
      </c>
      <c r="B40" s="139">
        <v>3633</v>
      </c>
      <c r="C40" s="140">
        <v>3731</v>
      </c>
      <c r="D40" s="140">
        <v>3681</v>
      </c>
      <c r="E40" s="140">
        <v>3533</v>
      </c>
      <c r="F40" s="140">
        <v>3790</v>
      </c>
      <c r="G40" s="140">
        <v>3960</v>
      </c>
      <c r="H40" s="140">
        <v>4028</v>
      </c>
      <c r="I40" s="140">
        <v>4351</v>
      </c>
      <c r="J40" s="140">
        <v>4833</v>
      </c>
      <c r="K40" s="140">
        <v>5163</v>
      </c>
      <c r="L40" s="140">
        <v>5526</v>
      </c>
      <c r="M40" s="151">
        <v>5867</v>
      </c>
      <c r="N40" s="149">
        <v>5825</v>
      </c>
      <c r="O40" s="140">
        <f t="shared" si="0"/>
        <v>29</v>
      </c>
      <c r="P40" s="147">
        <f t="shared" si="1"/>
        <v>0.0050565947979141655</v>
      </c>
    </row>
    <row r="41" spans="1:16" s="143" customFormat="1" ht="12" customHeight="1">
      <c r="A41" s="358" t="s">
        <v>79</v>
      </c>
      <c r="B41" s="359">
        <v>761246</v>
      </c>
      <c r="C41" s="360">
        <v>765127</v>
      </c>
      <c r="D41" s="360">
        <v>747184</v>
      </c>
      <c r="E41" s="360">
        <v>772019</v>
      </c>
      <c r="F41" s="360">
        <v>817879</v>
      </c>
      <c r="G41" s="360">
        <v>848162</v>
      </c>
      <c r="H41" s="360">
        <v>873622</v>
      </c>
      <c r="I41" s="360">
        <v>920137</v>
      </c>
      <c r="J41" s="360">
        <v>970856</v>
      </c>
      <c r="K41" s="360">
        <v>1024297</v>
      </c>
      <c r="L41" s="360">
        <v>1092588</v>
      </c>
      <c r="M41" s="360">
        <v>1154332</v>
      </c>
      <c r="N41" s="367">
        <v>1151961</v>
      </c>
      <c r="O41" s="363"/>
      <c r="P41" s="364">
        <f>SUM(P9:P40)</f>
        <v>1</v>
      </c>
    </row>
    <row r="42" s="143" customFormat="1" ht="12.75">
      <c r="A42" s="133"/>
    </row>
    <row r="43" s="143" customFormat="1" ht="12.75">
      <c r="A43" s="144" t="s">
        <v>138</v>
      </c>
    </row>
    <row r="44" spans="2:14" ht="12.75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</row>
    <row r="45" s="130" customFormat="1" ht="10.5" customHeight="1">
      <c r="A45" s="128"/>
    </row>
    <row r="46" s="130" customFormat="1" ht="12.75"/>
  </sheetData>
  <sheetProtection/>
  <mergeCells count="2">
    <mergeCell ref="A6:P6"/>
    <mergeCell ref="A7:P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N23" sqref="N23:P23"/>
    </sheetView>
  </sheetViews>
  <sheetFormatPr defaultColWidth="21.421875" defaultRowHeight="12.75"/>
  <cols>
    <col min="1" max="1" width="21.421875" style="133" customWidth="1"/>
    <col min="2" max="14" width="9.7109375" style="133" customWidth="1"/>
    <col min="15" max="15" width="7.57421875" style="133" customWidth="1"/>
    <col min="16" max="16" width="10.7109375" style="133" customWidth="1"/>
    <col min="17" max="16384" width="21.421875" style="133" customWidth="1"/>
  </cols>
  <sheetData>
    <row r="1" s="130" customFormat="1" ht="12.75">
      <c r="A1" s="131" t="s">
        <v>98</v>
      </c>
    </row>
    <row r="2" s="130" customFormat="1" ht="14.25" customHeight="1">
      <c r="A2" s="132" t="s">
        <v>116</v>
      </c>
    </row>
    <row r="3" s="130" customFormat="1" ht="12.75" customHeight="1">
      <c r="A3" s="132" t="s">
        <v>100</v>
      </c>
    </row>
    <row r="4" s="130" customFormat="1" ht="12.75" customHeight="1">
      <c r="A4" s="132" t="s">
        <v>167</v>
      </c>
    </row>
    <row r="5" s="130" customFormat="1" ht="12.75" customHeight="1">
      <c r="A5" s="129"/>
    </row>
    <row r="6" spans="1:16" ht="18" customHeight="1">
      <c r="A6" s="368" t="s">
        <v>116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70"/>
    </row>
    <row r="7" spans="1:16" ht="12.75" customHeight="1">
      <c r="A7" s="335" t="s">
        <v>168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7"/>
    </row>
    <row r="8" spans="1:16" s="137" customFormat="1" ht="28.5" customHeight="1">
      <c r="A8" s="206" t="s">
        <v>29</v>
      </c>
      <c r="B8" s="351">
        <v>39417</v>
      </c>
      <c r="C8" s="207">
        <v>39783</v>
      </c>
      <c r="D8" s="207">
        <v>40148</v>
      </c>
      <c r="E8" s="207">
        <v>40513</v>
      </c>
      <c r="F8" s="207">
        <v>40878</v>
      </c>
      <c r="G8" s="207">
        <v>41244</v>
      </c>
      <c r="H8" s="207">
        <v>41609</v>
      </c>
      <c r="I8" s="207">
        <v>41974</v>
      </c>
      <c r="J8" s="207">
        <v>42339</v>
      </c>
      <c r="K8" s="207">
        <v>42705</v>
      </c>
      <c r="L8" s="207">
        <v>43070</v>
      </c>
      <c r="M8" s="207">
        <v>43374</v>
      </c>
      <c r="N8" s="207">
        <v>43466</v>
      </c>
      <c r="O8" s="135" t="s">
        <v>169</v>
      </c>
      <c r="P8" s="136" t="s">
        <v>170</v>
      </c>
    </row>
    <row r="9" spans="1:16" s="138" customFormat="1" ht="12.75">
      <c r="A9" s="148" t="s">
        <v>63</v>
      </c>
      <c r="B9" s="355">
        <v>73648</v>
      </c>
      <c r="C9" s="151">
        <v>70713</v>
      </c>
      <c r="D9" s="151">
        <v>71075</v>
      </c>
      <c r="E9" s="151">
        <v>69621</v>
      </c>
      <c r="F9" s="151">
        <v>73286</v>
      </c>
      <c r="G9" s="151">
        <v>78038</v>
      </c>
      <c r="H9" s="151">
        <v>79303</v>
      </c>
      <c r="I9" s="151">
        <v>83092</v>
      </c>
      <c r="J9" s="151">
        <v>84030</v>
      </c>
      <c r="K9" s="151">
        <v>86137</v>
      </c>
      <c r="L9" s="151">
        <v>92112</v>
      </c>
      <c r="M9" s="151">
        <v>100337</v>
      </c>
      <c r="N9" s="151">
        <v>99735</v>
      </c>
      <c r="O9" s="140">
        <f>_xlfn.RANK.EQ(N9,$N$9:$N$40)</f>
        <v>20</v>
      </c>
      <c r="P9" s="147">
        <f>N9/$N$41</f>
        <v>0.01454663674932441</v>
      </c>
    </row>
    <row r="10" spans="1:16" s="138" customFormat="1" ht="12" customHeight="1">
      <c r="A10" s="150" t="s">
        <v>69</v>
      </c>
      <c r="B10" s="355">
        <v>154142</v>
      </c>
      <c r="C10" s="151">
        <v>157002</v>
      </c>
      <c r="D10" s="151">
        <v>155674</v>
      </c>
      <c r="E10" s="151">
        <v>160635</v>
      </c>
      <c r="F10" s="151">
        <v>164073</v>
      </c>
      <c r="G10" s="151">
        <v>171059</v>
      </c>
      <c r="H10" s="151">
        <v>174933</v>
      </c>
      <c r="I10" s="151">
        <v>185673</v>
      </c>
      <c r="J10" s="151">
        <v>198506</v>
      </c>
      <c r="K10" s="151">
        <v>204221</v>
      </c>
      <c r="L10" s="151">
        <v>211170</v>
      </c>
      <c r="M10" s="151">
        <v>232306</v>
      </c>
      <c r="N10" s="348">
        <v>221947</v>
      </c>
      <c r="O10" s="140">
        <f aca="true" t="shared" si="0" ref="O10:O40">_xlfn.RANK.EQ(N10,$N$9:$N$40)</f>
        <v>8</v>
      </c>
      <c r="P10" s="147">
        <f aca="true" t="shared" si="1" ref="P10:P40">N10/$N$41</f>
        <v>0.0323716086288896</v>
      </c>
    </row>
    <row r="11" spans="1:16" s="138" customFormat="1" ht="12.75">
      <c r="A11" s="150" t="s">
        <v>31</v>
      </c>
      <c r="B11" s="355">
        <v>51193</v>
      </c>
      <c r="C11" s="151">
        <v>52696</v>
      </c>
      <c r="D11" s="151">
        <v>50091</v>
      </c>
      <c r="E11" s="151">
        <v>50918</v>
      </c>
      <c r="F11" s="151">
        <v>53148</v>
      </c>
      <c r="G11" s="151">
        <v>57032</v>
      </c>
      <c r="H11" s="151">
        <v>59523</v>
      </c>
      <c r="I11" s="151">
        <v>57370</v>
      </c>
      <c r="J11" s="151">
        <v>60364</v>
      </c>
      <c r="K11" s="151">
        <v>65664</v>
      </c>
      <c r="L11" s="151">
        <v>72498</v>
      </c>
      <c r="M11" s="151">
        <v>74692</v>
      </c>
      <c r="N11" s="151">
        <v>75474</v>
      </c>
      <c r="O11" s="140">
        <f t="shared" si="0"/>
        <v>23</v>
      </c>
      <c r="P11" s="147">
        <f t="shared" si="1"/>
        <v>0.011008100085411445</v>
      </c>
    </row>
    <row r="12" spans="1:16" s="138" customFormat="1" ht="12" customHeight="1">
      <c r="A12" s="150" t="s">
        <v>32</v>
      </c>
      <c r="B12" s="355">
        <v>39026</v>
      </c>
      <c r="C12" s="151">
        <v>41657</v>
      </c>
      <c r="D12" s="151">
        <v>46971</v>
      </c>
      <c r="E12" s="151">
        <v>49481</v>
      </c>
      <c r="F12" s="151">
        <v>48856</v>
      </c>
      <c r="G12" s="151">
        <v>56534</v>
      </c>
      <c r="H12" s="151">
        <v>60735</v>
      </c>
      <c r="I12" s="151">
        <v>56650</v>
      </c>
      <c r="J12" s="151">
        <v>49435</v>
      </c>
      <c r="K12" s="151">
        <v>43671</v>
      </c>
      <c r="L12" s="151">
        <v>43298</v>
      </c>
      <c r="M12" s="151">
        <v>44973</v>
      </c>
      <c r="N12" s="348">
        <v>44782</v>
      </c>
      <c r="O12" s="140">
        <f t="shared" si="0"/>
        <v>31</v>
      </c>
      <c r="P12" s="147">
        <f t="shared" si="1"/>
        <v>0.006531583565531115</v>
      </c>
    </row>
    <row r="13" spans="1:16" s="138" customFormat="1" ht="12" customHeight="1">
      <c r="A13" s="150" t="s">
        <v>35</v>
      </c>
      <c r="B13" s="355">
        <v>75304</v>
      </c>
      <c r="C13" s="151">
        <v>77916</v>
      </c>
      <c r="D13" s="151">
        <v>85941</v>
      </c>
      <c r="E13" s="151">
        <v>90986</v>
      </c>
      <c r="F13" s="151">
        <v>93968</v>
      </c>
      <c r="G13" s="151">
        <v>95690</v>
      </c>
      <c r="H13" s="151">
        <v>96417</v>
      </c>
      <c r="I13" s="151">
        <v>94488</v>
      </c>
      <c r="J13" s="151">
        <v>96595</v>
      </c>
      <c r="K13" s="151">
        <v>98047</v>
      </c>
      <c r="L13" s="151">
        <v>94573</v>
      </c>
      <c r="M13" s="151">
        <v>95892</v>
      </c>
      <c r="N13" s="151">
        <v>91983</v>
      </c>
      <c r="O13" s="140">
        <f t="shared" si="0"/>
        <v>21</v>
      </c>
      <c r="P13" s="147">
        <f t="shared" si="1"/>
        <v>0.013415985242022432</v>
      </c>
    </row>
    <row r="14" spans="1:16" s="138" customFormat="1" ht="12" customHeight="1">
      <c r="A14" s="150" t="s">
        <v>36</v>
      </c>
      <c r="B14" s="355">
        <v>148118</v>
      </c>
      <c r="C14" s="151">
        <v>147373</v>
      </c>
      <c r="D14" s="151">
        <v>149697</v>
      </c>
      <c r="E14" s="151">
        <v>153424</v>
      </c>
      <c r="F14" s="151">
        <v>151376</v>
      </c>
      <c r="G14" s="151">
        <v>154726</v>
      </c>
      <c r="H14" s="151">
        <v>154456</v>
      </c>
      <c r="I14" s="151">
        <v>158172</v>
      </c>
      <c r="J14" s="151">
        <v>160769</v>
      </c>
      <c r="K14" s="151">
        <v>163800</v>
      </c>
      <c r="L14" s="151">
        <v>167404</v>
      </c>
      <c r="M14" s="151">
        <v>173962</v>
      </c>
      <c r="N14" s="348">
        <v>172122</v>
      </c>
      <c r="O14" s="140">
        <f t="shared" si="0"/>
        <v>12</v>
      </c>
      <c r="P14" s="147">
        <f t="shared" si="1"/>
        <v>0.025104489001526203</v>
      </c>
    </row>
    <row r="15" spans="1:16" s="138" customFormat="1" ht="12" customHeight="1">
      <c r="A15" s="150" t="s">
        <v>64</v>
      </c>
      <c r="B15" s="355">
        <v>119639</v>
      </c>
      <c r="C15" s="151">
        <v>125255</v>
      </c>
      <c r="D15" s="151">
        <v>125505</v>
      </c>
      <c r="E15" s="151">
        <v>130325</v>
      </c>
      <c r="F15" s="151">
        <v>132169</v>
      </c>
      <c r="G15" s="151">
        <v>139888</v>
      </c>
      <c r="H15" s="151">
        <v>135498</v>
      </c>
      <c r="I15" s="151">
        <v>138772</v>
      </c>
      <c r="J15" s="151">
        <v>141318</v>
      </c>
      <c r="K15" s="151">
        <v>1737693</v>
      </c>
      <c r="L15" s="151">
        <v>1770331</v>
      </c>
      <c r="M15" s="151">
        <v>1855664</v>
      </c>
      <c r="N15" s="151">
        <v>1822520</v>
      </c>
      <c r="O15" s="140">
        <f t="shared" si="0"/>
        <v>1</v>
      </c>
      <c r="P15" s="147">
        <f t="shared" si="1"/>
        <v>0.2658197865180601</v>
      </c>
    </row>
    <row r="16" spans="1:16" s="138" customFormat="1" ht="12" customHeight="1">
      <c r="A16" s="150" t="s">
        <v>34</v>
      </c>
      <c r="B16" s="355">
        <v>39356</v>
      </c>
      <c r="C16" s="151">
        <v>40660</v>
      </c>
      <c r="D16" s="151">
        <v>41026</v>
      </c>
      <c r="E16" s="151">
        <v>43143</v>
      </c>
      <c r="F16" s="151">
        <v>44777</v>
      </c>
      <c r="G16" s="151">
        <v>46464</v>
      </c>
      <c r="H16" s="151">
        <v>48176</v>
      </c>
      <c r="I16" s="151">
        <v>49479</v>
      </c>
      <c r="J16" s="151">
        <v>48327</v>
      </c>
      <c r="K16" s="151">
        <v>146885</v>
      </c>
      <c r="L16" s="151">
        <v>148762</v>
      </c>
      <c r="M16" s="151">
        <v>160664</v>
      </c>
      <c r="N16" s="151">
        <v>155925</v>
      </c>
      <c r="O16" s="140">
        <f t="shared" si="0"/>
        <v>13</v>
      </c>
      <c r="P16" s="147">
        <f t="shared" si="1"/>
        <v>0.022742109942732326</v>
      </c>
    </row>
    <row r="17" spans="1:16" s="138" customFormat="1" ht="12" customHeight="1">
      <c r="A17" s="150" t="s">
        <v>37</v>
      </c>
      <c r="B17" s="355">
        <v>1255115</v>
      </c>
      <c r="C17" s="151">
        <v>1284486</v>
      </c>
      <c r="D17" s="151">
        <v>1280830</v>
      </c>
      <c r="E17" s="151">
        <v>1342143</v>
      </c>
      <c r="F17" s="151">
        <v>1392783</v>
      </c>
      <c r="G17" s="151">
        <v>1454970</v>
      </c>
      <c r="H17" s="151">
        <v>1524784</v>
      </c>
      <c r="I17" s="151">
        <v>1595302</v>
      </c>
      <c r="J17" s="151">
        <v>1660303</v>
      </c>
      <c r="K17" s="151">
        <v>50018</v>
      </c>
      <c r="L17" s="151">
        <v>51941</v>
      </c>
      <c r="M17" s="151">
        <v>52574</v>
      </c>
      <c r="N17" s="149">
        <v>52557</v>
      </c>
      <c r="O17" s="140">
        <f t="shared" si="0"/>
        <v>29</v>
      </c>
      <c r="P17" s="147">
        <f t="shared" si="1"/>
        <v>0.007665589689018328</v>
      </c>
    </row>
    <row r="18" spans="1:16" s="138" customFormat="1" ht="12" customHeight="1">
      <c r="A18" s="150" t="s">
        <v>38</v>
      </c>
      <c r="B18" s="355">
        <v>44257</v>
      </c>
      <c r="C18" s="151">
        <v>44292</v>
      </c>
      <c r="D18" s="151">
        <v>46184</v>
      </c>
      <c r="E18" s="151">
        <v>45256</v>
      </c>
      <c r="F18" s="151">
        <v>44628</v>
      </c>
      <c r="G18" s="151">
        <v>47447</v>
      </c>
      <c r="H18" s="151">
        <v>48917</v>
      </c>
      <c r="I18" s="151">
        <v>51277</v>
      </c>
      <c r="J18" s="151">
        <v>52556</v>
      </c>
      <c r="K18" s="151">
        <v>51887</v>
      </c>
      <c r="L18" s="151">
        <v>52063</v>
      </c>
      <c r="M18" s="151">
        <v>55018</v>
      </c>
      <c r="N18" s="151">
        <v>54915</v>
      </c>
      <c r="O18" s="140">
        <f t="shared" si="0"/>
        <v>28</v>
      </c>
      <c r="P18" s="147">
        <f t="shared" si="1"/>
        <v>0.008009510774443776</v>
      </c>
    </row>
    <row r="19" spans="1:16" s="138" customFormat="1" ht="12.75">
      <c r="A19" s="150" t="s">
        <v>68</v>
      </c>
      <c r="B19" s="355">
        <v>294944</v>
      </c>
      <c r="C19" s="151">
        <v>297777</v>
      </c>
      <c r="D19" s="151">
        <v>293023</v>
      </c>
      <c r="E19" s="151">
        <v>307142</v>
      </c>
      <c r="F19" s="151">
        <v>316595</v>
      </c>
      <c r="G19" s="151">
        <v>332227</v>
      </c>
      <c r="H19" s="151">
        <v>316804</v>
      </c>
      <c r="I19" s="151">
        <v>326168</v>
      </c>
      <c r="J19" s="151">
        <v>342029</v>
      </c>
      <c r="K19" s="151">
        <v>354026</v>
      </c>
      <c r="L19" s="151">
        <v>373805</v>
      </c>
      <c r="M19" s="151">
        <v>404516</v>
      </c>
      <c r="N19" s="151">
        <v>402516</v>
      </c>
      <c r="O19" s="140">
        <f t="shared" si="0"/>
        <v>4</v>
      </c>
      <c r="P19" s="147">
        <f t="shared" si="1"/>
        <v>0.05870811688766295</v>
      </c>
    </row>
    <row r="20" spans="1:16" s="138" customFormat="1" ht="12" customHeight="1">
      <c r="A20" s="150" t="s">
        <v>39</v>
      </c>
      <c r="B20" s="355">
        <v>155844</v>
      </c>
      <c r="C20" s="151">
        <v>163372</v>
      </c>
      <c r="D20" s="151">
        <v>167900</v>
      </c>
      <c r="E20" s="151">
        <v>175455</v>
      </c>
      <c r="F20" s="151">
        <v>178129</v>
      </c>
      <c r="G20" s="151">
        <v>180893</v>
      </c>
      <c r="H20" s="151">
        <v>189367</v>
      </c>
      <c r="I20" s="151">
        <v>209253</v>
      </c>
      <c r="J20" s="151">
        <v>207353</v>
      </c>
      <c r="K20" s="151">
        <v>212028</v>
      </c>
      <c r="L20" s="151">
        <v>226096</v>
      </c>
      <c r="M20" s="151">
        <v>236708</v>
      </c>
      <c r="N20" s="149">
        <v>235356</v>
      </c>
      <c r="O20" s="140">
        <f t="shared" si="0"/>
        <v>7</v>
      </c>
      <c r="P20" s="147">
        <f t="shared" si="1"/>
        <v>0.034327349864881895</v>
      </c>
    </row>
    <row r="21" spans="1:16" s="138" customFormat="1" ht="12" customHeight="1">
      <c r="A21" s="150" t="s">
        <v>40</v>
      </c>
      <c r="B21" s="355">
        <v>64124</v>
      </c>
      <c r="C21" s="151">
        <v>66401</v>
      </c>
      <c r="D21" s="151">
        <v>66749</v>
      </c>
      <c r="E21" s="151">
        <v>67708</v>
      </c>
      <c r="F21" s="151">
        <v>65129</v>
      </c>
      <c r="G21" s="151">
        <v>68150</v>
      </c>
      <c r="H21" s="151">
        <v>70611</v>
      </c>
      <c r="I21" s="151">
        <v>71656</v>
      </c>
      <c r="J21" s="151">
        <v>73170</v>
      </c>
      <c r="K21" s="151">
        <v>76849</v>
      </c>
      <c r="L21" s="151">
        <v>78042</v>
      </c>
      <c r="M21" s="151">
        <v>70430</v>
      </c>
      <c r="N21" s="149">
        <v>68315</v>
      </c>
      <c r="O21" s="140">
        <f t="shared" si="0"/>
        <v>25</v>
      </c>
      <c r="P21" s="147">
        <f t="shared" si="1"/>
        <v>0.009963939334537495</v>
      </c>
    </row>
    <row r="22" spans="1:16" s="138" customFormat="1" ht="12" customHeight="1">
      <c r="A22" s="150" t="s">
        <v>41</v>
      </c>
      <c r="B22" s="355">
        <v>43622</v>
      </c>
      <c r="C22" s="151">
        <v>44815</v>
      </c>
      <c r="D22" s="151">
        <v>43872</v>
      </c>
      <c r="E22" s="151">
        <v>44513</v>
      </c>
      <c r="F22" s="151">
        <v>45590</v>
      </c>
      <c r="G22" s="151">
        <v>46797</v>
      </c>
      <c r="H22" s="151">
        <v>49787</v>
      </c>
      <c r="I22" s="151">
        <v>51476</v>
      </c>
      <c r="J22" s="151">
        <v>50615</v>
      </c>
      <c r="K22" s="151">
        <v>52227</v>
      </c>
      <c r="L22" s="151">
        <v>55904</v>
      </c>
      <c r="M22" s="151">
        <v>58105</v>
      </c>
      <c r="N22" s="151">
        <v>57060</v>
      </c>
      <c r="O22" s="140">
        <f t="shared" si="0"/>
        <v>27</v>
      </c>
      <c r="P22" s="147">
        <f t="shared" si="1"/>
        <v>0.008322365196936389</v>
      </c>
    </row>
    <row r="23" spans="1:16" s="138" customFormat="1" ht="12" customHeight="1">
      <c r="A23" s="152" t="s">
        <v>28</v>
      </c>
      <c r="B23" s="356">
        <v>445658</v>
      </c>
      <c r="C23" s="153">
        <v>458010</v>
      </c>
      <c r="D23" s="153">
        <v>470298</v>
      </c>
      <c r="E23" s="153">
        <v>480627</v>
      </c>
      <c r="F23" s="153">
        <v>496044</v>
      </c>
      <c r="G23" s="153">
        <v>502496</v>
      </c>
      <c r="H23" s="153">
        <v>523456</v>
      </c>
      <c r="I23" s="153">
        <v>540644</v>
      </c>
      <c r="J23" s="153">
        <v>551836</v>
      </c>
      <c r="K23" s="153">
        <v>575641</v>
      </c>
      <c r="L23" s="153">
        <v>605107</v>
      </c>
      <c r="M23" s="153">
        <v>619665</v>
      </c>
      <c r="N23" s="357">
        <v>619635</v>
      </c>
      <c r="O23" s="371">
        <f t="shared" si="0"/>
        <v>2</v>
      </c>
      <c r="P23" s="373">
        <f t="shared" si="1"/>
        <v>0.09037554782340834</v>
      </c>
    </row>
    <row r="24" spans="1:16" s="138" customFormat="1" ht="12" customHeight="1">
      <c r="A24" s="150" t="s">
        <v>43</v>
      </c>
      <c r="B24" s="355">
        <v>118039</v>
      </c>
      <c r="C24" s="151">
        <v>125987</v>
      </c>
      <c r="D24" s="151">
        <v>130635</v>
      </c>
      <c r="E24" s="151">
        <v>133541</v>
      </c>
      <c r="F24" s="151">
        <v>139418</v>
      </c>
      <c r="G24" s="151">
        <v>140744</v>
      </c>
      <c r="H24" s="151">
        <v>129495</v>
      </c>
      <c r="I24" s="151">
        <v>133211</v>
      </c>
      <c r="J24" s="151">
        <v>135966</v>
      </c>
      <c r="K24" s="151">
        <v>142530</v>
      </c>
      <c r="L24" s="151">
        <v>150288</v>
      </c>
      <c r="M24" s="151">
        <v>153071</v>
      </c>
      <c r="N24" s="151">
        <v>151931</v>
      </c>
      <c r="O24" s="140">
        <f t="shared" si="0"/>
        <v>14</v>
      </c>
      <c r="P24" s="147">
        <f t="shared" si="1"/>
        <v>0.0221595735495223</v>
      </c>
    </row>
    <row r="25" spans="1:16" s="138" customFormat="1" ht="12" customHeight="1">
      <c r="A25" s="150" t="s">
        <v>44</v>
      </c>
      <c r="B25" s="355">
        <v>68980</v>
      </c>
      <c r="C25" s="151">
        <v>70409</v>
      </c>
      <c r="D25" s="151">
        <v>71049</v>
      </c>
      <c r="E25" s="151">
        <v>73191</v>
      </c>
      <c r="F25" s="151">
        <v>75437</v>
      </c>
      <c r="G25" s="151">
        <v>77753</v>
      </c>
      <c r="H25" s="151">
        <v>79886</v>
      </c>
      <c r="I25" s="151">
        <v>80052</v>
      </c>
      <c r="J25" s="151">
        <v>80622</v>
      </c>
      <c r="K25" s="151">
        <v>81259</v>
      </c>
      <c r="L25" s="151">
        <v>82011</v>
      </c>
      <c r="M25" s="151">
        <v>84929</v>
      </c>
      <c r="N25" s="149">
        <v>83853</v>
      </c>
      <c r="O25" s="140">
        <f t="shared" si="0"/>
        <v>22</v>
      </c>
      <c r="P25" s="147">
        <f t="shared" si="1"/>
        <v>0.012230201346980496</v>
      </c>
    </row>
    <row r="26" spans="1:16" s="138" customFormat="1" ht="12" customHeight="1">
      <c r="A26" s="150" t="s">
        <v>45</v>
      </c>
      <c r="B26" s="355">
        <v>39638</v>
      </c>
      <c r="C26" s="151">
        <v>42501</v>
      </c>
      <c r="D26" s="151">
        <v>44465</v>
      </c>
      <c r="E26" s="151">
        <v>47188</v>
      </c>
      <c r="F26" s="151">
        <v>49151</v>
      </c>
      <c r="G26" s="151">
        <v>50199</v>
      </c>
      <c r="H26" s="151">
        <v>52535</v>
      </c>
      <c r="I26" s="151">
        <v>55079</v>
      </c>
      <c r="J26" s="151">
        <v>56251</v>
      </c>
      <c r="K26" s="151">
        <v>58847</v>
      </c>
      <c r="L26" s="151">
        <v>60558</v>
      </c>
      <c r="M26" s="151">
        <v>58623</v>
      </c>
      <c r="N26" s="151">
        <v>59119</v>
      </c>
      <c r="O26" s="140">
        <f t="shared" si="0"/>
        <v>26</v>
      </c>
      <c r="P26" s="147">
        <f t="shared" si="1"/>
        <v>0.008622676271953775</v>
      </c>
    </row>
    <row r="27" spans="1:16" s="138" customFormat="1" ht="12" customHeight="1">
      <c r="A27" s="150" t="s">
        <v>46</v>
      </c>
      <c r="B27" s="355">
        <v>336872</v>
      </c>
      <c r="C27" s="151">
        <v>357552</v>
      </c>
      <c r="D27" s="151">
        <v>355067</v>
      </c>
      <c r="E27" s="151">
        <v>370435</v>
      </c>
      <c r="F27" s="151">
        <v>381304</v>
      </c>
      <c r="G27" s="151">
        <v>395122</v>
      </c>
      <c r="H27" s="151">
        <v>407320</v>
      </c>
      <c r="I27" s="151">
        <v>420236</v>
      </c>
      <c r="J27" s="151">
        <v>441697</v>
      </c>
      <c r="K27" s="151">
        <v>457608</v>
      </c>
      <c r="L27" s="151">
        <v>481075</v>
      </c>
      <c r="M27" s="151">
        <v>504104</v>
      </c>
      <c r="N27" s="149">
        <v>496514</v>
      </c>
      <c r="O27" s="140">
        <f t="shared" si="0"/>
        <v>3</v>
      </c>
      <c r="P27" s="147">
        <f t="shared" si="1"/>
        <v>0.07241799567808753</v>
      </c>
    </row>
    <row r="28" spans="1:16" s="138" customFormat="1" ht="12" customHeight="1">
      <c r="A28" s="150" t="s">
        <v>47</v>
      </c>
      <c r="B28" s="355">
        <v>77432</v>
      </c>
      <c r="C28" s="151">
        <v>81080</v>
      </c>
      <c r="D28" s="151">
        <v>84140</v>
      </c>
      <c r="E28" s="151">
        <v>85368</v>
      </c>
      <c r="F28" s="151">
        <v>87877</v>
      </c>
      <c r="G28" s="151">
        <v>92154</v>
      </c>
      <c r="H28" s="151">
        <v>94730</v>
      </c>
      <c r="I28" s="151">
        <v>95670</v>
      </c>
      <c r="J28" s="151">
        <v>97861</v>
      </c>
      <c r="K28" s="151">
        <v>101427</v>
      </c>
      <c r="L28" s="151">
        <v>106774</v>
      </c>
      <c r="M28" s="151">
        <v>106130</v>
      </c>
      <c r="N28" s="151">
        <v>105867</v>
      </c>
      <c r="O28" s="140">
        <f t="shared" si="0"/>
        <v>19</v>
      </c>
      <c r="P28" s="147">
        <f t="shared" si="1"/>
        <v>0.015441006594883714</v>
      </c>
    </row>
    <row r="29" spans="1:16" s="138" customFormat="1" ht="12" customHeight="1">
      <c r="A29" s="150" t="s">
        <v>48</v>
      </c>
      <c r="B29" s="355">
        <v>116191</v>
      </c>
      <c r="C29" s="151">
        <v>120335</v>
      </c>
      <c r="D29" s="151">
        <v>128744</v>
      </c>
      <c r="E29" s="151">
        <v>131142</v>
      </c>
      <c r="F29" s="151">
        <v>140339</v>
      </c>
      <c r="G29" s="151">
        <v>146385</v>
      </c>
      <c r="H29" s="151">
        <v>145339</v>
      </c>
      <c r="I29" s="151">
        <v>148949</v>
      </c>
      <c r="J29" s="151">
        <v>151499</v>
      </c>
      <c r="K29" s="151">
        <v>165998</v>
      </c>
      <c r="L29" s="151">
        <v>173603</v>
      </c>
      <c r="M29" s="151">
        <v>184610</v>
      </c>
      <c r="N29" s="151">
        <v>188772</v>
      </c>
      <c r="O29" s="140">
        <f t="shared" si="0"/>
        <v>9</v>
      </c>
      <c r="P29" s="147">
        <f t="shared" si="1"/>
        <v>0.02753293941388146</v>
      </c>
    </row>
    <row r="30" spans="1:16" s="138" customFormat="1" ht="12" customHeight="1">
      <c r="A30" s="150" t="s">
        <v>49</v>
      </c>
      <c r="B30" s="355">
        <v>95577</v>
      </c>
      <c r="C30" s="151">
        <v>101336</v>
      </c>
      <c r="D30" s="151">
        <v>104125</v>
      </c>
      <c r="E30" s="151">
        <v>109852</v>
      </c>
      <c r="F30" s="151">
        <v>121221</v>
      </c>
      <c r="G30" s="151">
        <v>129387</v>
      </c>
      <c r="H30" s="151">
        <v>136458</v>
      </c>
      <c r="I30" s="151">
        <v>143885</v>
      </c>
      <c r="J30" s="151">
        <v>150097</v>
      </c>
      <c r="K30" s="151">
        <v>158178</v>
      </c>
      <c r="L30" s="151">
        <v>166895</v>
      </c>
      <c r="M30" s="151">
        <v>177261</v>
      </c>
      <c r="N30" s="149">
        <v>176470</v>
      </c>
      <c r="O30" s="140">
        <f t="shared" si="0"/>
        <v>11</v>
      </c>
      <c r="P30" s="147">
        <f t="shared" si="1"/>
        <v>0.02573865731341333</v>
      </c>
    </row>
    <row r="31" spans="1:16" s="138" customFormat="1" ht="12" customHeight="1">
      <c r="A31" s="150" t="s">
        <v>50</v>
      </c>
      <c r="B31" s="355">
        <v>146207</v>
      </c>
      <c r="C31" s="151">
        <v>161216</v>
      </c>
      <c r="D31" s="151">
        <v>156573</v>
      </c>
      <c r="E31" s="151">
        <v>166254</v>
      </c>
      <c r="F31" s="151">
        <v>166753</v>
      </c>
      <c r="G31" s="151">
        <v>176541</v>
      </c>
      <c r="H31" s="151">
        <v>188362</v>
      </c>
      <c r="I31" s="151">
        <v>201899</v>
      </c>
      <c r="J31" s="151">
        <v>216184</v>
      </c>
      <c r="K31" s="151">
        <v>232298</v>
      </c>
      <c r="L31" s="151">
        <v>258433</v>
      </c>
      <c r="M31" s="151">
        <v>269355</v>
      </c>
      <c r="N31" s="149">
        <v>273395</v>
      </c>
      <c r="O31" s="140">
        <f t="shared" si="0"/>
        <v>6</v>
      </c>
      <c r="P31" s="147">
        <f t="shared" si="1"/>
        <v>0.03987544747662854</v>
      </c>
    </row>
    <row r="32" spans="1:16" s="138" customFormat="1" ht="12" customHeight="1">
      <c r="A32" s="150" t="s">
        <v>51</v>
      </c>
      <c r="B32" s="355">
        <v>83097</v>
      </c>
      <c r="C32" s="151">
        <v>86754</v>
      </c>
      <c r="D32" s="151">
        <v>87811</v>
      </c>
      <c r="E32" s="151">
        <v>91421</v>
      </c>
      <c r="F32" s="151">
        <v>94006</v>
      </c>
      <c r="G32" s="151">
        <v>96702</v>
      </c>
      <c r="H32" s="151">
        <v>103660</v>
      </c>
      <c r="I32" s="151">
        <v>105563</v>
      </c>
      <c r="J32" s="151">
        <v>107269</v>
      </c>
      <c r="K32" s="151">
        <v>109902</v>
      </c>
      <c r="L32" s="151">
        <v>113240</v>
      </c>
      <c r="M32" s="151">
        <v>117042</v>
      </c>
      <c r="N32" s="151">
        <v>115946</v>
      </c>
      <c r="O32" s="140">
        <f t="shared" si="0"/>
        <v>18</v>
      </c>
      <c r="P32" s="147">
        <f t="shared" si="1"/>
        <v>0.016911057748404953</v>
      </c>
    </row>
    <row r="33" spans="1:16" s="138" customFormat="1" ht="12" customHeight="1">
      <c r="A33" s="150" t="s">
        <v>52</v>
      </c>
      <c r="B33" s="355">
        <v>122221</v>
      </c>
      <c r="C33" s="151">
        <v>128082</v>
      </c>
      <c r="D33" s="151">
        <v>130061</v>
      </c>
      <c r="E33" s="151">
        <v>133108</v>
      </c>
      <c r="F33" s="151">
        <v>132649</v>
      </c>
      <c r="G33" s="151">
        <v>137340</v>
      </c>
      <c r="H33" s="151">
        <v>141750</v>
      </c>
      <c r="I33" s="151">
        <v>148326</v>
      </c>
      <c r="J33" s="151">
        <v>155692</v>
      </c>
      <c r="K33" s="151">
        <v>169757</v>
      </c>
      <c r="L33" s="151">
        <v>173918</v>
      </c>
      <c r="M33" s="151">
        <v>180356</v>
      </c>
      <c r="N33" s="149">
        <v>178602</v>
      </c>
      <c r="O33" s="140">
        <f t="shared" si="0"/>
        <v>10</v>
      </c>
      <c r="P33" s="147">
        <f t="shared" si="1"/>
        <v>0.0260496156484969</v>
      </c>
    </row>
    <row r="34" spans="1:16" s="138" customFormat="1" ht="12" customHeight="1">
      <c r="A34" s="150" t="s">
        <v>53</v>
      </c>
      <c r="B34" s="355">
        <v>104931</v>
      </c>
      <c r="C34" s="151">
        <v>106634</v>
      </c>
      <c r="D34" s="151">
        <v>111599</v>
      </c>
      <c r="E34" s="151">
        <v>114786</v>
      </c>
      <c r="F34" s="151">
        <v>119280</v>
      </c>
      <c r="G34" s="151">
        <v>126148</v>
      </c>
      <c r="H34" s="151">
        <v>129444</v>
      </c>
      <c r="I34" s="151">
        <v>131393</v>
      </c>
      <c r="J34" s="151">
        <v>135318</v>
      </c>
      <c r="K34" s="151">
        <v>140629</v>
      </c>
      <c r="L34" s="151">
        <v>142228</v>
      </c>
      <c r="M34" s="151">
        <v>150953</v>
      </c>
      <c r="N34" s="151">
        <v>148618</v>
      </c>
      <c r="O34" s="140">
        <f t="shared" si="0"/>
        <v>16</v>
      </c>
      <c r="P34" s="147">
        <f t="shared" si="1"/>
        <v>0.021676362965970773</v>
      </c>
    </row>
    <row r="35" spans="1:16" s="138" customFormat="1" ht="12" customHeight="1">
      <c r="A35" s="150" t="s">
        <v>54</v>
      </c>
      <c r="B35" s="355">
        <v>42579</v>
      </c>
      <c r="C35" s="151">
        <v>45144</v>
      </c>
      <c r="D35" s="151">
        <v>48178</v>
      </c>
      <c r="E35" s="151">
        <v>48220</v>
      </c>
      <c r="F35" s="151">
        <v>50604</v>
      </c>
      <c r="G35" s="151">
        <v>54920</v>
      </c>
      <c r="H35" s="151">
        <v>59364</v>
      </c>
      <c r="I35" s="151">
        <v>61192</v>
      </c>
      <c r="J35" s="151">
        <v>58624</v>
      </c>
      <c r="K35" s="151">
        <v>54108</v>
      </c>
      <c r="L35" s="151">
        <v>51745</v>
      </c>
      <c r="M35" s="151">
        <v>50716</v>
      </c>
      <c r="N35" s="151">
        <v>49797</v>
      </c>
      <c r="O35" s="140">
        <f t="shared" si="0"/>
        <v>30</v>
      </c>
      <c r="P35" s="147">
        <f t="shared" si="1"/>
        <v>0.00726303574679007</v>
      </c>
    </row>
    <row r="36" spans="1:16" s="138" customFormat="1" ht="12" customHeight="1">
      <c r="A36" s="150" t="s">
        <v>55</v>
      </c>
      <c r="B36" s="355">
        <v>122995</v>
      </c>
      <c r="C36" s="151">
        <v>126008</v>
      </c>
      <c r="D36" s="151">
        <v>126895</v>
      </c>
      <c r="E36" s="151">
        <v>126450</v>
      </c>
      <c r="F36" s="151">
        <v>127418</v>
      </c>
      <c r="G36" s="151">
        <v>132289</v>
      </c>
      <c r="H36" s="151">
        <v>131072</v>
      </c>
      <c r="I36" s="151">
        <v>129443</v>
      </c>
      <c r="J36" s="151">
        <v>131393</v>
      </c>
      <c r="K36" s="151">
        <v>130650</v>
      </c>
      <c r="L36" s="151">
        <v>134298</v>
      </c>
      <c r="M36" s="151">
        <v>137544</v>
      </c>
      <c r="N36" s="149">
        <v>136216</v>
      </c>
      <c r="O36" s="140">
        <f t="shared" si="0"/>
        <v>17</v>
      </c>
      <c r="P36" s="147">
        <f t="shared" si="1"/>
        <v>0.01986749557774075</v>
      </c>
    </row>
    <row r="37" spans="1:16" s="138" customFormat="1" ht="12" customHeight="1">
      <c r="A37" s="150" t="s">
        <v>56</v>
      </c>
      <c r="B37" s="355">
        <v>13049</v>
      </c>
      <c r="C37" s="151">
        <v>13369</v>
      </c>
      <c r="D37" s="151">
        <v>14125</v>
      </c>
      <c r="E37" s="151">
        <v>14748</v>
      </c>
      <c r="F37" s="151">
        <v>15928</v>
      </c>
      <c r="G37" s="151">
        <v>16179</v>
      </c>
      <c r="H37" s="151">
        <v>17972</v>
      </c>
      <c r="I37" s="151">
        <v>19707</v>
      </c>
      <c r="J37" s="151">
        <v>18838</v>
      </c>
      <c r="K37" s="151">
        <v>19907</v>
      </c>
      <c r="L37" s="151">
        <v>20323</v>
      </c>
      <c r="M37" s="151">
        <v>21226</v>
      </c>
      <c r="N37" s="151">
        <v>20742</v>
      </c>
      <c r="O37" s="140">
        <f t="shared" si="0"/>
        <v>32</v>
      </c>
      <c r="P37" s="147">
        <f t="shared" si="1"/>
        <v>0.0030252803875719346</v>
      </c>
    </row>
    <row r="38" spans="1:16" s="138" customFormat="1" ht="12" customHeight="1">
      <c r="A38" s="150" t="s">
        <v>65</v>
      </c>
      <c r="B38" s="355">
        <v>230436</v>
      </c>
      <c r="C38" s="151">
        <v>246341</v>
      </c>
      <c r="D38" s="151">
        <v>253068</v>
      </c>
      <c r="E38" s="151">
        <v>258444</v>
      </c>
      <c r="F38" s="151">
        <v>263699</v>
      </c>
      <c r="G38" s="151">
        <v>277362</v>
      </c>
      <c r="H38" s="151">
        <v>279825</v>
      </c>
      <c r="I38" s="151">
        <v>279266</v>
      </c>
      <c r="J38" s="151">
        <v>277423</v>
      </c>
      <c r="K38" s="151">
        <v>272472</v>
      </c>
      <c r="L38" s="151">
        <v>275455</v>
      </c>
      <c r="M38" s="151">
        <v>283243</v>
      </c>
      <c r="N38" s="149">
        <v>277667</v>
      </c>
      <c r="O38" s="140">
        <f t="shared" si="0"/>
        <v>5</v>
      </c>
      <c r="P38" s="147">
        <f t="shared" si="1"/>
        <v>0.04049853096981662</v>
      </c>
    </row>
    <row r="39" spans="1:16" s="138" customFormat="1" ht="12" customHeight="1">
      <c r="A39" s="150" t="s">
        <v>58</v>
      </c>
      <c r="B39" s="355">
        <v>99870</v>
      </c>
      <c r="C39" s="151">
        <v>106792</v>
      </c>
      <c r="D39" s="151">
        <v>111574</v>
      </c>
      <c r="E39" s="151">
        <v>114537</v>
      </c>
      <c r="F39" s="151">
        <v>119207</v>
      </c>
      <c r="G39" s="151">
        <v>123738</v>
      </c>
      <c r="H39" s="151">
        <v>130130</v>
      </c>
      <c r="I39" s="151">
        <v>131469</v>
      </c>
      <c r="J39" s="151">
        <v>134810</v>
      </c>
      <c r="K39" s="151">
        <v>139439</v>
      </c>
      <c r="L39" s="151">
        <v>143629</v>
      </c>
      <c r="M39" s="151">
        <v>149700</v>
      </c>
      <c r="N39" s="151">
        <v>149176</v>
      </c>
      <c r="O39" s="140">
        <f t="shared" si="0"/>
        <v>15</v>
      </c>
      <c r="P39" s="147">
        <f t="shared" si="1"/>
        <v>0.02175774887168214</v>
      </c>
    </row>
    <row r="40" spans="1:16" s="138" customFormat="1" ht="12" customHeight="1">
      <c r="A40" s="150" t="s">
        <v>59</v>
      </c>
      <c r="B40" s="355">
        <v>51161</v>
      </c>
      <c r="C40" s="151">
        <v>54779</v>
      </c>
      <c r="D40" s="151">
        <v>56249</v>
      </c>
      <c r="E40" s="151">
        <v>57761</v>
      </c>
      <c r="F40" s="151">
        <v>59339</v>
      </c>
      <c r="G40" s="151">
        <v>60858</v>
      </c>
      <c r="H40" s="151">
        <v>61712</v>
      </c>
      <c r="I40" s="151">
        <v>63300</v>
      </c>
      <c r="J40" s="151">
        <v>64891</v>
      </c>
      <c r="K40" s="151">
        <v>65108</v>
      </c>
      <c r="L40" s="151">
        <v>67390</v>
      </c>
      <c r="M40" s="151">
        <v>68427</v>
      </c>
      <c r="N40" s="149">
        <v>68697</v>
      </c>
      <c r="O40" s="140">
        <f t="shared" si="0"/>
        <v>24</v>
      </c>
      <c r="P40" s="147">
        <f t="shared" si="1"/>
        <v>0.010019655133787927</v>
      </c>
    </row>
    <row r="41" spans="1:16" s="143" customFormat="1" ht="12" customHeight="1">
      <c r="A41" s="365" t="s">
        <v>79</v>
      </c>
      <c r="B41" s="366">
        <v>4873265</v>
      </c>
      <c r="C41" s="361">
        <v>5046744</v>
      </c>
      <c r="D41" s="361">
        <v>5109194</v>
      </c>
      <c r="E41" s="361">
        <v>5287823</v>
      </c>
      <c r="F41" s="361">
        <v>5444181</v>
      </c>
      <c r="G41" s="361">
        <v>5666232</v>
      </c>
      <c r="H41" s="361">
        <v>5821821</v>
      </c>
      <c r="I41" s="361">
        <v>6018112</v>
      </c>
      <c r="J41" s="361">
        <v>6191641</v>
      </c>
      <c r="K41" s="361">
        <v>6418911</v>
      </c>
      <c r="L41" s="361">
        <v>6644969</v>
      </c>
      <c r="M41" s="361">
        <v>6932796</v>
      </c>
      <c r="N41" s="362">
        <v>6856224</v>
      </c>
      <c r="O41" s="363"/>
      <c r="P41" s="364">
        <f>SUM(P9:P40)</f>
        <v>0.9999999999999998</v>
      </c>
    </row>
    <row r="42" s="143" customFormat="1" ht="12.75">
      <c r="A42" s="133"/>
    </row>
    <row r="43" s="143" customFormat="1" ht="12.75">
      <c r="A43" s="144" t="s">
        <v>138</v>
      </c>
    </row>
    <row r="44" spans="2:14" ht="12.75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</row>
    <row r="45" s="130" customFormat="1" ht="10.5" customHeight="1">
      <c r="A45" s="128"/>
    </row>
    <row r="46" s="130" customFormat="1" ht="12.75"/>
  </sheetData>
  <sheetProtection/>
  <mergeCells count="2">
    <mergeCell ref="A6:P6"/>
    <mergeCell ref="A7:P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Q33" sqref="Q33"/>
    </sheetView>
  </sheetViews>
  <sheetFormatPr defaultColWidth="11.421875" defaultRowHeight="12.75"/>
  <cols>
    <col min="1" max="1" width="27.140625" style="3" customWidth="1"/>
    <col min="2" max="2" width="10.8515625" style="3" bestFit="1" customWidth="1"/>
    <col min="3" max="3" width="10.57421875" style="3" bestFit="1" customWidth="1"/>
    <col min="4" max="4" width="10.8515625" style="3" bestFit="1" customWidth="1"/>
    <col min="5" max="5" width="13.8515625" style="3" customWidth="1"/>
    <col min="6" max="6" width="10.8515625" style="3" bestFit="1" customWidth="1"/>
    <col min="7" max="7" width="11.7109375" style="3" customWidth="1"/>
    <col min="8" max="8" width="10.8515625" style="3" bestFit="1" customWidth="1"/>
    <col min="9" max="9" width="9.8515625" style="3" bestFit="1" customWidth="1"/>
    <col min="10" max="10" width="13.7109375" style="3" customWidth="1"/>
    <col min="11" max="16384" width="11.421875" style="3" customWidth="1"/>
  </cols>
  <sheetData>
    <row r="1" spans="1:9" ht="12.75">
      <c r="A1" s="1" t="s">
        <v>2</v>
      </c>
      <c r="B1" s="1"/>
      <c r="C1" s="1"/>
      <c r="D1" s="2"/>
      <c r="E1" s="2"/>
      <c r="F1" s="2"/>
      <c r="G1" s="2"/>
      <c r="H1" s="2"/>
      <c r="I1" s="2"/>
    </row>
    <row r="2" spans="1:9" ht="12.75">
      <c r="A2" s="1" t="s">
        <v>80</v>
      </c>
      <c r="B2" s="1"/>
      <c r="C2" s="1"/>
      <c r="D2" s="2"/>
      <c r="E2" s="2"/>
      <c r="F2" s="2"/>
      <c r="G2" s="2"/>
      <c r="H2" s="2"/>
      <c r="I2" s="2"/>
    </row>
    <row r="3" spans="1:3" ht="12.75">
      <c r="A3" s="1" t="s">
        <v>153</v>
      </c>
      <c r="B3" s="1"/>
      <c r="C3" s="1"/>
    </row>
    <row r="4" spans="4:9" ht="12.75">
      <c r="D4" s="2"/>
      <c r="E4" s="2"/>
      <c r="F4" s="2"/>
      <c r="G4" s="2"/>
      <c r="H4" s="2"/>
      <c r="I4" s="2"/>
    </row>
    <row r="5" spans="1:10" ht="30" customHeight="1">
      <c r="A5" s="11" t="s">
        <v>29</v>
      </c>
      <c r="B5" s="12" t="s">
        <v>127</v>
      </c>
      <c r="C5" s="12" t="s">
        <v>126</v>
      </c>
      <c r="D5" s="12" t="s">
        <v>128</v>
      </c>
      <c r="E5" s="12" t="s">
        <v>144</v>
      </c>
      <c r="F5" s="12" t="s">
        <v>146</v>
      </c>
      <c r="G5" s="12" t="s">
        <v>147</v>
      </c>
      <c r="H5" s="12" t="s">
        <v>156</v>
      </c>
      <c r="I5" s="12" t="s">
        <v>157</v>
      </c>
      <c r="J5" s="8" t="s">
        <v>161</v>
      </c>
    </row>
    <row r="6" spans="1:10" s="5" customFormat="1" ht="12.75">
      <c r="A6" s="214" t="s">
        <v>63</v>
      </c>
      <c r="B6" s="215">
        <v>1294139</v>
      </c>
      <c r="C6" s="215">
        <f>_xlfn.RANK.EQ(B6,$B$6:$B$37)</f>
        <v>27</v>
      </c>
      <c r="D6" s="215">
        <v>1311095</v>
      </c>
      <c r="E6" s="215">
        <f>_xlfn.RANK.EQ(D6,$D$6:$D$37)</f>
        <v>27</v>
      </c>
      <c r="F6" s="215">
        <v>1327674</v>
      </c>
      <c r="G6" s="216">
        <f>_xlfn.RANK.EQ(F6,$F$6:$F$37)</f>
        <v>27</v>
      </c>
      <c r="H6" s="215">
        <v>1343878</v>
      </c>
      <c r="I6" s="216">
        <f>_xlfn.RANK.EQ(H6,$H$6:$H$37)</f>
        <v>27</v>
      </c>
      <c r="J6" s="217">
        <f>H6/$H$38</f>
        <v>0.010734544327548348</v>
      </c>
    </row>
    <row r="7" spans="1:10" s="5" customFormat="1" ht="12.75">
      <c r="A7" s="218" t="s">
        <v>30</v>
      </c>
      <c r="B7" s="120">
        <v>3503256</v>
      </c>
      <c r="C7" s="120">
        <f>_xlfn.RANK.EQ(B7,$B$6:$B$37)</f>
        <v>14</v>
      </c>
      <c r="D7" s="120">
        <v>3553618</v>
      </c>
      <c r="E7" s="120">
        <f>_xlfn.RANK.EQ(D7,$D$6:$D$37)</f>
        <v>14</v>
      </c>
      <c r="F7" s="120">
        <v>3603298</v>
      </c>
      <c r="G7" s="208">
        <f aca="true" t="shared" si="0" ref="G7:G37">_xlfn.RANK.EQ(F7,$F$6:$F$37)</f>
        <v>14</v>
      </c>
      <c r="H7" s="120">
        <v>3652176</v>
      </c>
      <c r="I7" s="208">
        <f>_xlfn.RANK.EQ(H7,$H$6:$H$37)</f>
        <v>13</v>
      </c>
      <c r="J7" s="155">
        <f aca="true" t="shared" si="1" ref="J7:J37">H7/$H$38</f>
        <v>0.029172622190413278</v>
      </c>
    </row>
    <row r="8" spans="1:10" s="5" customFormat="1" ht="12.75">
      <c r="A8" s="218" t="s">
        <v>31</v>
      </c>
      <c r="B8" s="120">
        <v>772554</v>
      </c>
      <c r="C8" s="120">
        <v>11</v>
      </c>
      <c r="D8" s="120">
        <v>795526</v>
      </c>
      <c r="E8" s="120">
        <f aca="true" t="shared" si="2" ref="E8:E37">_xlfn.RANK.EQ(D8,$D$6:$D$37)</f>
        <v>31</v>
      </c>
      <c r="F8" s="120">
        <v>818534</v>
      </c>
      <c r="G8" s="208">
        <f t="shared" si="0"/>
        <v>31</v>
      </c>
      <c r="H8" s="120">
        <v>841510</v>
      </c>
      <c r="I8" s="208">
        <f>_xlfn.RANK.EQ(H8,$H$6:$H$37)</f>
        <v>31</v>
      </c>
      <c r="J8" s="155">
        <f>H8/$H$38</f>
        <v>0.00672176075289216</v>
      </c>
    </row>
    <row r="9" spans="1:10" s="5" customFormat="1" ht="12.75">
      <c r="A9" s="218" t="s">
        <v>32</v>
      </c>
      <c r="B9" s="120">
        <v>913003</v>
      </c>
      <c r="C9" s="120">
        <f>_xlfn.RANK.EQ(B9,$B$6:$B$37)</f>
        <v>30</v>
      </c>
      <c r="D9" s="120">
        <v>926646</v>
      </c>
      <c r="E9" s="120">
        <f t="shared" si="2"/>
        <v>30</v>
      </c>
      <c r="F9" s="120">
        <v>940104</v>
      </c>
      <c r="G9" s="208">
        <f t="shared" si="0"/>
        <v>30</v>
      </c>
      <c r="H9" s="120">
        <v>953492</v>
      </c>
      <c r="I9" s="208">
        <f aca="true" t="shared" si="3" ref="I9:I37">_xlfn.RANK.EQ(H9,$H$6:$H$37)</f>
        <v>30</v>
      </c>
      <c r="J9" s="155">
        <f t="shared" si="1"/>
        <v>0.00761624354291292</v>
      </c>
    </row>
    <row r="10" spans="1:10" s="5" customFormat="1" ht="12.75">
      <c r="A10" s="218" t="s">
        <v>35</v>
      </c>
      <c r="B10" s="120">
        <v>2973809</v>
      </c>
      <c r="C10" s="120">
        <f aca="true" t="shared" si="4" ref="C10:C37">_xlfn.RANK.EQ(B10,$B$6:$B$37)</f>
        <v>16</v>
      </c>
      <c r="D10" s="120">
        <v>3008430</v>
      </c>
      <c r="E10" s="120">
        <f t="shared" si="2"/>
        <v>16</v>
      </c>
      <c r="F10" s="120">
        <v>3042622</v>
      </c>
      <c r="G10" s="208">
        <f t="shared" si="0"/>
        <v>16</v>
      </c>
      <c r="H10" s="120">
        <v>3076370</v>
      </c>
      <c r="I10" s="208">
        <f t="shared" si="3"/>
        <v>15</v>
      </c>
      <c r="J10" s="155">
        <f t="shared" si="1"/>
        <v>0.024573235169367987</v>
      </c>
    </row>
    <row r="11" spans="1:10" s="5" customFormat="1" ht="12.75">
      <c r="A11" s="218" t="s">
        <v>36</v>
      </c>
      <c r="B11" s="120">
        <v>728088</v>
      </c>
      <c r="C11" s="120">
        <f t="shared" si="4"/>
        <v>32</v>
      </c>
      <c r="D11" s="120">
        <v>740284</v>
      </c>
      <c r="E11" s="120">
        <f t="shared" si="2"/>
        <v>32</v>
      </c>
      <c r="F11" s="120">
        <v>752331</v>
      </c>
      <c r="G11" s="208">
        <f t="shared" si="0"/>
        <v>32</v>
      </c>
      <c r="H11" s="120">
        <v>764135</v>
      </c>
      <c r="I11" s="208">
        <f t="shared" si="3"/>
        <v>32</v>
      </c>
      <c r="J11" s="155">
        <f t="shared" si="1"/>
        <v>0.006103709585045039</v>
      </c>
    </row>
    <row r="12" spans="1:10" s="5" customFormat="1" ht="12.75">
      <c r="A12" s="218" t="s">
        <v>108</v>
      </c>
      <c r="B12" s="120">
        <v>5277524</v>
      </c>
      <c r="C12" s="120">
        <f t="shared" si="4"/>
        <v>7</v>
      </c>
      <c r="D12" s="120">
        <v>5342304</v>
      </c>
      <c r="E12" s="120">
        <f>_xlfn.RANK.EQ(D12,$D$6:$D$37)</f>
        <v>7</v>
      </c>
      <c r="F12" s="120">
        <v>5406040</v>
      </c>
      <c r="G12" s="208">
        <f t="shared" si="0"/>
        <v>7</v>
      </c>
      <c r="H12" s="120">
        <v>5468889</v>
      </c>
      <c r="I12" s="208">
        <f t="shared" si="3"/>
        <v>7</v>
      </c>
      <c r="J12" s="155">
        <f t="shared" si="1"/>
        <v>0.04368404824912794</v>
      </c>
    </row>
    <row r="13" spans="1:10" s="5" customFormat="1" ht="12.75">
      <c r="A13" s="218" t="s">
        <v>33</v>
      </c>
      <c r="B13" s="120">
        <v>3723857</v>
      </c>
      <c r="C13" s="120">
        <f t="shared" si="4"/>
        <v>11</v>
      </c>
      <c r="D13" s="120">
        <v>3759864</v>
      </c>
      <c r="E13" s="120">
        <f t="shared" si="2"/>
        <v>11</v>
      </c>
      <c r="F13" s="120">
        <v>3795324</v>
      </c>
      <c r="G13" s="208">
        <f t="shared" si="0"/>
        <v>11</v>
      </c>
      <c r="H13" s="120">
        <v>3829703</v>
      </c>
      <c r="I13" s="208">
        <f t="shared" si="3"/>
        <v>11</v>
      </c>
      <c r="J13" s="155">
        <f t="shared" si="1"/>
        <v>0.030590661216899816</v>
      </c>
    </row>
    <row r="14" spans="1:10" s="5" customFormat="1" ht="12.75">
      <c r="A14" s="218" t="s">
        <v>34</v>
      </c>
      <c r="B14" s="120">
        <v>8846769</v>
      </c>
      <c r="C14" s="120">
        <f t="shared" si="4"/>
        <v>2</v>
      </c>
      <c r="D14" s="120">
        <v>8825142</v>
      </c>
      <c r="E14" s="120">
        <f t="shared" si="2"/>
        <v>2</v>
      </c>
      <c r="F14" s="120">
        <v>8802665</v>
      </c>
      <c r="G14" s="208">
        <f t="shared" si="0"/>
        <v>2</v>
      </c>
      <c r="H14" s="120">
        <v>8779092</v>
      </c>
      <c r="I14" s="208">
        <f t="shared" si="3"/>
        <v>2</v>
      </c>
      <c r="J14" s="155">
        <f t="shared" si="1"/>
        <v>0.07012507997721898</v>
      </c>
    </row>
    <row r="15" spans="1:10" s="5" customFormat="1" ht="12.75">
      <c r="A15" s="218" t="s">
        <v>38</v>
      </c>
      <c r="B15" s="120">
        <v>1771392</v>
      </c>
      <c r="C15" s="120">
        <f t="shared" si="4"/>
        <v>24</v>
      </c>
      <c r="D15" s="120">
        <v>1788722</v>
      </c>
      <c r="E15" s="120">
        <f t="shared" si="2"/>
        <v>24</v>
      </c>
      <c r="F15" s="120">
        <v>1805674</v>
      </c>
      <c r="G15" s="208">
        <f t="shared" si="0"/>
        <v>24</v>
      </c>
      <c r="H15" s="120">
        <v>1822087</v>
      </c>
      <c r="I15" s="208">
        <f t="shared" si="3"/>
        <v>24</v>
      </c>
      <c r="J15" s="155">
        <f t="shared" si="1"/>
        <v>0.014554352158566168</v>
      </c>
    </row>
    <row r="16" spans="1:10" s="5" customFormat="1" ht="12.75">
      <c r="A16" s="218" t="s">
        <v>39</v>
      </c>
      <c r="B16" s="120">
        <v>5835287</v>
      </c>
      <c r="C16" s="120">
        <f t="shared" si="4"/>
        <v>6</v>
      </c>
      <c r="D16" s="120">
        <v>5881130</v>
      </c>
      <c r="E16" s="120">
        <f t="shared" si="2"/>
        <v>6</v>
      </c>
      <c r="F16" s="120">
        <v>5925401</v>
      </c>
      <c r="G16" s="208">
        <f t="shared" si="0"/>
        <v>6</v>
      </c>
      <c r="H16" s="120">
        <v>5968015</v>
      </c>
      <c r="I16" s="208">
        <f t="shared" si="3"/>
        <v>6</v>
      </c>
      <c r="J16" s="155">
        <f t="shared" si="1"/>
        <v>0.047670935579698044</v>
      </c>
    </row>
    <row r="17" spans="1:10" s="5" customFormat="1" ht="12.75">
      <c r="A17" s="218" t="s">
        <v>40</v>
      </c>
      <c r="B17" s="120">
        <v>3575876</v>
      </c>
      <c r="C17" s="120">
        <f t="shared" si="4"/>
        <v>12</v>
      </c>
      <c r="D17" s="120">
        <v>3595537</v>
      </c>
      <c r="E17" s="120">
        <f t="shared" si="2"/>
        <v>13</v>
      </c>
      <c r="F17" s="120">
        <v>3614078</v>
      </c>
      <c r="G17" s="208">
        <f t="shared" si="0"/>
        <v>13</v>
      </c>
      <c r="H17" s="120">
        <v>3631509</v>
      </c>
      <c r="I17" s="208">
        <f t="shared" si="3"/>
        <v>14</v>
      </c>
      <c r="J17" s="155">
        <f t="shared" si="1"/>
        <v>0.029007539625167444</v>
      </c>
    </row>
    <row r="18" spans="1:10" s="5" customFormat="1" ht="12.75">
      <c r="A18" s="218" t="s">
        <v>41</v>
      </c>
      <c r="B18" s="120">
        <v>2891583</v>
      </c>
      <c r="C18" s="120">
        <f t="shared" si="4"/>
        <v>18</v>
      </c>
      <c r="D18" s="120">
        <v>2926104</v>
      </c>
      <c r="E18" s="120">
        <f t="shared" si="2"/>
        <v>18</v>
      </c>
      <c r="F18" s="120">
        <v>2959883</v>
      </c>
      <c r="G18" s="208">
        <f t="shared" si="0"/>
        <v>18</v>
      </c>
      <c r="H18" s="120">
        <v>2992943</v>
      </c>
      <c r="I18" s="208">
        <f>_xlfn.RANK.EQ(H18,$H$6:$H$37)</f>
        <v>18</v>
      </c>
      <c r="J18" s="155">
        <f t="shared" si="1"/>
        <v>0.023906842215830258</v>
      </c>
    </row>
    <row r="19" spans="1:10" s="5" customFormat="1" ht="12.75">
      <c r="A19" s="219" t="s">
        <v>28</v>
      </c>
      <c r="B19" s="121">
        <v>7965828</v>
      </c>
      <c r="C19" s="121">
        <f t="shared" si="4"/>
        <v>4</v>
      </c>
      <c r="D19" s="121">
        <v>8055985</v>
      </c>
      <c r="E19" s="121">
        <f t="shared" si="2"/>
        <v>4</v>
      </c>
      <c r="F19" s="121">
        <v>8143931</v>
      </c>
      <c r="G19" s="209">
        <f>_xlfn.RANK.EQ(F19,$F$6:$F$37)</f>
        <v>4</v>
      </c>
      <c r="H19" s="121">
        <v>8229627</v>
      </c>
      <c r="I19" s="209">
        <f t="shared" si="3"/>
        <v>4</v>
      </c>
      <c r="J19" s="339">
        <f t="shared" si="1"/>
        <v>0.06573609794243877</v>
      </c>
    </row>
    <row r="20" spans="1:10" s="5" customFormat="1" ht="12.75">
      <c r="A20" s="218" t="s">
        <v>42</v>
      </c>
      <c r="B20" s="120">
        <v>16964335</v>
      </c>
      <c r="C20" s="120">
        <f t="shared" si="4"/>
        <v>1</v>
      </c>
      <c r="D20" s="120">
        <v>17211493</v>
      </c>
      <c r="E20" s="120">
        <f t="shared" si="2"/>
        <v>1</v>
      </c>
      <c r="F20" s="120">
        <v>17455027</v>
      </c>
      <c r="G20" s="208">
        <f t="shared" si="0"/>
        <v>1</v>
      </c>
      <c r="H20" s="120">
        <v>17694804</v>
      </c>
      <c r="I20" s="208">
        <f t="shared" si="3"/>
        <v>1</v>
      </c>
      <c r="J20" s="155">
        <f t="shared" si="1"/>
        <v>0.14134144461422823</v>
      </c>
    </row>
    <row r="21" spans="1:10" s="5" customFormat="1" ht="12.75">
      <c r="A21" s="218" t="s">
        <v>43</v>
      </c>
      <c r="B21" s="120">
        <v>4608493</v>
      </c>
      <c r="C21" s="120">
        <f t="shared" si="4"/>
        <v>9</v>
      </c>
      <c r="D21" s="120">
        <v>4639479</v>
      </c>
      <c r="E21" s="120">
        <f t="shared" si="2"/>
        <v>9</v>
      </c>
      <c r="F21" s="120">
        <v>4669310</v>
      </c>
      <c r="G21" s="208">
        <f t="shared" si="0"/>
        <v>9</v>
      </c>
      <c r="H21" s="120">
        <v>4697901</v>
      </c>
      <c r="I21" s="208">
        <f t="shared" si="3"/>
        <v>9</v>
      </c>
      <c r="J21" s="155">
        <f t="shared" si="1"/>
        <v>0.037525598700874414</v>
      </c>
    </row>
    <row r="22" spans="1:10" s="5" customFormat="1" ht="12.75">
      <c r="A22" s="218" t="s">
        <v>44</v>
      </c>
      <c r="B22" s="120">
        <v>1928936</v>
      </c>
      <c r="C22" s="120">
        <f t="shared" si="4"/>
        <v>23</v>
      </c>
      <c r="D22" s="120">
        <v>1951549</v>
      </c>
      <c r="E22" s="120">
        <f t="shared" si="2"/>
        <v>23</v>
      </c>
      <c r="F22" s="120">
        <v>1973876</v>
      </c>
      <c r="G22" s="208">
        <f t="shared" si="0"/>
        <v>23</v>
      </c>
      <c r="H22" s="120">
        <v>1995877</v>
      </c>
      <c r="I22" s="208">
        <f t="shared" si="3"/>
        <v>23</v>
      </c>
      <c r="J22" s="155">
        <f t="shared" si="1"/>
        <v>0.01594254101103985</v>
      </c>
    </row>
    <row r="23" spans="1:10" s="5" customFormat="1" ht="12.75">
      <c r="A23" s="218" t="s">
        <v>45</v>
      </c>
      <c r="B23" s="120">
        <v>1232235</v>
      </c>
      <c r="C23" s="120">
        <f t="shared" si="4"/>
        <v>29</v>
      </c>
      <c r="D23" s="120">
        <v>1254587</v>
      </c>
      <c r="E23" s="120">
        <f t="shared" si="2"/>
        <v>29</v>
      </c>
      <c r="F23" s="120">
        <v>1276840</v>
      </c>
      <c r="G23" s="208">
        <f t="shared" si="0"/>
        <v>29</v>
      </c>
      <c r="H23" s="120">
        <v>1298784</v>
      </c>
      <c r="I23" s="208">
        <f t="shared" si="3"/>
        <v>29</v>
      </c>
      <c r="J23" s="155">
        <f t="shared" si="1"/>
        <v>0.010374345305087629</v>
      </c>
    </row>
    <row r="24" spans="1:10" s="5" customFormat="1" ht="12.75">
      <c r="A24" s="218" t="s">
        <v>46</v>
      </c>
      <c r="B24" s="120">
        <v>5113006</v>
      </c>
      <c r="C24" s="120">
        <f t="shared" si="4"/>
        <v>8</v>
      </c>
      <c r="D24" s="120">
        <v>5184932</v>
      </c>
      <c r="E24" s="120">
        <f t="shared" si="2"/>
        <v>8</v>
      </c>
      <c r="F24" s="120">
        <v>5256452</v>
      </c>
      <c r="G24" s="208">
        <f t="shared" si="0"/>
        <v>8</v>
      </c>
      <c r="H24" s="120">
        <v>5327266</v>
      </c>
      <c r="I24" s="208">
        <f t="shared" si="3"/>
        <v>8</v>
      </c>
      <c r="J24" s="155">
        <f t="shared" si="1"/>
        <v>0.042552800939996915</v>
      </c>
    </row>
    <row r="25" spans="1:10" s="5" customFormat="1" ht="12.75">
      <c r="A25" s="218" t="s">
        <v>47</v>
      </c>
      <c r="B25" s="120">
        <v>4021874</v>
      </c>
      <c r="C25" s="120">
        <f t="shared" si="4"/>
        <v>10</v>
      </c>
      <c r="D25" s="120">
        <v>4046551</v>
      </c>
      <c r="E25" s="120">
        <f t="shared" si="2"/>
        <v>10</v>
      </c>
      <c r="F25" s="120">
        <v>4070373</v>
      </c>
      <c r="G25" s="208">
        <f t="shared" si="0"/>
        <v>10</v>
      </c>
      <c r="H25" s="120">
        <v>4093180</v>
      </c>
      <c r="I25" s="208">
        <f t="shared" si="3"/>
        <v>10</v>
      </c>
      <c r="J25" s="155">
        <f t="shared" si="1"/>
        <v>0.0326952462579448</v>
      </c>
    </row>
    <row r="26" spans="1:10" s="5" customFormat="1" ht="12.75">
      <c r="A26" s="218" t="s">
        <v>48</v>
      </c>
      <c r="B26" s="120">
        <v>6216959</v>
      </c>
      <c r="C26" s="120">
        <f t="shared" si="4"/>
        <v>5</v>
      </c>
      <c r="D26" s="120">
        <v>6277115</v>
      </c>
      <c r="E26" s="120">
        <f t="shared" si="2"/>
        <v>5</v>
      </c>
      <c r="F26" s="120">
        <v>6335747</v>
      </c>
      <c r="G26" s="208">
        <f t="shared" si="0"/>
        <v>5</v>
      </c>
      <c r="H26" s="120">
        <v>6392749</v>
      </c>
      <c r="I26" s="208">
        <f t="shared" si="3"/>
        <v>5</v>
      </c>
      <c r="J26" s="155">
        <f t="shared" si="1"/>
        <v>0.05106359916256563</v>
      </c>
    </row>
    <row r="27" spans="1:10" s="5" customFormat="1" ht="12.75">
      <c r="A27" s="218" t="s">
        <v>49</v>
      </c>
      <c r="B27" s="120">
        <v>2015685</v>
      </c>
      <c r="C27" s="120">
        <f t="shared" si="4"/>
        <v>22</v>
      </c>
      <c r="D27" s="120">
        <v>2045069</v>
      </c>
      <c r="E27" s="120">
        <f t="shared" si="2"/>
        <v>22</v>
      </c>
      <c r="F27" s="120">
        <v>2073997</v>
      </c>
      <c r="G27" s="208">
        <f t="shared" si="0"/>
        <v>22</v>
      </c>
      <c r="H27" s="120">
        <v>2102539</v>
      </c>
      <c r="I27" s="208">
        <f t="shared" si="3"/>
        <v>22</v>
      </c>
      <c r="J27" s="155">
        <f t="shared" si="1"/>
        <v>0.016794529039019297</v>
      </c>
    </row>
    <row r="28" spans="1:10" s="5" customFormat="1" ht="12.75">
      <c r="A28" s="218" t="s">
        <v>50</v>
      </c>
      <c r="B28" s="120">
        <v>1591768</v>
      </c>
      <c r="C28" s="120">
        <f t="shared" si="4"/>
        <v>25</v>
      </c>
      <c r="D28" s="120">
        <v>1636736</v>
      </c>
      <c r="E28" s="120">
        <f t="shared" si="2"/>
        <v>25</v>
      </c>
      <c r="F28" s="120">
        <v>1681650</v>
      </c>
      <c r="G28" s="208">
        <f>_xlfn.RANK.EQ(F28,$F$6:$F$37)</f>
        <v>25</v>
      </c>
      <c r="H28" s="120">
        <v>1726430</v>
      </c>
      <c r="I28" s="208">
        <f t="shared" si="3"/>
        <v>25</v>
      </c>
      <c r="J28" s="155">
        <f t="shared" si="1"/>
        <v>0.013790269178756772</v>
      </c>
    </row>
    <row r="29" spans="1:10" s="5" customFormat="1" ht="12.75">
      <c r="A29" s="218" t="s">
        <v>51</v>
      </c>
      <c r="B29" s="120">
        <v>2762818</v>
      </c>
      <c r="C29" s="120">
        <f t="shared" si="4"/>
        <v>19</v>
      </c>
      <c r="D29" s="120">
        <v>2787109</v>
      </c>
      <c r="E29" s="120">
        <f t="shared" si="2"/>
        <v>19</v>
      </c>
      <c r="F29" s="120">
        <v>2810708</v>
      </c>
      <c r="G29" s="208">
        <f t="shared" si="0"/>
        <v>19</v>
      </c>
      <c r="H29" s="120">
        <v>2833491</v>
      </c>
      <c r="I29" s="208">
        <f t="shared" si="3"/>
        <v>19</v>
      </c>
      <c r="J29" s="155">
        <f t="shared" si="1"/>
        <v>0.022633181539700252</v>
      </c>
    </row>
    <row r="30" spans="1:10" s="5" customFormat="1" ht="12.75">
      <c r="A30" s="218" t="s">
        <v>52</v>
      </c>
      <c r="B30" s="120">
        <v>2994153</v>
      </c>
      <c r="C30" s="120">
        <f t="shared" si="4"/>
        <v>15</v>
      </c>
      <c r="D30" s="120">
        <v>3019438</v>
      </c>
      <c r="E30" s="120">
        <f t="shared" si="2"/>
        <v>15</v>
      </c>
      <c r="F30" s="120">
        <v>3044298</v>
      </c>
      <c r="G30" s="208">
        <f t="shared" si="0"/>
        <v>15</v>
      </c>
      <c r="H30" s="120">
        <v>3068336</v>
      </c>
      <c r="I30" s="208">
        <f t="shared" si="3"/>
        <v>16</v>
      </c>
      <c r="J30" s="155">
        <f t="shared" si="1"/>
        <v>0.02450906168849582</v>
      </c>
    </row>
    <row r="31" spans="1:10" s="5" customFormat="1" ht="12.75">
      <c r="A31" s="218" t="s">
        <v>53</v>
      </c>
      <c r="B31" s="120">
        <v>2947880</v>
      </c>
      <c r="C31" s="120">
        <f t="shared" si="4"/>
        <v>17</v>
      </c>
      <c r="D31" s="120">
        <v>2987473</v>
      </c>
      <c r="E31" s="120">
        <f t="shared" si="2"/>
        <v>17</v>
      </c>
      <c r="F31" s="120">
        <v>3026511</v>
      </c>
      <c r="G31" s="208">
        <f t="shared" si="0"/>
        <v>17</v>
      </c>
      <c r="H31" s="120">
        <v>3064948</v>
      </c>
      <c r="I31" s="208">
        <f t="shared" si="3"/>
        <v>17</v>
      </c>
      <c r="J31" s="155">
        <f t="shared" si="1"/>
        <v>0.024481999234774773</v>
      </c>
    </row>
    <row r="32" spans="1:10" s="5" customFormat="1" ht="12.75">
      <c r="A32" s="218" t="s">
        <v>54</v>
      </c>
      <c r="B32" s="120">
        <v>2393002</v>
      </c>
      <c r="C32" s="120">
        <f t="shared" si="4"/>
        <v>20</v>
      </c>
      <c r="D32" s="120">
        <v>2416790</v>
      </c>
      <c r="E32" s="120">
        <f t="shared" si="2"/>
        <v>20</v>
      </c>
      <c r="F32" s="120">
        <v>2440107</v>
      </c>
      <c r="G32" s="208">
        <f t="shared" si="0"/>
        <v>20</v>
      </c>
      <c r="H32" s="120">
        <v>2462857</v>
      </c>
      <c r="I32" s="208">
        <f t="shared" si="3"/>
        <v>20</v>
      </c>
      <c r="J32" s="155">
        <f t="shared" si="1"/>
        <v>0.01967265454074904</v>
      </c>
    </row>
    <row r="33" spans="1:10" s="5" customFormat="1" ht="12.75">
      <c r="A33" s="218" t="s">
        <v>55</v>
      </c>
      <c r="B33" s="120">
        <v>3558491</v>
      </c>
      <c r="C33" s="120">
        <f t="shared" si="4"/>
        <v>13</v>
      </c>
      <c r="D33" s="120">
        <v>3598179</v>
      </c>
      <c r="E33" s="120">
        <f t="shared" si="2"/>
        <v>12</v>
      </c>
      <c r="F33" s="120">
        <v>3637270</v>
      </c>
      <c r="G33" s="208">
        <f t="shared" si="0"/>
        <v>12</v>
      </c>
      <c r="H33" s="120">
        <v>3675506</v>
      </c>
      <c r="I33" s="208">
        <f t="shared" si="3"/>
        <v>12</v>
      </c>
      <c r="J33" s="155">
        <f t="shared" si="1"/>
        <v>0.029358976099891448</v>
      </c>
    </row>
    <row r="34" spans="1:10" s="5" customFormat="1" ht="12.75">
      <c r="A34" s="218" t="s">
        <v>56</v>
      </c>
      <c r="B34" s="120">
        <v>1284913</v>
      </c>
      <c r="C34" s="120">
        <f t="shared" si="4"/>
        <v>28</v>
      </c>
      <c r="D34" s="120">
        <v>1302327</v>
      </c>
      <c r="E34" s="120">
        <f t="shared" si="2"/>
        <v>28</v>
      </c>
      <c r="F34" s="120">
        <v>1319552</v>
      </c>
      <c r="G34" s="208">
        <f t="shared" si="0"/>
        <v>28</v>
      </c>
      <c r="H34" s="120">
        <v>1336516</v>
      </c>
      <c r="I34" s="208">
        <f t="shared" si="3"/>
        <v>28</v>
      </c>
      <c r="J34" s="155">
        <f t="shared" si="1"/>
        <v>0.010675738606091927</v>
      </c>
    </row>
    <row r="35" spans="1:10" s="5" customFormat="1" ht="12.75">
      <c r="A35" s="218" t="s">
        <v>57</v>
      </c>
      <c r="B35" s="120">
        <v>8069339</v>
      </c>
      <c r="C35" s="120">
        <f t="shared" si="4"/>
        <v>3</v>
      </c>
      <c r="D35" s="120">
        <v>8128152</v>
      </c>
      <c r="E35" s="120">
        <f t="shared" si="2"/>
        <v>3</v>
      </c>
      <c r="F35" s="120">
        <v>8185447</v>
      </c>
      <c r="G35" s="208">
        <f t="shared" si="0"/>
        <v>3</v>
      </c>
      <c r="H35" s="120">
        <v>8241271</v>
      </c>
      <c r="I35" s="208">
        <f t="shared" si="3"/>
        <v>3</v>
      </c>
      <c r="J35" s="155">
        <f t="shared" si="1"/>
        <v>0.06582910715469611</v>
      </c>
    </row>
    <row r="36" spans="1:10" s="5" customFormat="1" ht="12.75">
      <c r="A36" s="218" t="s">
        <v>58</v>
      </c>
      <c r="B36" s="120">
        <v>2128953</v>
      </c>
      <c r="C36" s="120">
        <f t="shared" si="4"/>
        <v>21</v>
      </c>
      <c r="D36" s="120">
        <v>2156091</v>
      </c>
      <c r="E36" s="120">
        <f t="shared" si="2"/>
        <v>21</v>
      </c>
      <c r="F36" s="120">
        <v>2182983</v>
      </c>
      <c r="G36" s="208">
        <f t="shared" si="0"/>
        <v>21</v>
      </c>
      <c r="H36" s="120">
        <v>2209689</v>
      </c>
      <c r="I36" s="208">
        <f t="shared" si="3"/>
        <v>21</v>
      </c>
      <c r="J36" s="155">
        <f t="shared" si="1"/>
        <v>0.01765041508276494</v>
      </c>
    </row>
    <row r="37" spans="1:10" s="5" customFormat="1" ht="12.75">
      <c r="A37" s="220" t="s">
        <v>59</v>
      </c>
      <c r="B37" s="221">
        <v>1580777</v>
      </c>
      <c r="C37" s="221">
        <f t="shared" si="4"/>
        <v>26</v>
      </c>
      <c r="D37" s="221">
        <v>1592994</v>
      </c>
      <c r="E37" s="221">
        <f t="shared" si="2"/>
        <v>26</v>
      </c>
      <c r="F37" s="221">
        <v>1604821</v>
      </c>
      <c r="G37" s="222">
        <f t="shared" si="0"/>
        <v>26</v>
      </c>
      <c r="H37" s="221">
        <v>1616330</v>
      </c>
      <c r="I37" s="222">
        <f t="shared" si="3"/>
        <v>26</v>
      </c>
      <c r="J37" s="223">
        <f t="shared" si="1"/>
        <v>0.012910819310194988</v>
      </c>
    </row>
    <row r="38" spans="1:10" s="2" customFormat="1" ht="12.75">
      <c r="A38" s="224" t="s">
        <v>60</v>
      </c>
      <c r="B38" s="122">
        <f>SUM(B6:B37)</f>
        <v>121486582</v>
      </c>
      <c r="C38" s="122"/>
      <c r="D38" s="122">
        <f>SUM(D6:D37)</f>
        <v>122746451</v>
      </c>
      <c r="E38" s="122"/>
      <c r="F38" s="122">
        <f>SUM(F6:F37)</f>
        <v>123982528</v>
      </c>
      <c r="G38" s="210"/>
      <c r="H38" s="122">
        <f>SUM(H6:H37)</f>
        <v>125191900</v>
      </c>
      <c r="I38" s="210"/>
      <c r="J38" s="225">
        <f>SUM(J6:J37)</f>
        <v>1.0000000000000004</v>
      </c>
    </row>
    <row r="39" spans="1:10" s="2" customFormat="1" ht="12.75">
      <c r="A39" s="211"/>
      <c r="B39" s="211"/>
      <c r="C39" s="211"/>
      <c r="D39" s="212"/>
      <c r="E39" s="212"/>
      <c r="F39" s="212"/>
      <c r="G39" s="212"/>
      <c r="H39" s="212"/>
      <c r="I39" s="212"/>
      <c r="J39" s="213"/>
    </row>
    <row r="40" spans="1:7" ht="12.75" customHeight="1">
      <c r="A40" s="327" t="s">
        <v>91</v>
      </c>
      <c r="B40" s="327"/>
      <c r="C40" s="327"/>
      <c r="D40" s="327"/>
      <c r="E40" s="327"/>
      <c r="F40" s="327"/>
      <c r="G40" s="327"/>
    </row>
    <row r="41" spans="1:3" ht="12.75">
      <c r="A41" s="7"/>
      <c r="B41" s="7"/>
      <c r="C41" s="7"/>
    </row>
    <row r="42" spans="1:3" ht="12.75">
      <c r="A42" s="7"/>
      <c r="B42" s="7"/>
      <c r="C42" s="7"/>
    </row>
    <row r="43" spans="1:3" ht="12.75">
      <c r="A43" s="7"/>
      <c r="B43" s="7"/>
      <c r="C43" s="7"/>
    </row>
    <row r="44" spans="1:3" ht="12.75">
      <c r="A44" s="7"/>
      <c r="B44" s="7"/>
      <c r="C44" s="7"/>
    </row>
    <row r="45" spans="1:3" ht="12.75">
      <c r="A45" s="7"/>
      <c r="B45" s="7"/>
      <c r="C45" s="7"/>
    </row>
    <row r="46" spans="1:3" ht="12.75">
      <c r="A46" s="7"/>
      <c r="B46" s="7"/>
      <c r="C46" s="7"/>
    </row>
    <row r="47" spans="1:3" ht="12.75">
      <c r="A47" s="7"/>
      <c r="B47" s="7"/>
      <c r="C47" s="7"/>
    </row>
    <row r="48" spans="1:3" ht="12.75">
      <c r="A48" s="7"/>
      <c r="B48" s="7"/>
      <c r="C48" s="7"/>
    </row>
    <row r="49" spans="1:3" ht="12.75">
      <c r="A49" s="7"/>
      <c r="B49" s="7"/>
      <c r="C49" s="7"/>
    </row>
    <row r="50" spans="1:3" ht="12.75">
      <c r="A50" s="7"/>
      <c r="B50" s="7"/>
      <c r="C50" s="7"/>
    </row>
    <row r="51" spans="1:3" ht="12.75">
      <c r="A51" s="7"/>
      <c r="B51" s="7"/>
      <c r="C51" s="7"/>
    </row>
  </sheetData>
  <sheetProtection/>
  <mergeCells count="1">
    <mergeCell ref="A40:G40"/>
  </mergeCells>
  <printOptions/>
  <pageMargins left="0.79" right="0.79" top="0.98" bottom="0.98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H5" sqref="H5:J5"/>
    </sheetView>
  </sheetViews>
  <sheetFormatPr defaultColWidth="11.421875" defaultRowHeight="12.75"/>
  <cols>
    <col min="1" max="1" width="28.7109375" style="3" customWidth="1"/>
    <col min="2" max="2" width="13.00390625" style="3" customWidth="1"/>
    <col min="3" max="3" width="12.00390625" style="3" customWidth="1"/>
    <col min="4" max="6" width="12.140625" style="3" customWidth="1"/>
    <col min="7" max="9" width="11.8515625" style="3" customWidth="1"/>
    <col min="10" max="10" width="12.140625" style="3" customWidth="1"/>
    <col min="11" max="16384" width="11.421875" style="3" customWidth="1"/>
  </cols>
  <sheetData>
    <row r="1" spans="1:9" ht="12.75">
      <c r="A1" s="1" t="s">
        <v>66</v>
      </c>
      <c r="B1" s="1"/>
      <c r="C1" s="1"/>
      <c r="D1" s="1"/>
      <c r="E1" s="1"/>
      <c r="F1" s="1"/>
      <c r="G1" s="2"/>
      <c r="H1" s="2"/>
      <c r="I1" s="2"/>
    </row>
    <row r="2" spans="1:9" ht="12.75">
      <c r="A2" s="1" t="s">
        <v>80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154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10" ht="25.5">
      <c r="A5" s="11" t="s">
        <v>61</v>
      </c>
      <c r="B5" s="12" t="s">
        <v>124</v>
      </c>
      <c r="C5" s="12" t="s">
        <v>140</v>
      </c>
      <c r="D5" s="12" t="s">
        <v>125</v>
      </c>
      <c r="E5" s="12" t="s">
        <v>141</v>
      </c>
      <c r="F5" s="12" t="s">
        <v>148</v>
      </c>
      <c r="G5" s="12" t="s">
        <v>149</v>
      </c>
      <c r="H5" s="12" t="s">
        <v>156</v>
      </c>
      <c r="I5" s="12" t="s">
        <v>157</v>
      </c>
      <c r="J5" s="8" t="s">
        <v>161</v>
      </c>
    </row>
    <row r="6" spans="1:12" s="5" customFormat="1" ht="12.75" customHeight="1">
      <c r="A6" s="214" t="s">
        <v>63</v>
      </c>
      <c r="B6" s="227">
        <v>548262</v>
      </c>
      <c r="C6" s="228">
        <f>_xlfn.RANK.EQ(B6,$B$6:$B$37)</f>
        <v>29</v>
      </c>
      <c r="D6" s="227">
        <v>566914</v>
      </c>
      <c r="E6" s="227">
        <f>_xlfn.RANK.EQ(D6,$D$6:$D$37)</f>
        <v>29</v>
      </c>
      <c r="F6" s="227">
        <v>568031</v>
      </c>
      <c r="G6" s="228">
        <f>_xlfn.RANK.EQ(F6,$F$6:$F$37)</f>
        <v>29</v>
      </c>
      <c r="H6" s="227">
        <v>584160</v>
      </c>
      <c r="I6" s="228">
        <f>_xlfn.RANK.EQ(H6,$H$6:$H$37)</f>
        <v>29</v>
      </c>
      <c r="J6" s="217">
        <f>H6/$H$38</f>
        <v>0.010427108955345446</v>
      </c>
      <c r="K6" s="189"/>
      <c r="L6" s="4"/>
    </row>
    <row r="7" spans="1:12" s="5" customFormat="1" ht="12.75" customHeight="1">
      <c r="A7" s="218" t="s">
        <v>30</v>
      </c>
      <c r="B7" s="9">
        <v>1597427</v>
      </c>
      <c r="C7" s="154">
        <f aca="true" t="shared" si="0" ref="C7:C37">_xlfn.RANK.EQ(B7,$B$6:$B$37)</f>
        <v>13</v>
      </c>
      <c r="D7" s="9">
        <v>1636376</v>
      </c>
      <c r="E7" s="9">
        <f aca="true" t="shared" si="1" ref="E7:E37">_xlfn.RANK.EQ(D7,$D$6:$D$37)</f>
        <v>12</v>
      </c>
      <c r="F7" s="9">
        <v>1677618</v>
      </c>
      <c r="G7" s="154">
        <f aca="true" t="shared" si="2" ref="G7:G37">_xlfn.RANK.EQ(F7,$F$6:$F$37)</f>
        <v>11</v>
      </c>
      <c r="H7" s="9">
        <v>1741615</v>
      </c>
      <c r="I7" s="154">
        <f aca="true" t="shared" si="3" ref="I7:I37">_xlfn.RANK.EQ(H7,$H$6:$H$37)</f>
        <v>12</v>
      </c>
      <c r="J7" s="155">
        <f aca="true" t="shared" si="4" ref="J7:J37">H7/$H$38</f>
        <v>0.031087389350972265</v>
      </c>
      <c r="K7" s="189"/>
      <c r="L7" s="4"/>
    </row>
    <row r="8" spans="1:12" s="5" customFormat="1" ht="12.75" customHeight="1">
      <c r="A8" s="218" t="s">
        <v>31</v>
      </c>
      <c r="B8" s="9">
        <v>375914</v>
      </c>
      <c r="C8" s="154">
        <f t="shared" si="0"/>
        <v>31</v>
      </c>
      <c r="D8" s="9">
        <v>394690</v>
      </c>
      <c r="E8" s="9">
        <f t="shared" si="1"/>
        <v>31</v>
      </c>
      <c r="F8" s="9">
        <v>402255</v>
      </c>
      <c r="G8" s="154">
        <f t="shared" si="2"/>
        <v>31</v>
      </c>
      <c r="H8" s="9">
        <v>425517</v>
      </c>
      <c r="I8" s="154">
        <f t="shared" si="3"/>
        <v>31</v>
      </c>
      <c r="J8" s="155">
        <f t="shared" si="4"/>
        <v>0.007595371338934073</v>
      </c>
      <c r="K8" s="189"/>
      <c r="L8" s="4"/>
    </row>
    <row r="9" spans="1:12" s="5" customFormat="1" ht="12.75" customHeight="1">
      <c r="A9" s="218" t="s">
        <v>32</v>
      </c>
      <c r="B9" s="9">
        <v>411969</v>
      </c>
      <c r="C9" s="154">
        <f t="shared" si="0"/>
        <v>30</v>
      </c>
      <c r="D9" s="9">
        <v>413636</v>
      </c>
      <c r="E9" s="9">
        <f t="shared" si="1"/>
        <v>30</v>
      </c>
      <c r="F9" s="9">
        <v>418346</v>
      </c>
      <c r="G9" s="154">
        <f t="shared" si="2"/>
        <v>30</v>
      </c>
      <c r="H9" s="9">
        <v>433649</v>
      </c>
      <c r="I9" s="154">
        <f t="shared" si="3"/>
        <v>30</v>
      </c>
      <c r="J9" s="155">
        <f t="shared" si="4"/>
        <v>0.007740525491948434</v>
      </c>
      <c r="K9" s="189"/>
      <c r="L9" s="4"/>
    </row>
    <row r="10" spans="1:12" s="5" customFormat="1" ht="12.75" customHeight="1">
      <c r="A10" s="218" t="s">
        <v>33</v>
      </c>
      <c r="B10" s="9">
        <v>1313758</v>
      </c>
      <c r="C10" s="154">
        <f t="shared" si="0"/>
        <v>17</v>
      </c>
      <c r="D10" s="9">
        <v>1366191</v>
      </c>
      <c r="E10" s="9">
        <f t="shared" si="1"/>
        <v>17</v>
      </c>
      <c r="F10" s="9">
        <v>1350875</v>
      </c>
      <c r="G10" s="154">
        <f t="shared" si="2"/>
        <v>17</v>
      </c>
      <c r="H10" s="9">
        <v>1391498</v>
      </c>
      <c r="I10" s="154">
        <f t="shared" si="3"/>
        <v>16</v>
      </c>
      <c r="J10" s="155">
        <f t="shared" si="4"/>
        <v>0.024837889032363183</v>
      </c>
      <c r="K10" s="189"/>
      <c r="L10" s="4"/>
    </row>
    <row r="11" spans="1:12" s="5" customFormat="1" ht="12.75" customHeight="1">
      <c r="A11" s="218" t="s">
        <v>34</v>
      </c>
      <c r="B11" s="9">
        <v>359330</v>
      </c>
      <c r="C11" s="154">
        <f t="shared" si="0"/>
        <v>32</v>
      </c>
      <c r="D11" s="9">
        <v>365409</v>
      </c>
      <c r="E11" s="9">
        <f t="shared" si="1"/>
        <v>32</v>
      </c>
      <c r="F11" s="9">
        <v>380332</v>
      </c>
      <c r="G11" s="154">
        <f t="shared" si="2"/>
        <v>32</v>
      </c>
      <c r="H11" s="9">
        <v>396857</v>
      </c>
      <c r="I11" s="154">
        <f t="shared" si="3"/>
        <v>32</v>
      </c>
      <c r="J11" s="155">
        <f t="shared" si="4"/>
        <v>0.007083797553224335</v>
      </c>
      <c r="K11" s="189"/>
      <c r="L11" s="4"/>
    </row>
    <row r="12" spans="1:12" s="5" customFormat="1" ht="12.75" customHeight="1">
      <c r="A12" s="218" t="s">
        <v>35</v>
      </c>
      <c r="B12" s="9">
        <v>2014866</v>
      </c>
      <c r="C12" s="154">
        <f t="shared" si="0"/>
        <v>8</v>
      </c>
      <c r="D12" s="9">
        <v>1964597</v>
      </c>
      <c r="E12" s="9">
        <f t="shared" si="1"/>
        <v>9</v>
      </c>
      <c r="F12" s="9">
        <v>1906694</v>
      </c>
      <c r="G12" s="154">
        <f t="shared" si="2"/>
        <v>9</v>
      </c>
      <c r="H12" s="9">
        <v>1969051</v>
      </c>
      <c r="I12" s="154">
        <f t="shared" si="3"/>
        <v>9</v>
      </c>
      <c r="J12" s="155">
        <f t="shared" si="4"/>
        <v>0.03514706470082153</v>
      </c>
      <c r="K12" s="189"/>
      <c r="L12" s="4"/>
    </row>
    <row r="13" spans="1:12" s="5" customFormat="1" ht="12.75" customHeight="1">
      <c r="A13" s="218" t="s">
        <v>36</v>
      </c>
      <c r="B13" s="9">
        <v>1627360</v>
      </c>
      <c r="C13" s="154">
        <f t="shared" si="0"/>
        <v>11</v>
      </c>
      <c r="D13" s="9">
        <v>1674505</v>
      </c>
      <c r="E13" s="9">
        <f t="shared" si="1"/>
        <v>11</v>
      </c>
      <c r="F13" s="9">
        <v>1676051</v>
      </c>
      <c r="G13" s="154">
        <f t="shared" si="2"/>
        <v>12</v>
      </c>
      <c r="H13" s="9">
        <v>1772618</v>
      </c>
      <c r="I13" s="154">
        <f t="shared" si="3"/>
        <v>10</v>
      </c>
      <c r="J13" s="155">
        <f t="shared" si="4"/>
        <v>0.03164078509690245</v>
      </c>
      <c r="K13" s="189"/>
      <c r="L13" s="4"/>
    </row>
    <row r="14" spans="1:12" s="5" customFormat="1" ht="12.75" customHeight="1">
      <c r="A14" s="218" t="s">
        <v>37</v>
      </c>
      <c r="B14" s="9">
        <v>4403287</v>
      </c>
      <c r="C14" s="154">
        <f t="shared" si="0"/>
        <v>2</v>
      </c>
      <c r="D14" s="9">
        <v>4350772</v>
      </c>
      <c r="E14" s="9">
        <f t="shared" si="1"/>
        <v>2</v>
      </c>
      <c r="F14" s="9">
        <v>4335159</v>
      </c>
      <c r="G14" s="154">
        <f t="shared" si="2"/>
        <v>2</v>
      </c>
      <c r="H14" s="9">
        <v>4440317</v>
      </c>
      <c r="I14" s="154">
        <f t="shared" si="3"/>
        <v>2</v>
      </c>
      <c r="J14" s="155">
        <f t="shared" si="4"/>
        <v>0.07925854073416978</v>
      </c>
      <c r="K14" s="189"/>
      <c r="L14" s="4"/>
    </row>
    <row r="15" spans="1:12" s="5" customFormat="1" ht="12.75" customHeight="1">
      <c r="A15" s="218" t="s">
        <v>38</v>
      </c>
      <c r="B15" s="9">
        <v>779604</v>
      </c>
      <c r="C15" s="154">
        <f t="shared" si="0"/>
        <v>25</v>
      </c>
      <c r="D15" s="9">
        <v>783889</v>
      </c>
      <c r="E15" s="9">
        <f t="shared" si="1"/>
        <v>25</v>
      </c>
      <c r="F15" s="9">
        <v>778302</v>
      </c>
      <c r="G15" s="154">
        <f t="shared" si="2"/>
        <v>25</v>
      </c>
      <c r="H15" s="9">
        <v>804613</v>
      </c>
      <c r="I15" s="154">
        <f t="shared" si="3"/>
        <v>25</v>
      </c>
      <c r="J15" s="155">
        <f t="shared" si="4"/>
        <v>0.014362139512954267</v>
      </c>
      <c r="K15" s="189"/>
      <c r="L15" s="4"/>
    </row>
    <row r="16" spans="1:12" s="5" customFormat="1" ht="12.75" customHeight="1">
      <c r="A16" s="218" t="s">
        <v>39</v>
      </c>
      <c r="B16" s="9">
        <v>2536929</v>
      </c>
      <c r="C16" s="154">
        <f>_xlfn.RANK.EQ(B16,$B$6:$B$37)</f>
        <v>6</v>
      </c>
      <c r="D16" s="9">
        <v>2583592</v>
      </c>
      <c r="E16" s="9">
        <f t="shared" si="1"/>
        <v>6</v>
      </c>
      <c r="F16" s="9">
        <v>2633796</v>
      </c>
      <c r="G16" s="154">
        <f t="shared" si="2"/>
        <v>6</v>
      </c>
      <c r="H16" s="9">
        <v>2659163</v>
      </c>
      <c r="I16" s="154">
        <f t="shared" si="3"/>
        <v>6</v>
      </c>
      <c r="J16" s="155">
        <f t="shared" si="4"/>
        <v>0.04746539018594779</v>
      </c>
      <c r="K16" s="189"/>
      <c r="L16" s="4"/>
    </row>
    <row r="17" spans="1:12" s="5" customFormat="1" ht="12.75" customHeight="1">
      <c r="A17" s="218" t="s">
        <v>40</v>
      </c>
      <c r="B17" s="9">
        <v>1456709</v>
      </c>
      <c r="C17" s="154">
        <f>_xlfn.RANK.EQ(B17,$B$6:$B$37)</f>
        <v>14</v>
      </c>
      <c r="D17" s="9">
        <v>1421962</v>
      </c>
      <c r="E17" s="9">
        <f t="shared" si="1"/>
        <v>14</v>
      </c>
      <c r="F17" s="9">
        <v>1496749</v>
      </c>
      <c r="G17" s="154">
        <f t="shared" si="2"/>
        <v>14</v>
      </c>
      <c r="H17" s="9">
        <v>1559635</v>
      </c>
      <c r="I17" s="154">
        <f t="shared" si="3"/>
        <v>14</v>
      </c>
      <c r="J17" s="155">
        <f t="shared" si="4"/>
        <v>0.02783909215894651</v>
      </c>
      <c r="K17" s="189"/>
      <c r="L17" s="4"/>
    </row>
    <row r="18" spans="1:12" s="5" customFormat="1" ht="12.75" customHeight="1">
      <c r="A18" s="218" t="s">
        <v>41</v>
      </c>
      <c r="B18" s="9">
        <v>1295452</v>
      </c>
      <c r="C18" s="154">
        <f t="shared" si="0"/>
        <v>18</v>
      </c>
      <c r="D18" s="9">
        <v>1230173</v>
      </c>
      <c r="E18" s="9">
        <f t="shared" si="1"/>
        <v>18</v>
      </c>
      <c r="F18" s="9">
        <v>1237664</v>
      </c>
      <c r="G18" s="154">
        <f t="shared" si="2"/>
        <v>18</v>
      </c>
      <c r="H18" s="9">
        <v>1302465</v>
      </c>
      <c r="I18" s="154">
        <f t="shared" si="3"/>
        <v>18</v>
      </c>
      <c r="J18" s="155">
        <f t="shared" si="4"/>
        <v>0.023248672393734602</v>
      </c>
      <c r="K18" s="189"/>
      <c r="L18" s="4"/>
    </row>
    <row r="19" spans="1:12" s="5" customFormat="1" ht="12.75" customHeight="1">
      <c r="A19" s="219" t="s">
        <v>28</v>
      </c>
      <c r="B19" s="10">
        <v>3714858</v>
      </c>
      <c r="C19" s="156">
        <f>_xlfn.RANK.EQ(B19,$B$6:$B$37)</f>
        <v>3</v>
      </c>
      <c r="D19" s="10">
        <v>3694536</v>
      </c>
      <c r="E19" s="10">
        <f t="shared" si="1"/>
        <v>3</v>
      </c>
      <c r="F19" s="10">
        <v>3757723</v>
      </c>
      <c r="G19" s="156">
        <f>_xlfn.RANK.EQ(F19,$F$6:$F$37)</f>
        <v>3</v>
      </c>
      <c r="H19" s="10">
        <v>3797311</v>
      </c>
      <c r="I19" s="232">
        <f>_xlfn.RANK.EQ(H19,$H$6:$H$37)</f>
        <v>3</v>
      </c>
      <c r="J19" s="226">
        <f>H19/$H$38</f>
        <v>0.06778104549152932</v>
      </c>
      <c r="K19" s="189"/>
      <c r="L19" s="4"/>
    </row>
    <row r="20" spans="1:12" s="5" customFormat="1" ht="12.75" customHeight="1">
      <c r="A20" s="218" t="s">
        <v>42</v>
      </c>
      <c r="B20" s="9">
        <v>7655997</v>
      </c>
      <c r="C20" s="154">
        <f t="shared" si="0"/>
        <v>1</v>
      </c>
      <c r="D20" s="9">
        <v>7508735</v>
      </c>
      <c r="E20" s="9">
        <f t="shared" si="1"/>
        <v>1</v>
      </c>
      <c r="F20" s="9">
        <v>7761047</v>
      </c>
      <c r="G20" s="154">
        <f t="shared" si="2"/>
        <v>1</v>
      </c>
      <c r="H20" s="9">
        <v>7924199</v>
      </c>
      <c r="I20" s="154">
        <f t="shared" si="3"/>
        <v>1</v>
      </c>
      <c r="J20" s="155">
        <f t="shared" si="4"/>
        <v>0.14144495747199298</v>
      </c>
      <c r="K20" s="189"/>
      <c r="L20" s="4"/>
    </row>
    <row r="21" spans="1:12" s="5" customFormat="1" ht="12.75" customHeight="1">
      <c r="A21" s="218" t="s">
        <v>70</v>
      </c>
      <c r="B21" s="9">
        <v>1955573</v>
      </c>
      <c r="C21" s="154">
        <f t="shared" si="0"/>
        <v>9</v>
      </c>
      <c r="D21" s="9">
        <v>2002116</v>
      </c>
      <c r="E21" s="9">
        <f t="shared" si="1"/>
        <v>8</v>
      </c>
      <c r="F21" s="9">
        <v>1996173</v>
      </c>
      <c r="G21" s="154">
        <f t="shared" si="2"/>
        <v>8</v>
      </c>
      <c r="H21" s="9">
        <v>2014164</v>
      </c>
      <c r="I21" s="154">
        <f t="shared" si="3"/>
        <v>8</v>
      </c>
      <c r="J21" s="155">
        <f t="shared" si="4"/>
        <v>0.035952320394984943</v>
      </c>
      <c r="K21" s="189"/>
      <c r="L21" s="4"/>
    </row>
    <row r="22" spans="1:12" s="5" customFormat="1" ht="12.75" customHeight="1">
      <c r="A22" s="218" t="s">
        <v>44</v>
      </c>
      <c r="B22" s="9">
        <v>788902</v>
      </c>
      <c r="C22" s="154">
        <f t="shared" si="0"/>
        <v>24</v>
      </c>
      <c r="D22" s="9">
        <v>819646</v>
      </c>
      <c r="E22" s="9">
        <f t="shared" si="1"/>
        <v>22</v>
      </c>
      <c r="F22" s="9">
        <v>846148</v>
      </c>
      <c r="G22" s="154">
        <f t="shared" si="2"/>
        <v>22</v>
      </c>
      <c r="H22" s="9">
        <v>838342</v>
      </c>
      <c r="I22" s="154">
        <f t="shared" si="3"/>
        <v>24</v>
      </c>
      <c r="J22" s="155">
        <f t="shared" si="4"/>
        <v>0.014964193672696198</v>
      </c>
      <c r="K22" s="189"/>
      <c r="L22" s="4"/>
    </row>
    <row r="23" spans="1:12" s="5" customFormat="1" ht="12.75" customHeight="1">
      <c r="A23" s="218" t="s">
        <v>45</v>
      </c>
      <c r="B23" s="9">
        <v>585739</v>
      </c>
      <c r="C23" s="154">
        <f t="shared" si="0"/>
        <v>27</v>
      </c>
      <c r="D23" s="9">
        <v>591315</v>
      </c>
      <c r="E23" s="9">
        <f t="shared" si="1"/>
        <v>27</v>
      </c>
      <c r="F23" s="9">
        <v>614098</v>
      </c>
      <c r="G23" s="154">
        <f t="shared" si="2"/>
        <v>27</v>
      </c>
      <c r="H23" s="9">
        <v>620909</v>
      </c>
      <c r="I23" s="154">
        <f t="shared" si="3"/>
        <v>27</v>
      </c>
      <c r="J23" s="155">
        <f t="shared" si="4"/>
        <v>0.011083069354893497</v>
      </c>
      <c r="K23" s="189"/>
      <c r="L23" s="4"/>
    </row>
    <row r="24" spans="1:12" s="5" customFormat="1" ht="12.75" customHeight="1">
      <c r="A24" s="218" t="s">
        <v>46</v>
      </c>
      <c r="B24" s="9">
        <v>2370447</v>
      </c>
      <c r="C24" s="154">
        <f t="shared" si="0"/>
        <v>7</v>
      </c>
      <c r="D24" s="9">
        <v>2466545</v>
      </c>
      <c r="E24" s="9">
        <f t="shared" si="1"/>
        <v>7</v>
      </c>
      <c r="F24" s="9">
        <v>2473654</v>
      </c>
      <c r="G24" s="154">
        <f t="shared" si="2"/>
        <v>7</v>
      </c>
      <c r="H24" s="9">
        <v>2508932</v>
      </c>
      <c r="I24" s="154">
        <f t="shared" si="3"/>
        <v>7</v>
      </c>
      <c r="J24" s="155">
        <f t="shared" si="4"/>
        <v>0.04478380465206923</v>
      </c>
      <c r="K24" s="189"/>
      <c r="L24" s="4"/>
    </row>
    <row r="25" spans="1:12" s="5" customFormat="1" ht="12.75" customHeight="1">
      <c r="A25" s="218" t="s">
        <v>47</v>
      </c>
      <c r="B25" s="9">
        <v>1711751</v>
      </c>
      <c r="C25" s="154">
        <f t="shared" si="0"/>
        <v>10</v>
      </c>
      <c r="D25" s="9">
        <v>1716346</v>
      </c>
      <c r="E25" s="9">
        <f t="shared" si="1"/>
        <v>10</v>
      </c>
      <c r="F25" s="9">
        <v>1696053</v>
      </c>
      <c r="G25" s="154">
        <f t="shared" si="2"/>
        <v>10</v>
      </c>
      <c r="H25" s="9">
        <v>1766964</v>
      </c>
      <c r="I25" s="154">
        <f t="shared" si="3"/>
        <v>11</v>
      </c>
      <c r="J25" s="155">
        <f t="shared" si="4"/>
        <v>0.031539862620126355</v>
      </c>
      <c r="K25" s="189"/>
      <c r="L25" s="4"/>
    </row>
    <row r="26" spans="1:12" s="5" customFormat="1" ht="12.75" customHeight="1">
      <c r="A26" s="218" t="s">
        <v>48</v>
      </c>
      <c r="B26" s="9">
        <v>2710296</v>
      </c>
      <c r="C26" s="154">
        <f t="shared" si="0"/>
        <v>5</v>
      </c>
      <c r="D26" s="9">
        <v>2789480</v>
      </c>
      <c r="E26" s="9">
        <f t="shared" si="1"/>
        <v>5</v>
      </c>
      <c r="F26" s="9">
        <v>2851683</v>
      </c>
      <c r="G26" s="154">
        <f t="shared" si="2"/>
        <v>5</v>
      </c>
      <c r="H26" s="9">
        <v>2849781</v>
      </c>
      <c r="I26" s="154">
        <f t="shared" si="3"/>
        <v>5</v>
      </c>
      <c r="J26" s="155">
        <f t="shared" si="4"/>
        <v>0.05086787350361767</v>
      </c>
      <c r="K26" s="189"/>
      <c r="L26" s="4"/>
    </row>
    <row r="27" spans="1:12" s="5" customFormat="1" ht="12.75" customHeight="1">
      <c r="A27" s="218" t="s">
        <v>49</v>
      </c>
      <c r="B27" s="9">
        <v>842023</v>
      </c>
      <c r="C27" s="154">
        <f t="shared" si="0"/>
        <v>22</v>
      </c>
      <c r="D27" s="9">
        <v>807243</v>
      </c>
      <c r="E27" s="9">
        <f t="shared" si="1"/>
        <v>23</v>
      </c>
      <c r="F27" s="9">
        <v>837024</v>
      </c>
      <c r="G27" s="154">
        <f t="shared" si="2"/>
        <v>23</v>
      </c>
      <c r="H27" s="9">
        <v>861125</v>
      </c>
      <c r="I27" s="154">
        <f t="shared" si="3"/>
        <v>23</v>
      </c>
      <c r="J27" s="155">
        <f t="shared" si="4"/>
        <v>0.015370864487763364</v>
      </c>
      <c r="K27" s="189"/>
      <c r="L27" s="4"/>
    </row>
    <row r="28" spans="1:12" s="5" customFormat="1" ht="12.75" customHeight="1">
      <c r="A28" s="218" t="s">
        <v>50</v>
      </c>
      <c r="B28" s="9">
        <v>790255</v>
      </c>
      <c r="C28" s="154">
        <f t="shared" si="0"/>
        <v>23</v>
      </c>
      <c r="D28" s="9">
        <v>806043</v>
      </c>
      <c r="E28" s="9">
        <f t="shared" si="1"/>
        <v>24</v>
      </c>
      <c r="F28" s="9">
        <v>821059</v>
      </c>
      <c r="G28" s="154">
        <f t="shared" si="2"/>
        <v>24</v>
      </c>
      <c r="H28" s="9">
        <v>872731</v>
      </c>
      <c r="I28" s="154">
        <f t="shared" si="3"/>
        <v>22</v>
      </c>
      <c r="J28" s="155">
        <f t="shared" si="4"/>
        <v>0.015578028666303043</v>
      </c>
      <c r="K28" s="189"/>
      <c r="L28" s="4"/>
    </row>
    <row r="29" spans="1:12" s="5" customFormat="1" ht="12.75" customHeight="1">
      <c r="A29" s="218" t="s">
        <v>118</v>
      </c>
      <c r="B29" s="9">
        <v>1174432</v>
      </c>
      <c r="C29" s="154">
        <f t="shared" si="0"/>
        <v>19</v>
      </c>
      <c r="D29" s="9">
        <v>1190841</v>
      </c>
      <c r="E29" s="9">
        <f t="shared" si="1"/>
        <v>19</v>
      </c>
      <c r="F29" s="9">
        <v>1218530</v>
      </c>
      <c r="G29" s="154">
        <f t="shared" si="2"/>
        <v>19</v>
      </c>
      <c r="H29" s="9">
        <v>1221282</v>
      </c>
      <c r="I29" s="154">
        <f t="shared" si="3"/>
        <v>19</v>
      </c>
      <c r="J29" s="155">
        <f t="shared" si="4"/>
        <v>0.021799576279105375</v>
      </c>
      <c r="K29" s="189"/>
      <c r="L29" s="4"/>
    </row>
    <row r="30" spans="1:12" s="5" customFormat="1" ht="12.75" customHeight="1">
      <c r="A30" s="218" t="s">
        <v>52</v>
      </c>
      <c r="B30" s="9">
        <v>1358096</v>
      </c>
      <c r="C30" s="154">
        <f t="shared" si="0"/>
        <v>16</v>
      </c>
      <c r="D30" s="9">
        <v>1381104</v>
      </c>
      <c r="E30" s="9">
        <f t="shared" si="1"/>
        <v>16</v>
      </c>
      <c r="F30" s="9">
        <v>1381394</v>
      </c>
      <c r="G30" s="154">
        <f t="shared" si="2"/>
        <v>16</v>
      </c>
      <c r="H30" s="9">
        <v>1389771</v>
      </c>
      <c r="I30" s="154">
        <f t="shared" si="3"/>
        <v>17</v>
      </c>
      <c r="J30" s="155">
        <f t="shared" si="4"/>
        <v>0.024807062517083325</v>
      </c>
      <c r="K30" s="189"/>
      <c r="L30" s="4"/>
    </row>
    <row r="31" spans="1:12" s="5" customFormat="1" ht="12.75" customHeight="1">
      <c r="A31" s="218" t="s">
        <v>53</v>
      </c>
      <c r="B31" s="9">
        <v>1386422</v>
      </c>
      <c r="C31" s="154">
        <f t="shared" si="0"/>
        <v>15</v>
      </c>
      <c r="D31" s="9">
        <v>1412624</v>
      </c>
      <c r="E31" s="9">
        <f t="shared" si="1"/>
        <v>15</v>
      </c>
      <c r="F31" s="9">
        <v>1422873</v>
      </c>
      <c r="G31" s="154">
        <f t="shared" si="2"/>
        <v>15</v>
      </c>
      <c r="H31" s="9">
        <v>1464617</v>
      </c>
      <c r="I31" s="154">
        <f t="shared" si="3"/>
        <v>15</v>
      </c>
      <c r="J31" s="155">
        <f t="shared" si="4"/>
        <v>0.0261430447768611</v>
      </c>
      <c r="K31" s="189"/>
      <c r="L31" s="4"/>
    </row>
    <row r="32" spans="1:12" s="5" customFormat="1" ht="12.75" customHeight="1">
      <c r="A32" s="218" t="s">
        <v>54</v>
      </c>
      <c r="B32" s="9">
        <v>988960</v>
      </c>
      <c r="C32" s="154">
        <f t="shared" si="0"/>
        <v>21</v>
      </c>
      <c r="D32" s="9">
        <v>1026527</v>
      </c>
      <c r="E32" s="9">
        <f t="shared" si="1"/>
        <v>21</v>
      </c>
      <c r="F32" s="9">
        <v>990981</v>
      </c>
      <c r="G32" s="154">
        <f t="shared" si="2"/>
        <v>21</v>
      </c>
      <c r="H32" s="9">
        <v>1019337</v>
      </c>
      <c r="I32" s="154">
        <f t="shared" si="3"/>
        <v>21</v>
      </c>
      <c r="J32" s="155">
        <f t="shared" si="4"/>
        <v>0.018194908862665983</v>
      </c>
      <c r="K32" s="189"/>
      <c r="L32" s="4"/>
    </row>
    <row r="33" spans="1:12" s="5" customFormat="1" ht="12.75" customHeight="1">
      <c r="A33" s="218" t="s">
        <v>55</v>
      </c>
      <c r="B33" s="9">
        <v>1600479</v>
      </c>
      <c r="C33" s="154">
        <f t="shared" si="0"/>
        <v>12</v>
      </c>
      <c r="D33" s="9">
        <v>1633550</v>
      </c>
      <c r="E33" s="9">
        <f t="shared" si="1"/>
        <v>13</v>
      </c>
      <c r="F33" s="9">
        <v>1647462</v>
      </c>
      <c r="G33" s="154">
        <f t="shared" si="2"/>
        <v>13</v>
      </c>
      <c r="H33" s="9">
        <v>1697868</v>
      </c>
      <c r="I33" s="154">
        <f t="shared" si="3"/>
        <v>13</v>
      </c>
      <c r="J33" s="155">
        <f t="shared" si="4"/>
        <v>0.030306516412959568</v>
      </c>
      <c r="K33" s="189"/>
      <c r="L33" s="4"/>
    </row>
    <row r="34" spans="1:12" s="5" customFormat="1" ht="12.75" customHeight="1">
      <c r="A34" s="218" t="s">
        <v>56</v>
      </c>
      <c r="B34" s="9">
        <v>566621</v>
      </c>
      <c r="C34" s="154">
        <f t="shared" si="0"/>
        <v>28</v>
      </c>
      <c r="D34" s="9">
        <v>580978</v>
      </c>
      <c r="E34" s="9">
        <f t="shared" si="1"/>
        <v>28</v>
      </c>
      <c r="F34" s="9">
        <v>585404</v>
      </c>
      <c r="G34" s="154">
        <f t="shared" si="2"/>
        <v>28</v>
      </c>
      <c r="H34" s="9">
        <v>603336</v>
      </c>
      <c r="I34" s="154">
        <f t="shared" si="3"/>
        <v>28</v>
      </c>
      <c r="J34" s="155">
        <f t="shared" si="4"/>
        <v>0.01076939572836603</v>
      </c>
      <c r="K34" s="189"/>
      <c r="L34" s="4"/>
    </row>
    <row r="35" spans="1:12" s="5" customFormat="1" ht="12.75" customHeight="1">
      <c r="A35" s="218" t="s">
        <v>71</v>
      </c>
      <c r="B35" s="9">
        <v>3235550</v>
      </c>
      <c r="C35" s="154">
        <f t="shared" si="0"/>
        <v>4</v>
      </c>
      <c r="D35" s="9">
        <v>3162476</v>
      </c>
      <c r="E35" s="9">
        <f t="shared" si="1"/>
        <v>4</v>
      </c>
      <c r="F35" s="9">
        <v>3236584</v>
      </c>
      <c r="G35" s="154">
        <f t="shared" si="2"/>
        <v>4</v>
      </c>
      <c r="H35" s="9">
        <v>3330020</v>
      </c>
      <c r="I35" s="154">
        <f t="shared" si="3"/>
        <v>4</v>
      </c>
      <c r="J35" s="155">
        <f t="shared" si="4"/>
        <v>0.059440018767939334</v>
      </c>
      <c r="K35" s="189"/>
      <c r="L35" s="4"/>
    </row>
    <row r="36" spans="1:12" s="5" customFormat="1" ht="12.75" customHeight="1">
      <c r="A36" s="218" t="s">
        <v>58</v>
      </c>
      <c r="B36" s="9">
        <v>1010211</v>
      </c>
      <c r="C36" s="154">
        <f t="shared" si="0"/>
        <v>20</v>
      </c>
      <c r="D36" s="9">
        <v>1050904</v>
      </c>
      <c r="E36" s="9">
        <f t="shared" si="1"/>
        <v>20</v>
      </c>
      <c r="F36" s="9">
        <v>1043167</v>
      </c>
      <c r="G36" s="154">
        <f t="shared" si="2"/>
        <v>20</v>
      </c>
      <c r="H36" s="9">
        <v>1100165</v>
      </c>
      <c r="I36" s="154">
        <f t="shared" si="3"/>
        <v>20</v>
      </c>
      <c r="J36" s="155">
        <f t="shared" si="4"/>
        <v>0.019637668316655747</v>
      </c>
      <c r="K36" s="189"/>
      <c r="L36" s="4"/>
    </row>
    <row r="37" spans="1:12" s="5" customFormat="1" ht="12.75" customHeight="1">
      <c r="A37" s="220" t="s">
        <v>59</v>
      </c>
      <c r="B37" s="229">
        <v>641538</v>
      </c>
      <c r="C37" s="230">
        <f t="shared" si="0"/>
        <v>26</v>
      </c>
      <c r="D37" s="229">
        <v>641085</v>
      </c>
      <c r="E37" s="229">
        <f t="shared" si="1"/>
        <v>26</v>
      </c>
      <c r="F37" s="229">
        <v>653709</v>
      </c>
      <c r="G37" s="230">
        <f t="shared" si="2"/>
        <v>26</v>
      </c>
      <c r="H37" s="229">
        <v>661187</v>
      </c>
      <c r="I37" s="230">
        <f t="shared" si="3"/>
        <v>26</v>
      </c>
      <c r="J37" s="223">
        <f t="shared" si="4"/>
        <v>0.011802021516122276</v>
      </c>
      <c r="K37" s="189"/>
      <c r="L37" s="4"/>
    </row>
    <row r="38" spans="1:12" s="2" customFormat="1" ht="12.75" customHeight="1">
      <c r="A38" s="231" t="s">
        <v>60</v>
      </c>
      <c r="B38" s="13">
        <f>SUM(B6:B37)</f>
        <v>53809017</v>
      </c>
      <c r="C38" s="13"/>
      <c r="D38" s="13">
        <f>SUM(D6:D37)</f>
        <v>54034800</v>
      </c>
      <c r="E38" s="13"/>
      <c r="F38" s="13">
        <f>SUM(F6:F37)</f>
        <v>54696638</v>
      </c>
      <c r="G38" s="13"/>
      <c r="H38" s="13">
        <v>56023199</v>
      </c>
      <c r="I38" s="13"/>
      <c r="J38" s="84">
        <f>SUM(J6:J37)</f>
        <v>0.9999999999999999</v>
      </c>
      <c r="K38" s="190"/>
      <c r="L38" s="6"/>
    </row>
    <row r="39" spans="1:12" s="2" customFormat="1" ht="12.75">
      <c r="A39" s="327" t="s">
        <v>90</v>
      </c>
      <c r="B39" s="327"/>
      <c r="C39" s="327"/>
      <c r="D39" s="327"/>
      <c r="E39" s="327"/>
      <c r="F39" s="327"/>
      <c r="G39" s="327"/>
      <c r="H39" s="327"/>
      <c r="I39" s="327"/>
      <c r="J39" s="327"/>
      <c r="K39" s="6"/>
      <c r="L39" s="6"/>
    </row>
    <row r="40" spans="1:12" s="2" customFormat="1" ht="28.5" customHeight="1">
      <c r="A40" s="327"/>
      <c r="B40" s="327"/>
      <c r="C40" s="327"/>
      <c r="D40" s="327"/>
      <c r="E40" s="327"/>
      <c r="F40" s="327"/>
      <c r="G40" s="327"/>
      <c r="H40" s="327"/>
      <c r="I40" s="327"/>
      <c r="J40" s="327"/>
      <c r="K40" s="6"/>
      <c r="L40" s="6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</sheetData>
  <sheetProtection/>
  <mergeCells count="1">
    <mergeCell ref="A39:J40"/>
  </mergeCells>
  <printOptions horizontalCentered="1"/>
  <pageMargins left="0.79" right="0.79" top="0.98" bottom="0.98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M16" sqref="M16"/>
    </sheetView>
  </sheetViews>
  <sheetFormatPr defaultColWidth="20.7109375" defaultRowHeight="12.75"/>
  <cols>
    <col min="1" max="1" width="20.8515625" style="3" customWidth="1"/>
    <col min="2" max="2" width="12.00390625" style="3" customWidth="1"/>
    <col min="3" max="3" width="12.140625" style="3" customWidth="1"/>
    <col min="4" max="4" width="12.57421875" style="3" customWidth="1"/>
    <col min="5" max="5" width="11.7109375" style="3" customWidth="1"/>
    <col min="6" max="6" width="11.421875" style="3" customWidth="1"/>
    <col min="7" max="9" width="12.28125" style="3" customWidth="1"/>
    <col min="10" max="10" width="11.140625" style="3" customWidth="1"/>
    <col min="11" max="11" width="12.421875" style="19" customWidth="1"/>
    <col min="12" max="16384" width="20.7109375" style="3" customWidth="1"/>
  </cols>
  <sheetData>
    <row r="1" spans="1:9" ht="12.75">
      <c r="A1" s="14" t="s">
        <v>3</v>
      </c>
      <c r="B1" s="14"/>
      <c r="C1" s="14"/>
      <c r="D1" s="14"/>
      <c r="E1" s="14"/>
      <c r="F1" s="14"/>
      <c r="G1" s="14"/>
      <c r="H1" s="14"/>
      <c r="I1" s="14"/>
    </row>
    <row r="2" ht="12.75">
      <c r="A2" s="14" t="s">
        <v>62</v>
      </c>
    </row>
    <row r="3" spans="1:10" ht="12.75">
      <c r="A3" s="1" t="s">
        <v>80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1" t="s">
        <v>154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33.75" customHeight="1">
      <c r="A6" s="11" t="s">
        <v>29</v>
      </c>
      <c r="B6" s="12" t="s">
        <v>124</v>
      </c>
      <c r="C6" s="12" t="s">
        <v>142</v>
      </c>
      <c r="D6" s="12" t="s">
        <v>125</v>
      </c>
      <c r="E6" s="12" t="s">
        <v>143</v>
      </c>
      <c r="F6" s="12" t="s">
        <v>148</v>
      </c>
      <c r="G6" s="12" t="s">
        <v>149</v>
      </c>
      <c r="H6" s="12" t="s">
        <v>156</v>
      </c>
      <c r="I6" s="12" t="s">
        <v>157</v>
      </c>
      <c r="J6" s="8" t="s">
        <v>161</v>
      </c>
    </row>
    <row r="7" spans="1:10" ht="12.75" customHeight="1">
      <c r="A7" s="214" t="s">
        <v>63</v>
      </c>
      <c r="B7" s="237">
        <v>525996</v>
      </c>
      <c r="C7" s="238">
        <f>_xlfn.RANK.EQ(B7,$B$7:$B$38)</f>
        <v>29</v>
      </c>
      <c r="D7" s="239">
        <v>544839</v>
      </c>
      <c r="E7" s="240">
        <f>_xlfn.RANK.EQ(D7,$D$7:$D$38)</f>
        <v>29</v>
      </c>
      <c r="F7" s="239">
        <v>547208</v>
      </c>
      <c r="G7" s="241">
        <f>_xlfn.RANK.EQ(F7,$F$7:$F$38)</f>
        <v>29</v>
      </c>
      <c r="H7" s="278">
        <v>565560</v>
      </c>
      <c r="I7" s="241">
        <f>_xlfn.RANK.EQ(H7,$H$7:$H$38)</f>
        <v>29</v>
      </c>
      <c r="J7" s="242">
        <f>H7/$H$39</f>
        <v>0.010435724528167083</v>
      </c>
    </row>
    <row r="8" spans="1:10" ht="12.75" customHeight="1">
      <c r="A8" s="218" t="s">
        <v>30</v>
      </c>
      <c r="B8" s="15">
        <v>1537687</v>
      </c>
      <c r="C8" s="157">
        <f aca="true" t="shared" si="0" ref="C8:C38">_xlfn.RANK.EQ(B8,$B$7:$B$38)</f>
        <v>12</v>
      </c>
      <c r="D8" s="234">
        <v>1599252</v>
      </c>
      <c r="E8" s="235">
        <f aca="true" t="shared" si="1" ref="E8:E38">_xlfn.RANK.EQ(D8,$D$7:$D$38)</f>
        <v>12</v>
      </c>
      <c r="F8" s="234">
        <v>1631566</v>
      </c>
      <c r="G8" s="158">
        <f>_xlfn.RANK.EQ(F8,$F$7:$F$38)</f>
        <v>12</v>
      </c>
      <c r="H8" s="279">
        <v>1702808</v>
      </c>
      <c r="I8" s="158">
        <f aca="true" t="shared" si="2" ref="I8:I38">_xlfn.RANK.EQ(H8,$H$7:$H$38)</f>
        <v>12</v>
      </c>
      <c r="J8" s="159">
        <f aca="true" t="shared" si="3" ref="J8:J38">H8/$H$39</f>
        <v>0.031420247564111915</v>
      </c>
    </row>
    <row r="9" spans="1:10" ht="12.75" customHeight="1">
      <c r="A9" s="218" t="s">
        <v>31</v>
      </c>
      <c r="B9" s="15">
        <v>360104</v>
      </c>
      <c r="C9" s="157">
        <f t="shared" si="0"/>
        <v>31</v>
      </c>
      <c r="D9" s="234">
        <v>377987</v>
      </c>
      <c r="E9" s="235">
        <f t="shared" si="1"/>
        <v>31</v>
      </c>
      <c r="F9" s="234">
        <v>385839</v>
      </c>
      <c r="G9" s="158">
        <f aca="true" t="shared" si="4" ref="G9:G38">_xlfn.RANK.EQ(F9,$F$7:$F$38)</f>
        <v>31</v>
      </c>
      <c r="H9" s="279">
        <v>409984</v>
      </c>
      <c r="I9" s="158">
        <f t="shared" si="2"/>
        <v>31</v>
      </c>
      <c r="J9" s="159">
        <f t="shared" si="3"/>
        <v>0.007565033037973077</v>
      </c>
    </row>
    <row r="10" spans="1:10" ht="12.75" customHeight="1">
      <c r="A10" s="218" t="s">
        <v>32</v>
      </c>
      <c r="B10" s="15">
        <v>399547</v>
      </c>
      <c r="C10" s="157">
        <f t="shared" si="0"/>
        <v>30</v>
      </c>
      <c r="D10" s="234">
        <v>397386</v>
      </c>
      <c r="E10" s="235">
        <f t="shared" si="1"/>
        <v>30</v>
      </c>
      <c r="F10" s="234">
        <v>404051</v>
      </c>
      <c r="G10" s="158">
        <f t="shared" si="4"/>
        <v>30</v>
      </c>
      <c r="H10" s="279">
        <v>418566</v>
      </c>
      <c r="I10" s="158">
        <f t="shared" si="2"/>
        <v>30</v>
      </c>
      <c r="J10" s="159">
        <f t="shared" si="3"/>
        <v>0.0077233882750844885</v>
      </c>
    </row>
    <row r="11" spans="1:10" ht="12.75" customHeight="1">
      <c r="A11" s="218" t="s">
        <v>64</v>
      </c>
      <c r="B11" s="15">
        <v>1258009</v>
      </c>
      <c r="C11" s="157">
        <f t="shared" si="0"/>
        <v>17</v>
      </c>
      <c r="D11" s="234">
        <v>1312758</v>
      </c>
      <c r="E11" s="235">
        <f t="shared" si="1"/>
        <v>17</v>
      </c>
      <c r="F11" s="234">
        <v>1301351</v>
      </c>
      <c r="G11" s="158">
        <f t="shared" si="4"/>
        <v>17</v>
      </c>
      <c r="H11" s="279">
        <v>1341233</v>
      </c>
      <c r="I11" s="158">
        <f t="shared" si="2"/>
        <v>17</v>
      </c>
      <c r="J11" s="159">
        <f t="shared" si="3"/>
        <v>0.024748458370618714</v>
      </c>
    </row>
    <row r="12" spans="1:10" ht="12.75" customHeight="1">
      <c r="A12" s="218" t="s">
        <v>34</v>
      </c>
      <c r="B12" s="15">
        <v>344032</v>
      </c>
      <c r="C12" s="157">
        <f t="shared" si="0"/>
        <v>32</v>
      </c>
      <c r="D12" s="234">
        <v>352783</v>
      </c>
      <c r="E12" s="235">
        <f t="shared" si="1"/>
        <v>32</v>
      </c>
      <c r="F12" s="234">
        <v>366836</v>
      </c>
      <c r="G12" s="158">
        <f t="shared" si="4"/>
        <v>32</v>
      </c>
      <c r="H12" s="279">
        <v>382222</v>
      </c>
      <c r="I12" s="158">
        <f t="shared" si="2"/>
        <v>32</v>
      </c>
      <c r="J12" s="159">
        <f t="shared" si="3"/>
        <v>0.007052768053973192</v>
      </c>
    </row>
    <row r="13" spans="1:10" ht="12.75" customHeight="1">
      <c r="A13" s="218" t="s">
        <v>35</v>
      </c>
      <c r="B13" s="15">
        <v>1949375</v>
      </c>
      <c r="C13" s="157">
        <f t="shared" si="0"/>
        <v>8</v>
      </c>
      <c r="D13" s="234">
        <v>1910292</v>
      </c>
      <c r="E13" s="235">
        <f t="shared" si="1"/>
        <v>9</v>
      </c>
      <c r="F13" s="234">
        <v>1858911</v>
      </c>
      <c r="G13" s="158">
        <f t="shared" si="4"/>
        <v>9</v>
      </c>
      <c r="H13" s="279">
        <v>1899923</v>
      </c>
      <c r="I13" s="158">
        <f t="shared" si="2"/>
        <v>9</v>
      </c>
      <c r="J13" s="159">
        <f t="shared" si="3"/>
        <v>0.03505741752020791</v>
      </c>
    </row>
    <row r="14" spans="1:10" ht="12.75" customHeight="1">
      <c r="A14" s="218" t="s">
        <v>36</v>
      </c>
      <c r="B14" s="15">
        <v>1572106</v>
      </c>
      <c r="C14" s="157">
        <f t="shared" si="0"/>
        <v>11</v>
      </c>
      <c r="D14" s="234">
        <v>1634976</v>
      </c>
      <c r="E14" s="235">
        <f t="shared" si="1"/>
        <v>11</v>
      </c>
      <c r="F14" s="234">
        <v>1632500</v>
      </c>
      <c r="G14" s="158">
        <f t="shared" si="4"/>
        <v>11</v>
      </c>
      <c r="H14" s="279">
        <v>1733590</v>
      </c>
      <c r="I14" s="158">
        <f t="shared" si="2"/>
        <v>10</v>
      </c>
      <c r="J14" s="159">
        <f t="shared" si="3"/>
        <v>0.03198823764902958</v>
      </c>
    </row>
    <row r="15" spans="1:10" ht="12.75" customHeight="1">
      <c r="A15" s="218" t="s">
        <v>108</v>
      </c>
      <c r="B15" s="9">
        <v>4172496</v>
      </c>
      <c r="C15" s="157">
        <f t="shared" si="0"/>
        <v>2</v>
      </c>
      <c r="D15" s="234">
        <v>4162141</v>
      </c>
      <c r="E15" s="235">
        <f t="shared" si="1"/>
        <v>2</v>
      </c>
      <c r="F15" s="234">
        <v>4136468</v>
      </c>
      <c r="G15" s="158">
        <f t="shared" si="4"/>
        <v>2</v>
      </c>
      <c r="H15" s="279">
        <v>4212542</v>
      </c>
      <c r="I15" s="158">
        <f t="shared" si="2"/>
        <v>2</v>
      </c>
      <c r="J15" s="159">
        <f t="shared" si="3"/>
        <v>0.07772990995709389</v>
      </c>
    </row>
    <row r="16" spans="1:10" ht="12.75" customHeight="1">
      <c r="A16" s="218" t="s">
        <v>38</v>
      </c>
      <c r="B16" s="9">
        <v>749005</v>
      </c>
      <c r="C16" s="157">
        <f t="shared" si="0"/>
        <v>25</v>
      </c>
      <c r="D16" s="234">
        <v>756449</v>
      </c>
      <c r="E16" s="235">
        <f t="shared" si="1"/>
        <v>25</v>
      </c>
      <c r="F16" s="234">
        <v>752836</v>
      </c>
      <c r="G16" s="158">
        <f t="shared" si="4"/>
        <v>25</v>
      </c>
      <c r="H16" s="279">
        <v>771803</v>
      </c>
      <c r="I16" s="158">
        <f t="shared" si="2"/>
        <v>25</v>
      </c>
      <c r="J16" s="159">
        <f t="shared" si="3"/>
        <v>0.014241324524388109</v>
      </c>
    </row>
    <row r="17" spans="1:10" ht="12.75" customHeight="1">
      <c r="A17" s="218" t="s">
        <v>39</v>
      </c>
      <c r="B17" s="9">
        <v>2423304</v>
      </c>
      <c r="C17" s="157">
        <f t="shared" si="0"/>
        <v>6</v>
      </c>
      <c r="D17" s="234">
        <v>2477268</v>
      </c>
      <c r="E17" s="235">
        <f t="shared" si="1"/>
        <v>6</v>
      </c>
      <c r="F17" s="234">
        <v>2533646</v>
      </c>
      <c r="G17" s="158">
        <f t="shared" si="4"/>
        <v>6</v>
      </c>
      <c r="H17" s="279">
        <v>2557936</v>
      </c>
      <c r="I17" s="158">
        <f t="shared" si="2"/>
        <v>6</v>
      </c>
      <c r="J17" s="159">
        <f t="shared" si="3"/>
        <v>0.047199086669286364</v>
      </c>
    </row>
    <row r="18" spans="1:10" ht="12.75" customHeight="1">
      <c r="A18" s="218" t="s">
        <v>40</v>
      </c>
      <c r="B18" s="9">
        <v>1426321</v>
      </c>
      <c r="C18" s="157">
        <f t="shared" si="0"/>
        <v>14</v>
      </c>
      <c r="D18" s="234">
        <v>1398567</v>
      </c>
      <c r="E18" s="235">
        <f t="shared" si="1"/>
        <v>14</v>
      </c>
      <c r="F18" s="234">
        <v>1473472</v>
      </c>
      <c r="G18" s="158">
        <f t="shared" si="4"/>
        <v>14</v>
      </c>
      <c r="H18" s="279">
        <v>1540739</v>
      </c>
      <c r="I18" s="158">
        <f t="shared" si="2"/>
        <v>14</v>
      </c>
      <c r="J18" s="159">
        <f t="shared" si="3"/>
        <v>0.02842974710694466</v>
      </c>
    </row>
    <row r="19" spans="1:10" ht="12.75" customHeight="1">
      <c r="A19" s="218" t="s">
        <v>41</v>
      </c>
      <c r="B19" s="9">
        <v>1253418</v>
      </c>
      <c r="C19" s="157">
        <f t="shared" si="0"/>
        <v>18</v>
      </c>
      <c r="D19" s="234">
        <v>1197357</v>
      </c>
      <c r="E19" s="235">
        <f t="shared" si="1"/>
        <v>18</v>
      </c>
      <c r="F19" s="234">
        <v>1205546</v>
      </c>
      <c r="G19" s="158">
        <f t="shared" si="4"/>
        <v>18</v>
      </c>
      <c r="H19" s="279">
        <v>1275340</v>
      </c>
      <c r="I19" s="158">
        <f t="shared" si="2"/>
        <v>18</v>
      </c>
      <c r="J19" s="159">
        <f t="shared" si="3"/>
        <v>0.02353259940546115</v>
      </c>
    </row>
    <row r="20" spans="1:10" ht="12.75" customHeight="1">
      <c r="A20" s="219" t="s">
        <v>28</v>
      </c>
      <c r="B20" s="10">
        <v>3556156</v>
      </c>
      <c r="C20" s="156">
        <f t="shared" si="0"/>
        <v>3</v>
      </c>
      <c r="D20" s="10">
        <v>3571709</v>
      </c>
      <c r="E20" s="236">
        <f t="shared" si="1"/>
        <v>3</v>
      </c>
      <c r="F20" s="10">
        <v>3647376</v>
      </c>
      <c r="G20" s="160">
        <f>_xlfn.RANK.EQ(F20,$F$7:$F$38)</f>
        <v>3</v>
      </c>
      <c r="H20" s="280">
        <v>3700487</v>
      </c>
      <c r="I20" s="160">
        <f t="shared" si="2"/>
        <v>3</v>
      </c>
      <c r="J20" s="161">
        <f t="shared" si="3"/>
        <v>0.06828146076820041</v>
      </c>
    </row>
    <row r="21" spans="1:10" ht="12.75" customHeight="1">
      <c r="A21" s="218" t="s">
        <v>42</v>
      </c>
      <c r="B21" s="9">
        <v>7234059</v>
      </c>
      <c r="C21" s="154">
        <f t="shared" si="0"/>
        <v>1</v>
      </c>
      <c r="D21" s="234">
        <v>7146200</v>
      </c>
      <c r="E21" s="235">
        <f t="shared" si="1"/>
        <v>1</v>
      </c>
      <c r="F21" s="234">
        <v>7450300</v>
      </c>
      <c r="G21" s="162">
        <f t="shared" si="4"/>
        <v>1</v>
      </c>
      <c r="H21" s="281">
        <v>7619554</v>
      </c>
      <c r="I21" s="158">
        <f t="shared" si="2"/>
        <v>1</v>
      </c>
      <c r="J21" s="159">
        <f t="shared" si="3"/>
        <v>0.14059616410547707</v>
      </c>
    </row>
    <row r="22" spans="1:10" ht="12.75" customHeight="1">
      <c r="A22" s="218" t="s">
        <v>43</v>
      </c>
      <c r="B22" s="9">
        <v>1894564</v>
      </c>
      <c r="C22" s="154">
        <f t="shared" si="0"/>
        <v>9</v>
      </c>
      <c r="D22" s="234">
        <v>1954128</v>
      </c>
      <c r="E22" s="235">
        <f t="shared" si="1"/>
        <v>8</v>
      </c>
      <c r="F22" s="234">
        <v>1953523</v>
      </c>
      <c r="G22" s="162">
        <f t="shared" si="4"/>
        <v>8</v>
      </c>
      <c r="H22" s="281">
        <v>1964674</v>
      </c>
      <c r="I22" s="158">
        <f t="shared" si="2"/>
        <v>8</v>
      </c>
      <c r="J22" s="159">
        <f t="shared" si="3"/>
        <v>0.03625220427832968</v>
      </c>
    </row>
    <row r="23" spans="1:10" ht="12.75" customHeight="1">
      <c r="A23" s="218" t="s">
        <v>44</v>
      </c>
      <c r="B23" s="9">
        <v>763991</v>
      </c>
      <c r="C23" s="154">
        <f t="shared" si="0"/>
        <v>23</v>
      </c>
      <c r="D23" s="234">
        <v>800651</v>
      </c>
      <c r="E23" s="235">
        <f t="shared" si="1"/>
        <v>22</v>
      </c>
      <c r="F23" s="234">
        <v>826069</v>
      </c>
      <c r="G23" s="162">
        <f t="shared" si="4"/>
        <v>22</v>
      </c>
      <c r="H23" s="281">
        <v>820724</v>
      </c>
      <c r="I23" s="158">
        <f t="shared" si="2"/>
        <v>24</v>
      </c>
      <c r="J23" s="159">
        <f t="shared" si="3"/>
        <v>0.015144015803195772</v>
      </c>
    </row>
    <row r="24" spans="1:10" ht="12.75" customHeight="1">
      <c r="A24" s="218" t="s">
        <v>45</v>
      </c>
      <c r="B24" s="15">
        <v>559415</v>
      </c>
      <c r="C24" s="157">
        <f t="shared" si="0"/>
        <v>27</v>
      </c>
      <c r="D24" s="234">
        <v>569966</v>
      </c>
      <c r="E24" s="235">
        <f t="shared" si="1"/>
        <v>27</v>
      </c>
      <c r="F24" s="234">
        <v>592077</v>
      </c>
      <c r="G24" s="158">
        <f t="shared" si="4"/>
        <v>27</v>
      </c>
      <c r="H24" s="279">
        <v>598738</v>
      </c>
      <c r="I24" s="158">
        <f t="shared" si="2"/>
        <v>27</v>
      </c>
      <c r="J24" s="159">
        <f t="shared" si="3"/>
        <v>0.011047925653415558</v>
      </c>
    </row>
    <row r="25" spans="1:10" ht="12.75" customHeight="1">
      <c r="A25" s="218" t="s">
        <v>46</v>
      </c>
      <c r="B25" s="15">
        <v>2275935</v>
      </c>
      <c r="C25" s="157">
        <f t="shared" si="0"/>
        <v>7</v>
      </c>
      <c r="D25" s="234">
        <v>2364805</v>
      </c>
      <c r="E25" s="235">
        <f t="shared" si="1"/>
        <v>7</v>
      </c>
      <c r="F25" s="234">
        <v>2388531</v>
      </c>
      <c r="G25" s="158">
        <f t="shared" si="4"/>
        <v>7</v>
      </c>
      <c r="H25" s="279">
        <v>2420543</v>
      </c>
      <c r="I25" s="158">
        <f t="shared" si="2"/>
        <v>7</v>
      </c>
      <c r="J25" s="159">
        <f t="shared" si="3"/>
        <v>0.04466390826186989</v>
      </c>
    </row>
    <row r="26" spans="1:10" ht="12.75" customHeight="1">
      <c r="A26" s="218" t="s">
        <v>47</v>
      </c>
      <c r="B26" s="15">
        <v>1665531</v>
      </c>
      <c r="C26" s="157">
        <f t="shared" si="0"/>
        <v>10</v>
      </c>
      <c r="D26" s="234">
        <v>1686525</v>
      </c>
      <c r="E26" s="235">
        <f t="shared" si="1"/>
        <v>10</v>
      </c>
      <c r="F26" s="234">
        <v>1666440</v>
      </c>
      <c r="G26" s="158">
        <f t="shared" si="4"/>
        <v>10</v>
      </c>
      <c r="H26" s="279">
        <v>1731946</v>
      </c>
      <c r="I26" s="158">
        <f t="shared" si="2"/>
        <v>11</v>
      </c>
      <c r="J26" s="159">
        <f t="shared" si="3"/>
        <v>0.03195790252786772</v>
      </c>
    </row>
    <row r="27" spans="1:10" ht="12.75" customHeight="1">
      <c r="A27" s="218" t="s">
        <v>48</v>
      </c>
      <c r="B27" s="15">
        <v>2628100</v>
      </c>
      <c r="C27" s="157">
        <f t="shared" si="0"/>
        <v>5</v>
      </c>
      <c r="D27" s="234">
        <v>2711561</v>
      </c>
      <c r="E27" s="235">
        <f t="shared" si="1"/>
        <v>5</v>
      </c>
      <c r="F27" s="234">
        <v>2780674</v>
      </c>
      <c r="G27" s="158">
        <f t="shared" si="4"/>
        <v>5</v>
      </c>
      <c r="H27" s="279">
        <v>2777999</v>
      </c>
      <c r="I27" s="158">
        <f t="shared" si="2"/>
        <v>5</v>
      </c>
      <c r="J27" s="159">
        <f t="shared" si="3"/>
        <v>0.05125969358427687</v>
      </c>
    </row>
    <row r="28" spans="1:10" ht="12.75" customHeight="1">
      <c r="A28" s="218" t="s">
        <v>49</v>
      </c>
      <c r="B28" s="15">
        <v>803255</v>
      </c>
      <c r="C28" s="157">
        <f t="shared" si="0"/>
        <v>22</v>
      </c>
      <c r="D28" s="234">
        <v>769601</v>
      </c>
      <c r="E28" s="235">
        <f t="shared" si="1"/>
        <v>24</v>
      </c>
      <c r="F28" s="234">
        <v>798747</v>
      </c>
      <c r="G28" s="158">
        <f t="shared" si="4"/>
        <v>23</v>
      </c>
      <c r="H28" s="279">
        <v>829255</v>
      </c>
      <c r="I28" s="158">
        <f t="shared" si="2"/>
        <v>23</v>
      </c>
      <c r="J28" s="159">
        <f t="shared" si="3"/>
        <v>0.01530142998727844</v>
      </c>
    </row>
    <row r="29" spans="1:10" ht="12.75" customHeight="1">
      <c r="A29" s="218" t="s">
        <v>50</v>
      </c>
      <c r="B29" s="15">
        <v>761234</v>
      </c>
      <c r="C29" s="157">
        <f t="shared" si="0"/>
        <v>24</v>
      </c>
      <c r="D29" s="234">
        <v>776043</v>
      </c>
      <c r="E29" s="235">
        <f t="shared" si="1"/>
        <v>23</v>
      </c>
      <c r="F29" s="234">
        <v>795209</v>
      </c>
      <c r="G29" s="158">
        <f t="shared" si="4"/>
        <v>24</v>
      </c>
      <c r="H29" s="279">
        <v>846060</v>
      </c>
      <c r="I29" s="158">
        <f t="shared" si="2"/>
        <v>22</v>
      </c>
      <c r="J29" s="159">
        <f t="shared" si="3"/>
        <v>0.015611516186259711</v>
      </c>
    </row>
    <row r="30" spans="1:10" ht="12.75" customHeight="1">
      <c r="A30" s="218" t="s">
        <v>51</v>
      </c>
      <c r="B30" s="15">
        <v>1142439</v>
      </c>
      <c r="C30" s="157">
        <f t="shared" si="0"/>
        <v>19</v>
      </c>
      <c r="D30" s="234">
        <v>1167437</v>
      </c>
      <c r="E30" s="235">
        <f t="shared" si="1"/>
        <v>19</v>
      </c>
      <c r="F30" s="234">
        <v>1190704</v>
      </c>
      <c r="G30" s="158">
        <f t="shared" si="4"/>
        <v>19</v>
      </c>
      <c r="H30" s="279">
        <v>1195177</v>
      </c>
      <c r="I30" s="158">
        <f t="shared" si="2"/>
        <v>19</v>
      </c>
      <c r="J30" s="159">
        <f t="shared" si="3"/>
        <v>0.022053430112456945</v>
      </c>
    </row>
    <row r="31" spans="1:10" ht="12.75" customHeight="1">
      <c r="A31" s="218" t="s">
        <v>52</v>
      </c>
      <c r="B31" s="15">
        <v>1302283</v>
      </c>
      <c r="C31" s="157">
        <f t="shared" si="0"/>
        <v>16</v>
      </c>
      <c r="D31" s="234">
        <v>1342363</v>
      </c>
      <c r="E31" s="235">
        <f t="shared" si="1"/>
        <v>16</v>
      </c>
      <c r="F31" s="234">
        <v>1333528</v>
      </c>
      <c r="G31" s="158">
        <f t="shared" si="4"/>
        <v>16</v>
      </c>
      <c r="H31" s="279">
        <v>1346510</v>
      </c>
      <c r="I31" s="158">
        <f t="shared" si="2"/>
        <v>16</v>
      </c>
      <c r="J31" s="159">
        <f t="shared" si="3"/>
        <v>0.024845829681063473</v>
      </c>
    </row>
    <row r="32" spans="1:10" ht="12.75" customHeight="1">
      <c r="A32" s="218" t="s">
        <v>53</v>
      </c>
      <c r="B32" s="15">
        <v>1322077</v>
      </c>
      <c r="C32" s="157">
        <f t="shared" si="0"/>
        <v>15</v>
      </c>
      <c r="D32" s="234">
        <v>1353902</v>
      </c>
      <c r="E32" s="235">
        <f t="shared" si="1"/>
        <v>15</v>
      </c>
      <c r="F32" s="234">
        <v>1372063</v>
      </c>
      <c r="G32" s="158">
        <f t="shared" si="4"/>
        <v>15</v>
      </c>
      <c r="H32" s="279">
        <v>1411604</v>
      </c>
      <c r="I32" s="158">
        <f t="shared" si="2"/>
        <v>15</v>
      </c>
      <c r="J32" s="159">
        <f t="shared" si="3"/>
        <v>0.02604694548210405</v>
      </c>
    </row>
    <row r="33" spans="1:10" ht="12.75" customHeight="1">
      <c r="A33" s="218" t="s">
        <v>54</v>
      </c>
      <c r="B33" s="15">
        <v>915172</v>
      </c>
      <c r="C33" s="157">
        <f t="shared" si="0"/>
        <v>21</v>
      </c>
      <c r="D33" s="234">
        <v>948579</v>
      </c>
      <c r="E33" s="235">
        <f t="shared" si="1"/>
        <v>21</v>
      </c>
      <c r="F33" s="234">
        <v>922525</v>
      </c>
      <c r="G33" s="158">
        <f t="shared" si="4"/>
        <v>21</v>
      </c>
      <c r="H33" s="279">
        <v>939285</v>
      </c>
      <c r="I33" s="158">
        <f t="shared" si="2"/>
        <v>21</v>
      </c>
      <c r="J33" s="159">
        <f t="shared" si="3"/>
        <v>0.017331705766743435</v>
      </c>
    </row>
    <row r="34" spans="1:10" ht="12.75" customHeight="1">
      <c r="A34" s="218" t="s">
        <v>55</v>
      </c>
      <c r="B34" s="15">
        <v>1531729</v>
      </c>
      <c r="C34" s="157">
        <f t="shared" si="0"/>
        <v>13</v>
      </c>
      <c r="D34" s="234">
        <v>1565690</v>
      </c>
      <c r="E34" s="235">
        <f t="shared" si="1"/>
        <v>13</v>
      </c>
      <c r="F34" s="234">
        <v>1581863</v>
      </c>
      <c r="G34" s="158">
        <f t="shared" si="4"/>
        <v>13</v>
      </c>
      <c r="H34" s="279">
        <v>1632724</v>
      </c>
      <c r="I34" s="158">
        <f t="shared" si="2"/>
        <v>13</v>
      </c>
      <c r="J34" s="159">
        <f t="shared" si="3"/>
        <v>0.030127056182415787</v>
      </c>
    </row>
    <row r="35" spans="1:10" ht="12.75" customHeight="1">
      <c r="A35" s="218" t="s">
        <v>56</v>
      </c>
      <c r="B35" s="15">
        <v>537973</v>
      </c>
      <c r="C35" s="157">
        <f t="shared" si="0"/>
        <v>28</v>
      </c>
      <c r="D35" s="234">
        <v>560154</v>
      </c>
      <c r="E35" s="235">
        <f t="shared" si="1"/>
        <v>28</v>
      </c>
      <c r="F35" s="234">
        <v>563903</v>
      </c>
      <c r="G35" s="158">
        <f t="shared" si="4"/>
        <v>28</v>
      </c>
      <c r="H35" s="279">
        <v>579067</v>
      </c>
      <c r="I35" s="158">
        <f t="shared" si="2"/>
        <v>28</v>
      </c>
      <c r="J35" s="159">
        <f t="shared" si="3"/>
        <v>0.010684955964622902</v>
      </c>
    </row>
    <row r="36" spans="1:10" ht="12.75" customHeight="1">
      <c r="A36" s="218" t="s">
        <v>65</v>
      </c>
      <c r="B36" s="15">
        <v>3102746</v>
      </c>
      <c r="C36" s="157">
        <f t="shared" si="0"/>
        <v>4</v>
      </c>
      <c r="D36" s="234">
        <v>3052540</v>
      </c>
      <c r="E36" s="235">
        <f t="shared" si="1"/>
        <v>4</v>
      </c>
      <c r="F36" s="234">
        <v>3109781</v>
      </c>
      <c r="G36" s="158">
        <f t="shared" si="4"/>
        <v>4</v>
      </c>
      <c r="H36" s="279">
        <v>3238909</v>
      </c>
      <c r="I36" s="158">
        <f t="shared" si="2"/>
        <v>4</v>
      </c>
      <c r="J36" s="159">
        <f t="shared" si="3"/>
        <v>0.05976441420150137</v>
      </c>
    </row>
    <row r="37" spans="1:10" ht="12.75" customHeight="1">
      <c r="A37" s="218" t="s">
        <v>58</v>
      </c>
      <c r="B37" s="15">
        <v>984187</v>
      </c>
      <c r="C37" s="157">
        <f t="shared" si="0"/>
        <v>20</v>
      </c>
      <c r="D37" s="234">
        <v>1031683</v>
      </c>
      <c r="E37" s="235">
        <f t="shared" si="1"/>
        <v>20</v>
      </c>
      <c r="F37" s="234">
        <v>1025577</v>
      </c>
      <c r="G37" s="158">
        <f t="shared" si="4"/>
        <v>20</v>
      </c>
      <c r="H37" s="279">
        <v>1084113</v>
      </c>
      <c r="I37" s="158">
        <f t="shared" si="2"/>
        <v>20</v>
      </c>
      <c r="J37" s="159">
        <f t="shared" si="3"/>
        <v>0.020004074944134663</v>
      </c>
    </row>
    <row r="38" spans="1:10" ht="12.75" customHeight="1">
      <c r="A38" s="220" t="s">
        <v>59</v>
      </c>
      <c r="B38" s="243">
        <v>616273</v>
      </c>
      <c r="C38" s="244">
        <f t="shared" si="0"/>
        <v>26</v>
      </c>
      <c r="D38" s="277">
        <v>628082</v>
      </c>
      <c r="E38" s="245">
        <f t="shared" si="1"/>
        <v>26</v>
      </c>
      <c r="F38" s="277">
        <v>636725</v>
      </c>
      <c r="G38" s="246">
        <f t="shared" si="4"/>
        <v>26</v>
      </c>
      <c r="H38" s="282">
        <v>644993</v>
      </c>
      <c r="I38" s="246">
        <f t="shared" si="2"/>
        <v>26</v>
      </c>
      <c r="J38" s="247">
        <f t="shared" si="3"/>
        <v>0.011901423846446126</v>
      </c>
    </row>
    <row r="39" spans="1:10" ht="12.75" customHeight="1">
      <c r="A39" s="231" t="s">
        <v>27</v>
      </c>
      <c r="B39" s="85">
        <f>SUM(B7:B38)</f>
        <v>51568519</v>
      </c>
      <c r="C39" s="85"/>
      <c r="D39" s="85">
        <f>SUM(D7:D38)</f>
        <v>52123674</v>
      </c>
      <c r="E39" s="85"/>
      <c r="F39" s="85">
        <f>SUM(F7:F38)</f>
        <v>52865845</v>
      </c>
      <c r="G39" s="164"/>
      <c r="H39" s="233">
        <v>54194608</v>
      </c>
      <c r="I39" s="164"/>
      <c r="J39" s="86">
        <f>SUM(J7:J38)</f>
        <v>1</v>
      </c>
    </row>
    <row r="40" spans="1:10" ht="12.75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1" ht="19.5" customHeight="1">
      <c r="A41" s="327" t="s">
        <v>90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</row>
    <row r="43" spans="1:10" ht="21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</row>
  </sheetData>
  <sheetProtection/>
  <mergeCells count="1">
    <mergeCell ref="A41:K41"/>
  </mergeCells>
  <printOptions horizontalCentered="1"/>
  <pageMargins left="0.79" right="0.79" top="0.59" bottom="0.59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M16" sqref="M16"/>
    </sheetView>
  </sheetViews>
  <sheetFormatPr defaultColWidth="20.7109375" defaultRowHeight="12.75"/>
  <cols>
    <col min="1" max="1" width="21.8515625" style="3" customWidth="1"/>
    <col min="2" max="2" width="10.8515625" style="3" bestFit="1" customWidth="1"/>
    <col min="3" max="3" width="12.8515625" style="3" customWidth="1"/>
    <col min="4" max="4" width="10.8515625" style="3" bestFit="1" customWidth="1"/>
    <col min="5" max="5" width="13.8515625" style="3" customWidth="1"/>
    <col min="6" max="6" width="10.8515625" style="3" bestFit="1" customWidth="1"/>
    <col min="7" max="7" width="15.140625" style="3" customWidth="1"/>
    <col min="8" max="8" width="9.8515625" style="3" bestFit="1" customWidth="1"/>
    <col min="9" max="9" width="15.140625" style="3" customWidth="1"/>
    <col min="10" max="10" width="11.7109375" style="3" customWidth="1"/>
    <col min="11" max="11" width="16.57421875" style="3" customWidth="1"/>
    <col min="12" max="16384" width="20.7109375" style="3" customWidth="1"/>
  </cols>
  <sheetData>
    <row r="1" spans="1:6" ht="12.75">
      <c r="A1" s="14" t="s">
        <v>66</v>
      </c>
      <c r="B1" s="14"/>
      <c r="C1" s="14"/>
      <c r="D1" s="14"/>
      <c r="E1" s="14"/>
      <c r="F1" s="14"/>
    </row>
    <row r="2" ht="12.75">
      <c r="A2" s="14" t="s">
        <v>67</v>
      </c>
    </row>
    <row r="3" spans="1:9" ht="12.75">
      <c r="A3" s="1" t="s">
        <v>80</v>
      </c>
      <c r="B3" s="2"/>
      <c r="C3" s="2"/>
      <c r="D3" s="2"/>
      <c r="E3" s="2"/>
      <c r="F3" s="2"/>
      <c r="G3" s="2"/>
      <c r="H3" s="2"/>
      <c r="I3" s="2"/>
    </row>
    <row r="4" spans="1:10" ht="12.75">
      <c r="A4" s="1" t="s">
        <v>154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25.5">
      <c r="A6" s="11" t="s">
        <v>29</v>
      </c>
      <c r="B6" s="12" t="s">
        <v>127</v>
      </c>
      <c r="C6" s="12" t="s">
        <v>126</v>
      </c>
      <c r="D6" s="12" t="s">
        <v>128</v>
      </c>
      <c r="E6" s="12" t="s">
        <v>126</v>
      </c>
      <c r="F6" s="12" t="s">
        <v>146</v>
      </c>
      <c r="G6" s="12" t="s">
        <v>150</v>
      </c>
      <c r="H6" s="12" t="s">
        <v>156</v>
      </c>
      <c r="I6" s="12" t="s">
        <v>157</v>
      </c>
      <c r="J6" s="8" t="s">
        <v>161</v>
      </c>
    </row>
    <row r="7" spans="1:10" ht="12.75" customHeight="1">
      <c r="A7" s="214" t="s">
        <v>63</v>
      </c>
      <c r="B7" s="237">
        <v>22266</v>
      </c>
      <c r="C7" s="260">
        <f>_xlfn.RANK.EQ(B7,$B$7:$B$38)</f>
        <v>29</v>
      </c>
      <c r="D7" s="237">
        <v>22075</v>
      </c>
      <c r="E7" s="261">
        <f>_xlfn.RANK.EQ(D7,$D$6:$D$38)</f>
        <v>24</v>
      </c>
      <c r="F7" s="237">
        <v>20823</v>
      </c>
      <c r="G7" s="262">
        <f>F7/$F$39</f>
        <v>0.0113737598953022</v>
      </c>
      <c r="H7" s="263">
        <v>18600</v>
      </c>
      <c r="I7" s="264">
        <f>_xlfn.RANK.EQ(H7,$H$7:$H$38)</f>
        <v>26</v>
      </c>
      <c r="J7" s="265">
        <f>H7/$H$39</f>
        <v>0.010171766130315637</v>
      </c>
    </row>
    <row r="8" spans="1:10" ht="12.75" customHeight="1">
      <c r="A8" s="218" t="s">
        <v>30</v>
      </c>
      <c r="B8" s="15">
        <v>59740</v>
      </c>
      <c r="C8" s="256">
        <f>_xlfn.RANK.EQ(B8,$B$7:$B$38)</f>
        <v>13</v>
      </c>
      <c r="D8" s="15">
        <v>37124</v>
      </c>
      <c r="E8" s="257">
        <f aca="true" t="shared" si="0" ref="E8:E38">_xlfn.RANK.EQ(D8,$D$6:$D$38)</f>
        <v>17</v>
      </c>
      <c r="F8" s="15">
        <v>46052</v>
      </c>
      <c r="G8" s="124">
        <f aca="true" t="shared" si="1" ref="G8:G38">F8/$F$39</f>
        <v>0.025154127200617438</v>
      </c>
      <c r="H8" s="250">
        <v>38807</v>
      </c>
      <c r="I8" s="248">
        <f aca="true" t="shared" si="2" ref="I8:I38">_xlfn.RANK.EQ(H8,$H$7:$H$38)</f>
        <v>16</v>
      </c>
      <c r="J8" s="254">
        <f aca="true" t="shared" si="3" ref="J8:J38">H8/$H$39</f>
        <v>0.02122235097952467</v>
      </c>
    </row>
    <row r="9" spans="1:10" ht="12.75" customHeight="1">
      <c r="A9" s="218" t="s">
        <v>31</v>
      </c>
      <c r="B9" s="15">
        <v>15810</v>
      </c>
      <c r="C9" s="256">
        <f aca="true" t="shared" si="4" ref="C9:C38">_xlfn.RANK.EQ(B9,$B$7:$B$38)</f>
        <v>30</v>
      </c>
      <c r="D9" s="15">
        <v>16703</v>
      </c>
      <c r="E9" s="257">
        <f>_xlfn.RANK.EQ(D9,$D$6:$D$38)</f>
        <v>29</v>
      </c>
      <c r="F9" s="15">
        <v>16416</v>
      </c>
      <c r="G9" s="124">
        <f t="shared" si="1"/>
        <v>0.008966606273893335</v>
      </c>
      <c r="H9" s="250">
        <v>15533</v>
      </c>
      <c r="I9" s="248">
        <f t="shared" si="2"/>
        <v>30</v>
      </c>
      <c r="J9" s="254">
        <f t="shared" si="3"/>
        <v>0.008494518457107138</v>
      </c>
    </row>
    <row r="10" spans="1:10" ht="12.75" customHeight="1">
      <c r="A10" s="218" t="s">
        <v>32</v>
      </c>
      <c r="B10" s="15">
        <v>12422</v>
      </c>
      <c r="C10" s="256">
        <f t="shared" si="4"/>
        <v>32</v>
      </c>
      <c r="D10" s="15">
        <v>16250</v>
      </c>
      <c r="E10" s="257">
        <f t="shared" si="0"/>
        <v>30</v>
      </c>
      <c r="F10" s="15">
        <v>14295</v>
      </c>
      <c r="G10" s="124">
        <f t="shared" si="1"/>
        <v>0.007808091903344617</v>
      </c>
      <c r="H10" s="250">
        <v>15083</v>
      </c>
      <c r="I10" s="248">
        <f t="shared" si="2"/>
        <v>31</v>
      </c>
      <c r="J10" s="254">
        <f t="shared" si="3"/>
        <v>0.008248427341051115</v>
      </c>
    </row>
    <row r="11" spans="1:10" ht="12.75" customHeight="1">
      <c r="A11" s="218" t="s">
        <v>64</v>
      </c>
      <c r="B11" s="15">
        <v>55749</v>
      </c>
      <c r="C11" s="256">
        <f t="shared" si="4"/>
        <v>15</v>
      </c>
      <c r="D11" s="15">
        <v>53433</v>
      </c>
      <c r="E11" s="257">
        <f t="shared" si="0"/>
        <v>12</v>
      </c>
      <c r="F11" s="15">
        <v>49524</v>
      </c>
      <c r="G11" s="124">
        <f t="shared" si="1"/>
        <v>0.027050573166928212</v>
      </c>
      <c r="H11" s="250">
        <v>50265</v>
      </c>
      <c r="I11" s="248">
        <f t="shared" si="2"/>
        <v>12</v>
      </c>
      <c r="J11" s="254">
        <f t="shared" si="3"/>
        <v>0.02748837766345782</v>
      </c>
    </row>
    <row r="12" spans="1:10" ht="12.75" customHeight="1">
      <c r="A12" s="218" t="s">
        <v>34</v>
      </c>
      <c r="B12" s="15">
        <v>15298</v>
      </c>
      <c r="C12" s="256">
        <f t="shared" si="4"/>
        <v>31</v>
      </c>
      <c r="D12" s="15">
        <v>12626</v>
      </c>
      <c r="E12" s="257">
        <f t="shared" si="0"/>
        <v>32</v>
      </c>
      <c r="F12" s="15">
        <v>13496</v>
      </c>
      <c r="G12" s="124">
        <f t="shared" si="1"/>
        <v>0.007371668998078974</v>
      </c>
      <c r="H12" s="250">
        <v>14635</v>
      </c>
      <c r="I12" s="248">
        <f t="shared" si="2"/>
        <v>32</v>
      </c>
      <c r="J12" s="254">
        <f t="shared" si="3"/>
        <v>0.008003429963288674</v>
      </c>
    </row>
    <row r="13" spans="1:10" ht="12.75" customHeight="1">
      <c r="A13" s="218" t="s">
        <v>35</v>
      </c>
      <c r="B13" s="15">
        <v>65491</v>
      </c>
      <c r="C13" s="256">
        <f t="shared" si="4"/>
        <v>10</v>
      </c>
      <c r="D13" s="15">
        <v>54305</v>
      </c>
      <c r="E13" s="257">
        <f t="shared" si="0"/>
        <v>11</v>
      </c>
      <c r="F13" s="15">
        <v>47783</v>
      </c>
      <c r="G13" s="124">
        <f t="shared" si="1"/>
        <v>0.02609961912679369</v>
      </c>
      <c r="H13" s="250">
        <v>69128</v>
      </c>
      <c r="I13" s="248">
        <f t="shared" si="2"/>
        <v>9</v>
      </c>
      <c r="J13" s="254">
        <f t="shared" si="3"/>
        <v>0.037803970379379534</v>
      </c>
    </row>
    <row r="14" spans="1:10" ht="12.75" customHeight="1">
      <c r="A14" s="218" t="s">
        <v>36</v>
      </c>
      <c r="B14" s="15">
        <v>55254</v>
      </c>
      <c r="C14" s="256">
        <f t="shared" si="4"/>
        <v>16</v>
      </c>
      <c r="D14" s="15">
        <v>39529</v>
      </c>
      <c r="E14" s="257">
        <f t="shared" si="0"/>
        <v>14</v>
      </c>
      <c r="F14" s="15">
        <v>43551</v>
      </c>
      <c r="G14" s="124">
        <f t="shared" si="1"/>
        <v>0.02378805249965452</v>
      </c>
      <c r="H14" s="250">
        <v>39028</v>
      </c>
      <c r="I14" s="248">
        <f t="shared" si="2"/>
        <v>15</v>
      </c>
      <c r="J14" s="254">
        <f t="shared" si="3"/>
        <v>0.02134320906096552</v>
      </c>
    </row>
    <row r="15" spans="1:10" ht="12.75" customHeight="1">
      <c r="A15" s="218" t="s">
        <v>108</v>
      </c>
      <c r="B15" s="9">
        <v>230791</v>
      </c>
      <c r="C15" s="256">
        <f t="shared" si="4"/>
        <v>2</v>
      </c>
      <c r="D15" s="9">
        <v>188631</v>
      </c>
      <c r="E15" s="257">
        <f t="shared" si="0"/>
        <v>2</v>
      </c>
      <c r="F15" s="9">
        <v>198691</v>
      </c>
      <c r="G15" s="124">
        <f t="shared" si="1"/>
        <v>0.10852728844822981</v>
      </c>
      <c r="H15" s="250">
        <v>227775</v>
      </c>
      <c r="I15" s="248">
        <f t="shared" si="2"/>
        <v>2</v>
      </c>
      <c r="J15" s="254">
        <f t="shared" si="3"/>
        <v>0.1245631199103572</v>
      </c>
    </row>
    <row r="16" spans="1:10" ht="12.75" customHeight="1">
      <c r="A16" s="218" t="s">
        <v>38</v>
      </c>
      <c r="B16" s="9">
        <v>30599</v>
      </c>
      <c r="C16" s="256">
        <f t="shared" si="4"/>
        <v>21</v>
      </c>
      <c r="D16" s="9">
        <v>27440</v>
      </c>
      <c r="E16" s="257">
        <f t="shared" si="0"/>
        <v>21</v>
      </c>
      <c r="F16" s="9">
        <v>25466</v>
      </c>
      <c r="G16" s="124">
        <f t="shared" si="1"/>
        <v>0.013909819406126197</v>
      </c>
      <c r="H16" s="250">
        <v>32810</v>
      </c>
      <c r="I16" s="248">
        <f t="shared" si="2"/>
        <v>18</v>
      </c>
      <c r="J16" s="254">
        <f t="shared" si="3"/>
        <v>0.017942776706218067</v>
      </c>
    </row>
    <row r="17" spans="1:10" ht="12.75" customHeight="1">
      <c r="A17" s="218" t="s">
        <v>39</v>
      </c>
      <c r="B17" s="9">
        <v>113625</v>
      </c>
      <c r="C17" s="256">
        <f t="shared" si="4"/>
        <v>5</v>
      </c>
      <c r="D17" s="9">
        <v>106324</v>
      </c>
      <c r="E17" s="257">
        <f t="shared" si="0"/>
        <v>5</v>
      </c>
      <c r="F17" s="9">
        <v>100150</v>
      </c>
      <c r="G17" s="124">
        <f t="shared" si="1"/>
        <v>0.05470307129205759</v>
      </c>
      <c r="H17" s="250">
        <v>101227</v>
      </c>
      <c r="I17" s="248">
        <f t="shared" si="2"/>
        <v>3</v>
      </c>
      <c r="J17" s="254">
        <f t="shared" si="3"/>
        <v>0.055357923122229084</v>
      </c>
    </row>
    <row r="18" spans="1:10" ht="12.75" customHeight="1">
      <c r="A18" s="218" t="s">
        <v>40</v>
      </c>
      <c r="B18" s="9">
        <v>30388</v>
      </c>
      <c r="C18" s="256">
        <f t="shared" si="4"/>
        <v>22</v>
      </c>
      <c r="D18" s="9">
        <v>23395</v>
      </c>
      <c r="E18" s="257">
        <f t="shared" si="0"/>
        <v>23</v>
      </c>
      <c r="F18" s="9">
        <v>23277</v>
      </c>
      <c r="G18" s="124">
        <f t="shared" si="1"/>
        <v>0.012714162660661254</v>
      </c>
      <c r="H18" s="250">
        <v>18896</v>
      </c>
      <c r="I18" s="248">
        <f t="shared" si="2"/>
        <v>25</v>
      </c>
      <c r="J18" s="254">
        <f t="shared" si="3"/>
        <v>0.01033363939776582</v>
      </c>
    </row>
    <row r="19" spans="1:10" ht="12.75" customHeight="1">
      <c r="A19" s="266" t="s">
        <v>41</v>
      </c>
      <c r="B19" s="9">
        <v>42034</v>
      </c>
      <c r="C19" s="154">
        <f t="shared" si="4"/>
        <v>18</v>
      </c>
      <c r="D19" s="9">
        <v>32816</v>
      </c>
      <c r="E19" s="258">
        <f t="shared" si="0"/>
        <v>18</v>
      </c>
      <c r="F19" s="9">
        <v>32118</v>
      </c>
      <c r="G19" s="165">
        <f t="shared" si="1"/>
        <v>0.01754321761116631</v>
      </c>
      <c r="H19" s="251">
        <v>27125</v>
      </c>
      <c r="I19" s="248">
        <f t="shared" si="2"/>
        <v>20</v>
      </c>
      <c r="J19" s="254">
        <f t="shared" si="3"/>
        <v>0.014833825606710304</v>
      </c>
    </row>
    <row r="20" spans="1:10" ht="12.75" customHeight="1">
      <c r="A20" s="267" t="s">
        <v>28</v>
      </c>
      <c r="B20" s="10">
        <v>158702</v>
      </c>
      <c r="C20" s="232">
        <f t="shared" si="4"/>
        <v>3</v>
      </c>
      <c r="D20" s="10">
        <v>122827</v>
      </c>
      <c r="E20" s="259">
        <f>_xlfn.RANK.EQ(D20,$D$6:$D$38)</f>
        <v>3</v>
      </c>
      <c r="F20" s="10">
        <v>110347</v>
      </c>
      <c r="G20" s="125">
        <f>F20/$F$39</f>
        <v>0.06027278889530384</v>
      </c>
      <c r="H20" s="252">
        <v>96824</v>
      </c>
      <c r="I20" s="249">
        <f t="shared" si="2"/>
        <v>4</v>
      </c>
      <c r="J20" s="255">
        <f t="shared" si="3"/>
        <v>0.05295005826890759</v>
      </c>
    </row>
    <row r="21" spans="1:10" ht="12.75" customHeight="1">
      <c r="A21" s="218" t="s">
        <v>42</v>
      </c>
      <c r="B21" s="9">
        <v>421938</v>
      </c>
      <c r="C21" s="154">
        <f t="shared" si="4"/>
        <v>1</v>
      </c>
      <c r="D21" s="9">
        <v>362535</v>
      </c>
      <c r="E21" s="258">
        <f t="shared" si="0"/>
        <v>1</v>
      </c>
      <c r="F21" s="9">
        <v>310747</v>
      </c>
      <c r="G21" s="165">
        <f t="shared" si="1"/>
        <v>0.16973355261900172</v>
      </c>
      <c r="H21" s="251">
        <v>304645</v>
      </c>
      <c r="I21" s="248">
        <f t="shared" si="2"/>
        <v>1</v>
      </c>
      <c r="J21" s="254">
        <f t="shared" si="3"/>
        <v>0.16660095122419394</v>
      </c>
    </row>
    <row r="22" spans="1:10" ht="12.75" customHeight="1">
      <c r="A22" s="218" t="s">
        <v>43</v>
      </c>
      <c r="B22" s="9">
        <v>61009</v>
      </c>
      <c r="C22" s="256">
        <f t="shared" si="4"/>
        <v>12</v>
      </c>
      <c r="D22" s="9">
        <v>47988</v>
      </c>
      <c r="E22" s="257">
        <f t="shared" si="0"/>
        <v>13</v>
      </c>
      <c r="F22" s="9">
        <v>42650</v>
      </c>
      <c r="G22" s="124">
        <f t="shared" si="1"/>
        <v>0.023295916032014544</v>
      </c>
      <c r="H22" s="250">
        <v>49490</v>
      </c>
      <c r="I22" s="248">
        <f t="shared" si="2"/>
        <v>13</v>
      </c>
      <c r="J22" s="254">
        <f t="shared" si="3"/>
        <v>0.027064554074694668</v>
      </c>
    </row>
    <row r="23" spans="1:10" ht="12.75" customHeight="1">
      <c r="A23" s="218" t="s">
        <v>44</v>
      </c>
      <c r="B23" s="9">
        <v>24911</v>
      </c>
      <c r="C23" s="256">
        <f t="shared" si="4"/>
        <v>28</v>
      </c>
      <c r="D23" s="9">
        <v>18995</v>
      </c>
      <c r="E23" s="257">
        <f t="shared" si="0"/>
        <v>28</v>
      </c>
      <c r="F23" s="9">
        <v>20079</v>
      </c>
      <c r="G23" s="124">
        <f t="shared" si="1"/>
        <v>0.010967378616807034</v>
      </c>
      <c r="H23" s="250">
        <v>17618</v>
      </c>
      <c r="I23" s="248">
        <f t="shared" si="2"/>
        <v>27</v>
      </c>
      <c r="J23" s="254">
        <f t="shared" si="3"/>
        <v>0.009634740628166714</v>
      </c>
    </row>
    <row r="24" spans="1:10" ht="12.75" customHeight="1">
      <c r="A24" s="218" t="s">
        <v>45</v>
      </c>
      <c r="B24" s="15">
        <v>26324</v>
      </c>
      <c r="C24" s="256">
        <f t="shared" si="4"/>
        <v>25</v>
      </c>
      <c r="D24" s="15">
        <v>21349</v>
      </c>
      <c r="E24" s="257">
        <f t="shared" si="0"/>
        <v>25</v>
      </c>
      <c r="F24" s="15">
        <v>22021</v>
      </c>
      <c r="G24" s="124">
        <f t="shared" si="1"/>
        <v>0.012028121147502749</v>
      </c>
      <c r="H24" s="250">
        <v>22171</v>
      </c>
      <c r="I24" s="248">
        <f t="shared" si="2"/>
        <v>24</v>
      </c>
      <c r="J24" s="254">
        <f t="shared" si="3"/>
        <v>0.01212463585350688</v>
      </c>
    </row>
    <row r="25" spans="1:10" ht="12.75" customHeight="1">
      <c r="A25" s="218" t="s">
        <v>46</v>
      </c>
      <c r="B25" s="15">
        <v>94512</v>
      </c>
      <c r="C25" s="256">
        <f t="shared" si="4"/>
        <v>6</v>
      </c>
      <c r="D25" s="15">
        <v>101740</v>
      </c>
      <c r="E25" s="257">
        <f t="shared" si="0"/>
        <v>6</v>
      </c>
      <c r="F25" s="15">
        <v>85123</v>
      </c>
      <c r="G25" s="124">
        <f t="shared" si="1"/>
        <v>0.046495152646967734</v>
      </c>
      <c r="H25" s="250">
        <v>88389</v>
      </c>
      <c r="I25" s="248">
        <f t="shared" si="2"/>
        <v>6</v>
      </c>
      <c r="J25" s="254">
        <f t="shared" si="3"/>
        <v>0.048337217015724125</v>
      </c>
    </row>
    <row r="26" spans="1:10" ht="12.75" customHeight="1">
      <c r="A26" s="218" t="s">
        <v>47</v>
      </c>
      <c r="B26" s="15">
        <v>46220</v>
      </c>
      <c r="C26" s="256">
        <f t="shared" si="4"/>
        <v>17</v>
      </c>
      <c r="D26" s="15">
        <v>29821</v>
      </c>
      <c r="E26" s="257">
        <f t="shared" si="0"/>
        <v>20</v>
      </c>
      <c r="F26" s="15">
        <v>29613</v>
      </c>
      <c r="G26" s="124">
        <f t="shared" si="1"/>
        <v>0.016174958064620087</v>
      </c>
      <c r="H26" s="250">
        <v>35018</v>
      </c>
      <c r="I26" s="248">
        <f t="shared" si="2"/>
        <v>17</v>
      </c>
      <c r="J26" s="254">
        <f t="shared" si="3"/>
        <v>0.019150263782332956</v>
      </c>
    </row>
    <row r="27" spans="1:10" ht="12.75" customHeight="1">
      <c r="A27" s="218" t="s">
        <v>48</v>
      </c>
      <c r="B27" s="15">
        <v>82196</v>
      </c>
      <c r="C27" s="256">
        <f t="shared" si="4"/>
        <v>7</v>
      </c>
      <c r="D27" s="15">
        <v>77919</v>
      </c>
      <c r="E27" s="257">
        <f t="shared" si="0"/>
        <v>8</v>
      </c>
      <c r="F27" s="15">
        <v>71009</v>
      </c>
      <c r="G27" s="124">
        <f t="shared" si="1"/>
        <v>0.03878592500626778</v>
      </c>
      <c r="H27" s="250">
        <v>71782</v>
      </c>
      <c r="I27" s="248">
        <f t="shared" si="2"/>
        <v>8</v>
      </c>
      <c r="J27" s="254">
        <f t="shared" si="3"/>
        <v>0.03925536109496328</v>
      </c>
    </row>
    <row r="28" spans="1:10" ht="12.75" customHeight="1">
      <c r="A28" s="218" t="s">
        <v>49</v>
      </c>
      <c r="B28" s="15">
        <v>38768</v>
      </c>
      <c r="C28" s="256">
        <f t="shared" si="4"/>
        <v>19</v>
      </c>
      <c r="D28" s="15">
        <v>37642</v>
      </c>
      <c r="E28" s="257">
        <f t="shared" si="0"/>
        <v>16</v>
      </c>
      <c r="F28" s="15">
        <v>38277</v>
      </c>
      <c r="G28" s="124">
        <f t="shared" si="1"/>
        <v>0.02090733359806379</v>
      </c>
      <c r="H28" s="250">
        <v>31870</v>
      </c>
      <c r="I28" s="248">
        <f t="shared" si="2"/>
        <v>19</v>
      </c>
      <c r="J28" s="254">
        <f t="shared" si="3"/>
        <v>0.017428719708234373</v>
      </c>
    </row>
    <row r="29" spans="1:10" ht="12.75" customHeight="1">
      <c r="A29" s="218" t="s">
        <v>50</v>
      </c>
      <c r="B29" s="15">
        <v>29021</v>
      </c>
      <c r="C29" s="256">
        <f t="shared" si="4"/>
        <v>23</v>
      </c>
      <c r="D29" s="15">
        <v>30000</v>
      </c>
      <c r="E29" s="257">
        <f t="shared" si="0"/>
        <v>19</v>
      </c>
      <c r="F29" s="15">
        <v>25850</v>
      </c>
      <c r="G29" s="124">
        <f t="shared" si="1"/>
        <v>0.014119564582123703</v>
      </c>
      <c r="H29" s="250">
        <v>26671</v>
      </c>
      <c r="I29" s="248">
        <f t="shared" si="2"/>
        <v>21</v>
      </c>
      <c r="J29" s="254">
        <f t="shared" si="3"/>
        <v>0.014585547014067115</v>
      </c>
    </row>
    <row r="30" spans="1:10" ht="12.75" customHeight="1">
      <c r="A30" s="218" t="s">
        <v>51</v>
      </c>
      <c r="B30" s="15">
        <v>31993</v>
      </c>
      <c r="C30" s="256">
        <f t="shared" si="4"/>
        <v>20</v>
      </c>
      <c r="D30" s="15">
        <v>23404</v>
      </c>
      <c r="E30" s="257">
        <f>_xlfn.RANK.EQ(D30,$D$6:$D$38)</f>
        <v>22</v>
      </c>
      <c r="F30" s="15">
        <v>27826</v>
      </c>
      <c r="G30" s="124">
        <f t="shared" si="1"/>
        <v>0.01519887830027753</v>
      </c>
      <c r="H30" s="250">
        <v>26105</v>
      </c>
      <c r="I30" s="248">
        <f t="shared" si="2"/>
        <v>22</v>
      </c>
      <c r="J30" s="254">
        <f t="shared" si="3"/>
        <v>0.014276019076983316</v>
      </c>
    </row>
    <row r="31" spans="1:10" ht="12.75" customHeight="1">
      <c r="A31" s="218" t="s">
        <v>52</v>
      </c>
      <c r="B31" s="15">
        <v>55813</v>
      </c>
      <c r="C31" s="256">
        <f t="shared" si="4"/>
        <v>14</v>
      </c>
      <c r="D31" s="15">
        <v>38741</v>
      </c>
      <c r="E31" s="257">
        <f t="shared" si="0"/>
        <v>15</v>
      </c>
      <c r="F31" s="15">
        <v>47866</v>
      </c>
      <c r="G31" s="124">
        <f t="shared" si="1"/>
        <v>0.026144954672647318</v>
      </c>
      <c r="H31" s="250">
        <v>43261</v>
      </c>
      <c r="I31" s="248">
        <f t="shared" si="2"/>
        <v>14</v>
      </c>
      <c r="J31" s="254">
        <f t="shared" si="3"/>
        <v>0.023658106159332514</v>
      </c>
    </row>
    <row r="32" spans="1:10" ht="12.75" customHeight="1">
      <c r="A32" s="218" t="s">
        <v>53</v>
      </c>
      <c r="B32" s="15">
        <v>64345</v>
      </c>
      <c r="C32" s="256">
        <f t="shared" si="4"/>
        <v>11</v>
      </c>
      <c r="D32" s="15">
        <v>58722</v>
      </c>
      <c r="E32" s="257">
        <f t="shared" si="0"/>
        <v>10</v>
      </c>
      <c r="F32" s="15">
        <v>50810</v>
      </c>
      <c r="G32" s="124">
        <f t="shared" si="1"/>
        <v>0.027753001021961522</v>
      </c>
      <c r="H32" s="250">
        <v>53013</v>
      </c>
      <c r="I32" s="248">
        <f t="shared" si="2"/>
        <v>11</v>
      </c>
      <c r="J32" s="254">
        <f t="shared" si="3"/>
        <v>0.028991174078839936</v>
      </c>
    </row>
    <row r="33" spans="1:10" ht="12.75" customHeight="1">
      <c r="A33" s="218" t="s">
        <v>54</v>
      </c>
      <c r="B33" s="15">
        <v>73788</v>
      </c>
      <c r="C33" s="256">
        <f t="shared" si="4"/>
        <v>8</v>
      </c>
      <c r="D33" s="15">
        <v>77948</v>
      </c>
      <c r="E33" s="257">
        <f t="shared" si="0"/>
        <v>7</v>
      </c>
      <c r="F33" s="15">
        <v>68456</v>
      </c>
      <c r="G33" s="124">
        <f t="shared" si="1"/>
        <v>0.037391447312721864</v>
      </c>
      <c r="H33" s="250">
        <v>80052</v>
      </c>
      <c r="I33" s="248">
        <f t="shared" si="2"/>
        <v>7</v>
      </c>
      <c r="J33" s="254">
        <f t="shared" si="3"/>
        <v>0.0437779689389262</v>
      </c>
    </row>
    <row r="34" spans="1:10" ht="12.75" customHeight="1">
      <c r="A34" s="218" t="s">
        <v>55</v>
      </c>
      <c r="B34" s="15">
        <v>68750</v>
      </c>
      <c r="C34" s="256">
        <f t="shared" si="4"/>
        <v>9</v>
      </c>
      <c r="D34" s="15">
        <v>67860</v>
      </c>
      <c r="E34" s="257">
        <f t="shared" si="0"/>
        <v>9</v>
      </c>
      <c r="F34" s="15">
        <v>65599</v>
      </c>
      <c r="G34" s="124">
        <f t="shared" si="1"/>
        <v>0.03583092135484459</v>
      </c>
      <c r="H34" s="250">
        <v>65144</v>
      </c>
      <c r="I34" s="248">
        <f t="shared" si="2"/>
        <v>10</v>
      </c>
      <c r="J34" s="254">
        <f t="shared" si="3"/>
        <v>0.03562524369856354</v>
      </c>
    </row>
    <row r="35" spans="1:10" ht="12.75" customHeight="1">
      <c r="A35" s="218" t="s">
        <v>56</v>
      </c>
      <c r="B35" s="15">
        <v>28648</v>
      </c>
      <c r="C35" s="256">
        <f t="shared" si="4"/>
        <v>24</v>
      </c>
      <c r="D35" s="15">
        <v>20824</v>
      </c>
      <c r="E35" s="257">
        <f t="shared" si="0"/>
        <v>26</v>
      </c>
      <c r="F35" s="15">
        <v>21501</v>
      </c>
      <c r="G35" s="124">
        <f t="shared" si="1"/>
        <v>0.011744091221672795</v>
      </c>
      <c r="H35" s="250">
        <v>24269</v>
      </c>
      <c r="I35" s="248">
        <f t="shared" si="2"/>
        <v>23</v>
      </c>
      <c r="J35" s="254">
        <f t="shared" si="3"/>
        <v>0.013271967323474741</v>
      </c>
    </row>
    <row r="36" spans="1:10" ht="12.75" customHeight="1">
      <c r="A36" s="218" t="s">
        <v>65</v>
      </c>
      <c r="B36" s="15">
        <v>132804</v>
      </c>
      <c r="C36" s="256">
        <f t="shared" si="4"/>
        <v>4</v>
      </c>
      <c r="D36" s="15">
        <v>109936</v>
      </c>
      <c r="E36" s="257">
        <f t="shared" si="0"/>
        <v>4</v>
      </c>
      <c r="F36" s="15">
        <v>126803</v>
      </c>
      <c r="G36" s="124">
        <f t="shared" si="1"/>
        <v>0.06926124362503025</v>
      </c>
      <c r="H36" s="250">
        <v>91111</v>
      </c>
      <c r="I36" s="248">
        <f t="shared" si="2"/>
        <v>5</v>
      </c>
      <c r="J36" s="254">
        <f t="shared" si="3"/>
        <v>0.04982579483328967</v>
      </c>
    </row>
    <row r="37" spans="1:10" ht="12.75" customHeight="1">
      <c r="A37" s="218" t="s">
        <v>58</v>
      </c>
      <c r="B37" s="15">
        <v>26024</v>
      </c>
      <c r="C37" s="256">
        <f t="shared" si="4"/>
        <v>26</v>
      </c>
      <c r="D37" s="15">
        <v>19221</v>
      </c>
      <c r="E37" s="257">
        <f t="shared" si="0"/>
        <v>27</v>
      </c>
      <c r="F37" s="15">
        <v>17590</v>
      </c>
      <c r="G37" s="124">
        <f t="shared" si="1"/>
        <v>0.009607858452594039</v>
      </c>
      <c r="H37" s="250">
        <v>16052</v>
      </c>
      <c r="I37" s="248">
        <f t="shared" si="2"/>
        <v>29</v>
      </c>
      <c r="J37" s="254">
        <f t="shared" si="3"/>
        <v>0.008778343544291753</v>
      </c>
    </row>
    <row r="38" spans="1:10" ht="12.75" customHeight="1">
      <c r="A38" s="220" t="s">
        <v>59</v>
      </c>
      <c r="B38" s="243">
        <v>25265</v>
      </c>
      <c r="C38" s="268">
        <f t="shared" si="4"/>
        <v>27</v>
      </c>
      <c r="D38" s="243">
        <v>13003</v>
      </c>
      <c r="E38" s="269">
        <f t="shared" si="0"/>
        <v>31</v>
      </c>
      <c r="F38" s="243">
        <v>16984</v>
      </c>
      <c r="G38" s="270">
        <f t="shared" si="1"/>
        <v>0.009276854346722978</v>
      </c>
      <c r="H38" s="271">
        <v>16194</v>
      </c>
      <c r="I38" s="272">
        <f t="shared" si="2"/>
        <v>28</v>
      </c>
      <c r="J38" s="273">
        <f t="shared" si="3"/>
        <v>0.008855998963136097</v>
      </c>
    </row>
    <row r="39" spans="1:10" ht="12.75">
      <c r="A39" s="231" t="s">
        <v>27</v>
      </c>
      <c r="B39" s="85">
        <f>SUM(B7:B38)</f>
        <v>2240498</v>
      </c>
      <c r="C39" s="85"/>
      <c r="D39" s="85">
        <f>SUM(D7:D38)</f>
        <v>1911126</v>
      </c>
      <c r="E39" s="85"/>
      <c r="F39" s="85">
        <f>SUM(F7:F38)</f>
        <v>1830793</v>
      </c>
      <c r="G39" s="123">
        <f>SUM(G7:G38)</f>
        <v>0.9999999999999999</v>
      </c>
      <c r="H39" s="253">
        <v>1828591</v>
      </c>
      <c r="I39" s="123"/>
      <c r="J39" s="86">
        <f>SUM(J7:J38)</f>
        <v>0.9999999999999998</v>
      </c>
    </row>
    <row r="40" spans="1:9" ht="12" customHeight="1">
      <c r="A40" s="16"/>
      <c r="B40" s="17"/>
      <c r="C40" s="17"/>
      <c r="D40" s="16"/>
      <c r="E40" s="16"/>
      <c r="F40" s="16"/>
      <c r="G40" s="16"/>
      <c r="H40" s="16"/>
      <c r="I40" s="16"/>
    </row>
    <row r="41" spans="1:11" ht="28.5" customHeight="1">
      <c r="A41" s="327" t="s">
        <v>90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8"/>
    </row>
    <row r="43" spans="1:9" ht="12.75">
      <c r="A43" s="16"/>
      <c r="B43" s="16"/>
      <c r="C43" s="16"/>
      <c r="D43" s="16"/>
      <c r="E43" s="16"/>
      <c r="F43" s="16"/>
      <c r="G43" s="16"/>
      <c r="H43" s="16"/>
      <c r="I43" s="16"/>
    </row>
  </sheetData>
  <sheetProtection/>
  <mergeCells count="1">
    <mergeCell ref="A41:K41"/>
  </mergeCells>
  <printOptions/>
  <pageMargins left="0.79" right="0.79" top="0.98" bottom="0.98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K41" sqref="K41"/>
    </sheetView>
  </sheetViews>
  <sheetFormatPr defaultColWidth="20.7109375" defaultRowHeight="12.75"/>
  <cols>
    <col min="1" max="1" width="20.421875" style="78" customWidth="1"/>
    <col min="2" max="2" width="12.00390625" style="78" customWidth="1"/>
    <col min="3" max="3" width="11.00390625" style="78" customWidth="1"/>
    <col min="4" max="4" width="11.00390625" style="78" bestFit="1" customWidth="1"/>
    <col min="5" max="5" width="12.421875" style="78" customWidth="1"/>
    <col min="6" max="6" width="11.421875" style="78" bestFit="1" customWidth="1"/>
    <col min="7" max="7" width="11.57421875" style="78" customWidth="1"/>
    <col min="8" max="8" width="10.8515625" style="78" bestFit="1" customWidth="1"/>
    <col min="9" max="9" width="11.57421875" style="78" customWidth="1"/>
    <col min="10" max="10" width="12.140625" style="78" customWidth="1"/>
    <col min="11" max="16384" width="20.7109375" style="78" customWidth="1"/>
  </cols>
  <sheetData>
    <row r="1" spans="1:9" ht="12.75">
      <c r="A1" s="79" t="s">
        <v>81</v>
      </c>
      <c r="B1" s="79"/>
      <c r="C1" s="79"/>
      <c r="D1" s="79"/>
      <c r="E1" s="79"/>
      <c r="F1" s="79"/>
      <c r="G1" s="79"/>
      <c r="H1" s="79"/>
      <c r="I1" s="79"/>
    </row>
    <row r="2" ht="12.75">
      <c r="A2" s="79" t="s">
        <v>5</v>
      </c>
    </row>
    <row r="3" spans="1:10" ht="12.75">
      <c r="A3" s="87" t="s">
        <v>80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>
      <c r="A4" s="87" t="s">
        <v>172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9" customHeight="1">
      <c r="A5" s="87"/>
      <c r="B5" s="88"/>
      <c r="C5" s="88"/>
      <c r="D5" s="88"/>
      <c r="E5" s="88"/>
      <c r="F5" s="88"/>
      <c r="G5" s="88"/>
      <c r="H5" s="88"/>
      <c r="I5" s="88"/>
      <c r="J5" s="88"/>
    </row>
    <row r="6" spans="1:10" ht="25.5">
      <c r="A6" s="388" t="s">
        <v>61</v>
      </c>
      <c r="B6" s="388" t="s">
        <v>124</v>
      </c>
      <c r="C6" s="389" t="s">
        <v>174</v>
      </c>
      <c r="D6" s="388" t="s">
        <v>125</v>
      </c>
      <c r="E6" s="389" t="s">
        <v>174</v>
      </c>
      <c r="F6" s="388" t="s">
        <v>145</v>
      </c>
      <c r="G6" s="389" t="s">
        <v>173</v>
      </c>
      <c r="H6" s="388" t="s">
        <v>156</v>
      </c>
      <c r="I6" s="390" t="s">
        <v>174</v>
      </c>
      <c r="J6" s="389" t="s">
        <v>161</v>
      </c>
    </row>
    <row r="7" spans="1:11" ht="12.75" customHeight="1">
      <c r="A7" s="287" t="s">
        <v>63</v>
      </c>
      <c r="B7" s="285">
        <v>29593</v>
      </c>
      <c r="C7" s="286">
        <f aca="true" t="shared" si="0" ref="C7:C38">_xlfn.RANK.EQ(B7,$B$7:$B$38)</f>
        <v>31</v>
      </c>
      <c r="D7" s="285">
        <v>38867</v>
      </c>
      <c r="E7" s="286">
        <f aca="true" t="shared" si="1" ref="E7:E38">_xlfn.RANK.EQ(D7,$D$7:$D$38)</f>
        <v>31</v>
      </c>
      <c r="F7" s="285">
        <v>36437</v>
      </c>
      <c r="G7" s="284">
        <f aca="true" t="shared" si="2" ref="G7:G38">_xlfn.RANK.EQ(F7,$F$7:$F$38)</f>
        <v>31</v>
      </c>
      <c r="H7" s="283">
        <v>39708</v>
      </c>
      <c r="I7" s="166">
        <f aca="true" t="shared" si="3" ref="I7:I38">_xlfn.RANK.EQ(H7,$H$7:$H$38)</f>
        <v>31</v>
      </c>
      <c r="J7" s="163">
        <f aca="true" t="shared" si="4" ref="J7:J38">H7/$H$39</f>
        <v>0.004583136348190938</v>
      </c>
      <c r="K7" s="191"/>
    </row>
    <row r="8" spans="1:11" ht="12.75" customHeight="1">
      <c r="A8" s="287" t="s">
        <v>30</v>
      </c>
      <c r="B8" s="285">
        <v>77133</v>
      </c>
      <c r="C8" s="286">
        <f t="shared" si="0"/>
        <v>26</v>
      </c>
      <c r="D8" s="285">
        <v>78453</v>
      </c>
      <c r="E8" s="286">
        <f t="shared" si="1"/>
        <v>26</v>
      </c>
      <c r="F8" s="285">
        <v>92017</v>
      </c>
      <c r="G8" s="284">
        <f t="shared" si="2"/>
        <v>27</v>
      </c>
      <c r="H8" s="283">
        <v>98193</v>
      </c>
      <c r="I8" s="166">
        <f t="shared" si="3"/>
        <v>28</v>
      </c>
      <c r="J8" s="163">
        <f t="shared" si="4"/>
        <v>0.011333532473000724</v>
      </c>
      <c r="K8" s="191"/>
    </row>
    <row r="9" spans="1:11" ht="12.75" customHeight="1">
      <c r="A9" s="287" t="s">
        <v>31</v>
      </c>
      <c r="B9" s="285">
        <v>26571</v>
      </c>
      <c r="C9" s="286">
        <f t="shared" si="0"/>
        <v>32</v>
      </c>
      <c r="D9" s="285">
        <v>37204</v>
      </c>
      <c r="E9" s="286">
        <f t="shared" si="1"/>
        <v>32</v>
      </c>
      <c r="F9" s="285">
        <v>33361</v>
      </c>
      <c r="G9" s="284">
        <f t="shared" si="2"/>
        <v>32</v>
      </c>
      <c r="H9" s="283">
        <v>35717</v>
      </c>
      <c r="I9" s="166">
        <f t="shared" si="3"/>
        <v>32</v>
      </c>
      <c r="J9" s="163">
        <f t="shared" si="4"/>
        <v>0.0041224912095380204</v>
      </c>
      <c r="K9" s="191"/>
    </row>
    <row r="10" spans="1:11" ht="12.75" customHeight="1">
      <c r="A10" s="287" t="s">
        <v>32</v>
      </c>
      <c r="B10" s="285">
        <v>68990</v>
      </c>
      <c r="C10" s="286">
        <f t="shared" si="0"/>
        <v>28</v>
      </c>
      <c r="D10" s="285">
        <v>68501</v>
      </c>
      <c r="E10" s="286">
        <f t="shared" si="1"/>
        <v>28</v>
      </c>
      <c r="F10" s="285">
        <v>87079</v>
      </c>
      <c r="G10" s="284">
        <f t="shared" si="2"/>
        <v>28</v>
      </c>
      <c r="H10" s="283">
        <v>102382</v>
      </c>
      <c r="I10" s="166">
        <f t="shared" si="3"/>
        <v>25</v>
      </c>
      <c r="J10" s="163">
        <f t="shared" si="4"/>
        <v>0.011817030966064384</v>
      </c>
      <c r="K10" s="191"/>
    </row>
    <row r="11" spans="1:11" ht="12.75" customHeight="1">
      <c r="A11" s="287" t="s">
        <v>33</v>
      </c>
      <c r="B11" s="285">
        <v>99975</v>
      </c>
      <c r="C11" s="286">
        <f t="shared" si="0"/>
        <v>21</v>
      </c>
      <c r="D11" s="285">
        <v>120326</v>
      </c>
      <c r="E11" s="286">
        <f t="shared" si="1"/>
        <v>19</v>
      </c>
      <c r="F11" s="285">
        <v>125397</v>
      </c>
      <c r="G11" s="284">
        <f t="shared" si="2"/>
        <v>18</v>
      </c>
      <c r="H11" s="283">
        <v>130073</v>
      </c>
      <c r="I11" s="166">
        <f t="shared" si="3"/>
        <v>20</v>
      </c>
      <c r="J11" s="163">
        <f t="shared" si="4"/>
        <v>0.015013153375094183</v>
      </c>
      <c r="K11" s="191"/>
    </row>
    <row r="12" spans="1:11" ht="12.75" customHeight="1">
      <c r="A12" s="287" t="s">
        <v>34</v>
      </c>
      <c r="B12" s="285">
        <v>38578</v>
      </c>
      <c r="C12" s="286">
        <f t="shared" si="0"/>
        <v>30</v>
      </c>
      <c r="D12" s="285">
        <v>43828</v>
      </c>
      <c r="E12" s="286">
        <f t="shared" si="1"/>
        <v>30</v>
      </c>
      <c r="F12" s="285">
        <v>47189</v>
      </c>
      <c r="G12" s="284">
        <f t="shared" si="2"/>
        <v>30</v>
      </c>
      <c r="H12" s="283">
        <v>47490</v>
      </c>
      <c r="I12" s="166">
        <f t="shared" si="3"/>
        <v>30</v>
      </c>
      <c r="J12" s="163">
        <f t="shared" si="4"/>
        <v>0.005481342429122284</v>
      </c>
      <c r="K12" s="191"/>
    </row>
    <row r="13" spans="1:11" ht="12.75" customHeight="1">
      <c r="A13" s="287" t="s">
        <v>35</v>
      </c>
      <c r="B13" s="285">
        <v>726420</v>
      </c>
      <c r="C13" s="286">
        <f t="shared" si="0"/>
        <v>2</v>
      </c>
      <c r="D13" s="285">
        <v>717114</v>
      </c>
      <c r="E13" s="286">
        <f t="shared" si="1"/>
        <v>2</v>
      </c>
      <c r="F13" s="285">
        <v>709216</v>
      </c>
      <c r="G13" s="284">
        <f t="shared" si="2"/>
        <v>2</v>
      </c>
      <c r="H13" s="283">
        <v>779154</v>
      </c>
      <c r="I13" s="166">
        <f t="shared" si="3"/>
        <v>2</v>
      </c>
      <c r="J13" s="163">
        <f t="shared" si="4"/>
        <v>0.08993071970984089</v>
      </c>
      <c r="K13" s="191"/>
    </row>
    <row r="14" spans="1:11" ht="12.75" customHeight="1">
      <c r="A14" s="287" t="s">
        <v>36</v>
      </c>
      <c r="B14" s="285">
        <v>70414</v>
      </c>
      <c r="C14" s="286">
        <f t="shared" si="0"/>
        <v>27</v>
      </c>
      <c r="D14" s="285">
        <v>78324</v>
      </c>
      <c r="E14" s="286">
        <f t="shared" si="1"/>
        <v>27</v>
      </c>
      <c r="F14" s="285">
        <v>93783</v>
      </c>
      <c r="G14" s="284">
        <f t="shared" si="2"/>
        <v>25</v>
      </c>
      <c r="H14" s="283">
        <v>145329</v>
      </c>
      <c r="I14" s="166">
        <f t="shared" si="3"/>
        <v>18</v>
      </c>
      <c r="J14" s="163">
        <f t="shared" si="4"/>
        <v>0.016774015874540162</v>
      </c>
      <c r="K14" s="191"/>
    </row>
    <row r="15" spans="1:11" ht="12.75" customHeight="1">
      <c r="A15" s="287" t="s">
        <v>108</v>
      </c>
      <c r="B15" s="285">
        <v>486665</v>
      </c>
      <c r="C15" s="286">
        <f t="shared" si="0"/>
        <v>5</v>
      </c>
      <c r="D15" s="285">
        <v>455366</v>
      </c>
      <c r="E15" s="286">
        <f t="shared" si="1"/>
        <v>5</v>
      </c>
      <c r="F15" s="285">
        <v>528832</v>
      </c>
      <c r="G15" s="284">
        <f t="shared" si="2"/>
        <v>5</v>
      </c>
      <c r="H15" s="283">
        <v>581483</v>
      </c>
      <c r="I15" s="166">
        <f t="shared" si="3"/>
        <v>4</v>
      </c>
      <c r="J15" s="163">
        <f t="shared" si="4"/>
        <v>0.06711533880213334</v>
      </c>
      <c r="K15" s="191"/>
    </row>
    <row r="16" spans="1:11" ht="12.75" customHeight="1">
      <c r="A16" s="287" t="s">
        <v>38</v>
      </c>
      <c r="B16" s="285">
        <v>98081</v>
      </c>
      <c r="C16" s="286">
        <f t="shared" si="0"/>
        <v>23</v>
      </c>
      <c r="D16" s="285">
        <v>109748</v>
      </c>
      <c r="E16" s="286">
        <f t="shared" si="1"/>
        <v>21</v>
      </c>
      <c r="F16" s="285">
        <v>112387</v>
      </c>
      <c r="G16" s="284">
        <f t="shared" si="2"/>
        <v>22</v>
      </c>
      <c r="H16" s="283">
        <v>124231</v>
      </c>
      <c r="I16" s="166">
        <f t="shared" si="3"/>
        <v>22</v>
      </c>
      <c r="J16" s="163">
        <f t="shared" si="4"/>
        <v>0.014338863998995376</v>
      </c>
      <c r="K16" s="191"/>
    </row>
    <row r="17" spans="1:11" ht="12.75" customHeight="1">
      <c r="A17" s="287" t="s">
        <v>39</v>
      </c>
      <c r="B17" s="285">
        <v>315722</v>
      </c>
      <c r="C17" s="286">
        <f t="shared" si="0"/>
        <v>8</v>
      </c>
      <c r="D17" s="285">
        <v>320060</v>
      </c>
      <c r="E17" s="286">
        <f t="shared" si="1"/>
        <v>8</v>
      </c>
      <c r="F17" s="285">
        <v>281415</v>
      </c>
      <c r="G17" s="284">
        <f t="shared" si="2"/>
        <v>11</v>
      </c>
      <c r="H17" s="283">
        <v>280288</v>
      </c>
      <c r="I17" s="166">
        <f t="shared" si="3"/>
        <v>11</v>
      </c>
      <c r="J17" s="163">
        <f t="shared" si="4"/>
        <v>0.0323511161670631</v>
      </c>
      <c r="K17" s="191"/>
    </row>
    <row r="18" spans="1:11" ht="12.75" customHeight="1">
      <c r="A18" s="287" t="s">
        <v>40</v>
      </c>
      <c r="B18" s="285">
        <v>255860</v>
      </c>
      <c r="C18" s="286">
        <f t="shared" si="0"/>
        <v>11</v>
      </c>
      <c r="D18" s="285">
        <v>244953</v>
      </c>
      <c r="E18" s="286">
        <f t="shared" si="1"/>
        <v>11</v>
      </c>
      <c r="F18" s="285">
        <v>317082</v>
      </c>
      <c r="G18" s="284">
        <f t="shared" si="2"/>
        <v>9</v>
      </c>
      <c r="H18" s="283">
        <v>314146</v>
      </c>
      <c r="I18" s="166">
        <f t="shared" si="3"/>
        <v>9</v>
      </c>
      <c r="J18" s="163">
        <f t="shared" si="4"/>
        <v>0.03625903977130025</v>
      </c>
      <c r="K18" s="191"/>
    </row>
    <row r="19" spans="1:11" ht="12.75" customHeight="1">
      <c r="A19" s="287" t="s">
        <v>41</v>
      </c>
      <c r="B19" s="285">
        <v>299545</v>
      </c>
      <c r="C19" s="286">
        <f t="shared" si="0"/>
        <v>9</v>
      </c>
      <c r="D19" s="285">
        <v>281541</v>
      </c>
      <c r="E19" s="286">
        <f t="shared" si="1"/>
        <v>10</v>
      </c>
      <c r="F19" s="285">
        <v>300476</v>
      </c>
      <c r="G19" s="284">
        <f t="shared" si="2"/>
        <v>10</v>
      </c>
      <c r="H19" s="283">
        <v>337894</v>
      </c>
      <c r="I19" s="166">
        <f t="shared" si="3"/>
        <v>8</v>
      </c>
      <c r="J19" s="163">
        <f t="shared" si="4"/>
        <v>0.03900005724880701</v>
      </c>
      <c r="K19" s="191"/>
    </row>
    <row r="20" spans="1:11" ht="12.75" customHeight="1">
      <c r="A20" s="292" t="s">
        <v>28</v>
      </c>
      <c r="B20" s="290">
        <v>293905</v>
      </c>
      <c r="C20" s="291">
        <f t="shared" si="0"/>
        <v>10</v>
      </c>
      <c r="D20" s="290">
        <v>292443</v>
      </c>
      <c r="E20" s="291">
        <f t="shared" si="1"/>
        <v>9</v>
      </c>
      <c r="F20" s="290">
        <v>330668</v>
      </c>
      <c r="G20" s="289">
        <f t="shared" si="2"/>
        <v>8</v>
      </c>
      <c r="H20" s="288">
        <v>301523</v>
      </c>
      <c r="I20" s="167">
        <f t="shared" si="3"/>
        <v>10</v>
      </c>
      <c r="J20" s="161">
        <f t="shared" si="4"/>
        <v>0.03480208071712441</v>
      </c>
      <c r="K20" s="191"/>
    </row>
    <row r="21" spans="1:11" ht="12.75" customHeight="1">
      <c r="A21" s="287" t="s">
        <v>42</v>
      </c>
      <c r="B21" s="285">
        <v>1123748</v>
      </c>
      <c r="C21" s="286">
        <f t="shared" si="0"/>
        <v>1</v>
      </c>
      <c r="D21" s="285">
        <v>782518</v>
      </c>
      <c r="E21" s="286">
        <f t="shared" si="1"/>
        <v>1</v>
      </c>
      <c r="F21" s="285">
        <v>975525</v>
      </c>
      <c r="G21" s="284">
        <f t="shared" si="2"/>
        <v>1</v>
      </c>
      <c r="H21" s="283">
        <v>1107100</v>
      </c>
      <c r="I21" s="166">
        <f t="shared" si="3"/>
        <v>1</v>
      </c>
      <c r="J21" s="163">
        <f t="shared" si="4"/>
        <v>0.12778256903098084</v>
      </c>
      <c r="K21" s="191"/>
    </row>
    <row r="22" spans="1:11" ht="12.75" customHeight="1">
      <c r="A22" s="287" t="s">
        <v>43</v>
      </c>
      <c r="B22" s="285">
        <v>328263</v>
      </c>
      <c r="C22" s="286">
        <f t="shared" si="0"/>
        <v>7</v>
      </c>
      <c r="D22" s="285">
        <v>366728</v>
      </c>
      <c r="E22" s="286">
        <f t="shared" si="1"/>
        <v>7</v>
      </c>
      <c r="F22" s="285">
        <v>336421</v>
      </c>
      <c r="G22" s="284">
        <f t="shared" si="2"/>
        <v>7</v>
      </c>
      <c r="H22" s="283">
        <v>349326</v>
      </c>
      <c r="I22" s="166">
        <f t="shared" si="3"/>
        <v>7</v>
      </c>
      <c r="J22" s="163">
        <f t="shared" si="4"/>
        <v>0.04031954991357277</v>
      </c>
      <c r="K22" s="191"/>
    </row>
    <row r="23" spans="1:11" ht="12.75" customHeight="1">
      <c r="A23" s="287" t="s">
        <v>44</v>
      </c>
      <c r="B23" s="285">
        <v>97563</v>
      </c>
      <c r="C23" s="286">
        <f t="shared" si="0"/>
        <v>24</v>
      </c>
      <c r="D23" s="285">
        <v>106790</v>
      </c>
      <c r="E23" s="286">
        <f t="shared" si="1"/>
        <v>22</v>
      </c>
      <c r="F23" s="285">
        <v>125682</v>
      </c>
      <c r="G23" s="284">
        <f t="shared" si="2"/>
        <v>17</v>
      </c>
      <c r="H23" s="283">
        <v>123689</v>
      </c>
      <c r="I23" s="166">
        <f t="shared" si="3"/>
        <v>23</v>
      </c>
      <c r="J23" s="163">
        <f t="shared" si="4"/>
        <v>0.014276305826820513</v>
      </c>
      <c r="K23" s="191"/>
    </row>
    <row r="24" spans="1:11" ht="12.75" customHeight="1">
      <c r="A24" s="287" t="s">
        <v>45</v>
      </c>
      <c r="B24" s="285">
        <v>98750</v>
      </c>
      <c r="C24" s="286">
        <f t="shared" si="0"/>
        <v>22</v>
      </c>
      <c r="D24" s="285">
        <v>106171</v>
      </c>
      <c r="E24" s="286">
        <f t="shared" si="1"/>
        <v>23</v>
      </c>
      <c r="F24" s="285">
        <v>103821</v>
      </c>
      <c r="G24" s="284">
        <f t="shared" si="2"/>
        <v>23</v>
      </c>
      <c r="H24" s="283">
        <v>116142</v>
      </c>
      <c r="I24" s="166">
        <f t="shared" si="3"/>
        <v>24</v>
      </c>
      <c r="J24" s="163">
        <f t="shared" si="4"/>
        <v>0.013405223676629191</v>
      </c>
      <c r="K24" s="191"/>
    </row>
    <row r="25" spans="1:11" ht="12.75" customHeight="1">
      <c r="A25" s="287" t="s">
        <v>46</v>
      </c>
      <c r="B25" s="285">
        <v>148628</v>
      </c>
      <c r="C25" s="286">
        <f t="shared" si="0"/>
        <v>15</v>
      </c>
      <c r="D25" s="285">
        <v>156300</v>
      </c>
      <c r="E25" s="286">
        <f t="shared" si="1"/>
        <v>16</v>
      </c>
      <c r="F25" s="285">
        <v>143001</v>
      </c>
      <c r="G25" s="284">
        <f t="shared" si="2"/>
        <v>16</v>
      </c>
      <c r="H25" s="283">
        <v>188514</v>
      </c>
      <c r="I25" s="166">
        <f t="shared" si="3"/>
        <v>16</v>
      </c>
      <c r="J25" s="163">
        <f t="shared" si="4"/>
        <v>0.021758470976701583</v>
      </c>
      <c r="K25" s="191"/>
    </row>
    <row r="26" spans="1:11" ht="12.75" customHeight="1">
      <c r="A26" s="287" t="s">
        <v>47</v>
      </c>
      <c r="B26" s="285">
        <v>397197</v>
      </c>
      <c r="C26" s="286">
        <f t="shared" si="0"/>
        <v>6</v>
      </c>
      <c r="D26" s="285">
        <v>417181</v>
      </c>
      <c r="E26" s="286">
        <f t="shared" si="1"/>
        <v>6</v>
      </c>
      <c r="F26" s="285">
        <v>408479</v>
      </c>
      <c r="G26" s="284">
        <f t="shared" si="2"/>
        <v>6</v>
      </c>
      <c r="H26" s="283">
        <v>561632</v>
      </c>
      <c r="I26" s="166">
        <f t="shared" si="3"/>
        <v>6</v>
      </c>
      <c r="J26" s="163">
        <f t="shared" si="4"/>
        <v>0.0648241168909835</v>
      </c>
      <c r="K26" s="191"/>
    </row>
    <row r="27" spans="1:11" ht="12.75" customHeight="1">
      <c r="A27" s="287" t="s">
        <v>48</v>
      </c>
      <c r="B27" s="285">
        <v>561293</v>
      </c>
      <c r="C27" s="286">
        <f t="shared" si="0"/>
        <v>4</v>
      </c>
      <c r="D27" s="285">
        <v>595502</v>
      </c>
      <c r="E27" s="286">
        <f t="shared" si="1"/>
        <v>3</v>
      </c>
      <c r="F27" s="285">
        <v>584756</v>
      </c>
      <c r="G27" s="284">
        <f t="shared" si="2"/>
        <v>4</v>
      </c>
      <c r="H27" s="283">
        <v>562573</v>
      </c>
      <c r="I27" s="166">
        <f t="shared" si="3"/>
        <v>5</v>
      </c>
      <c r="J27" s="163">
        <f t="shared" si="4"/>
        <v>0.06493272803492546</v>
      </c>
      <c r="K27" s="191"/>
    </row>
    <row r="28" spans="1:11" ht="12.75" customHeight="1">
      <c r="A28" s="287" t="s">
        <v>49</v>
      </c>
      <c r="B28" s="285">
        <v>50766</v>
      </c>
      <c r="C28" s="286">
        <f t="shared" si="0"/>
        <v>29</v>
      </c>
      <c r="D28" s="285">
        <v>47756</v>
      </c>
      <c r="E28" s="286">
        <f t="shared" si="1"/>
        <v>29</v>
      </c>
      <c r="F28" s="285">
        <v>49528</v>
      </c>
      <c r="G28" s="284">
        <f t="shared" si="2"/>
        <v>29</v>
      </c>
      <c r="H28" s="283">
        <v>53261</v>
      </c>
      <c r="I28" s="166">
        <f t="shared" si="3"/>
        <v>29</v>
      </c>
      <c r="J28" s="163">
        <f t="shared" si="4"/>
        <v>0.006147436915508148</v>
      </c>
      <c r="K28" s="191"/>
    </row>
    <row r="29" spans="1:11" ht="12.75" customHeight="1">
      <c r="A29" s="287" t="s">
        <v>50</v>
      </c>
      <c r="B29" s="285">
        <v>82527</v>
      </c>
      <c r="C29" s="286">
        <f t="shared" si="0"/>
        <v>25</v>
      </c>
      <c r="D29" s="285">
        <v>89308</v>
      </c>
      <c r="E29" s="286">
        <f t="shared" si="1"/>
        <v>25</v>
      </c>
      <c r="F29" s="285">
        <v>93150</v>
      </c>
      <c r="G29" s="284">
        <f t="shared" si="2"/>
        <v>26</v>
      </c>
      <c r="H29" s="283">
        <v>99004</v>
      </c>
      <c r="I29" s="166">
        <f t="shared" si="3"/>
        <v>27</v>
      </c>
      <c r="J29" s="163">
        <f t="shared" si="4"/>
        <v>0.011427138889299275</v>
      </c>
      <c r="K29" s="191"/>
    </row>
    <row r="30" spans="1:11" ht="12.75" customHeight="1">
      <c r="A30" s="287" t="s">
        <v>51</v>
      </c>
      <c r="B30" s="285">
        <v>211879</v>
      </c>
      <c r="C30" s="286">
        <f t="shared" si="0"/>
        <v>12</v>
      </c>
      <c r="D30" s="285">
        <v>234668</v>
      </c>
      <c r="E30" s="286">
        <f t="shared" si="1"/>
        <v>12</v>
      </c>
      <c r="F30" s="285">
        <v>231932</v>
      </c>
      <c r="G30" s="284">
        <f t="shared" si="2"/>
        <v>13</v>
      </c>
      <c r="H30" s="283">
        <v>211523</v>
      </c>
      <c r="I30" s="166">
        <f t="shared" si="3"/>
        <v>15</v>
      </c>
      <c r="J30" s="163">
        <f t="shared" si="4"/>
        <v>0.024414192348604608</v>
      </c>
      <c r="K30" s="191"/>
    </row>
    <row r="31" spans="1:11" ht="12.75" customHeight="1">
      <c r="A31" s="287" t="s">
        <v>52</v>
      </c>
      <c r="B31" s="285">
        <v>124689</v>
      </c>
      <c r="C31" s="286">
        <f t="shared" si="0"/>
        <v>17</v>
      </c>
      <c r="D31" s="285">
        <v>138456</v>
      </c>
      <c r="E31" s="286">
        <f t="shared" si="1"/>
        <v>17</v>
      </c>
      <c r="F31" s="285">
        <v>124239</v>
      </c>
      <c r="G31" s="284">
        <f t="shared" si="2"/>
        <v>19</v>
      </c>
      <c r="H31" s="283">
        <v>147430</v>
      </c>
      <c r="I31" s="166">
        <f t="shared" si="3"/>
        <v>17</v>
      </c>
      <c r="J31" s="163">
        <f t="shared" si="4"/>
        <v>0.017016515357454163</v>
      </c>
      <c r="K31" s="191"/>
    </row>
    <row r="32" spans="1:11" ht="12.75" customHeight="1">
      <c r="A32" s="287" t="s">
        <v>53</v>
      </c>
      <c r="B32" s="285">
        <v>105218</v>
      </c>
      <c r="C32" s="286">
        <f t="shared" si="0"/>
        <v>19</v>
      </c>
      <c r="D32" s="285">
        <v>122896</v>
      </c>
      <c r="E32" s="286">
        <f t="shared" si="1"/>
        <v>18</v>
      </c>
      <c r="F32" s="285">
        <v>120914</v>
      </c>
      <c r="G32" s="284">
        <f t="shared" si="2"/>
        <v>20</v>
      </c>
      <c r="H32" s="283">
        <v>143854</v>
      </c>
      <c r="I32" s="166">
        <f t="shared" si="3"/>
        <v>19</v>
      </c>
      <c r="J32" s="163">
        <f t="shared" si="4"/>
        <v>0.016603769926278312</v>
      </c>
      <c r="K32" s="191"/>
    </row>
    <row r="33" spans="1:11" ht="12.75" customHeight="1">
      <c r="A33" s="287" t="s">
        <v>54</v>
      </c>
      <c r="B33" s="285">
        <v>131984</v>
      </c>
      <c r="C33" s="286">
        <f t="shared" si="0"/>
        <v>16</v>
      </c>
      <c r="D33" s="285">
        <v>189156</v>
      </c>
      <c r="E33" s="286">
        <f t="shared" si="1"/>
        <v>15</v>
      </c>
      <c r="F33" s="285">
        <v>191460</v>
      </c>
      <c r="G33" s="284">
        <f t="shared" si="2"/>
        <v>15</v>
      </c>
      <c r="H33" s="283">
        <v>218838</v>
      </c>
      <c r="I33" s="166">
        <f t="shared" si="3"/>
        <v>14</v>
      </c>
      <c r="J33" s="163">
        <f t="shared" si="4"/>
        <v>0.025258496831001523</v>
      </c>
      <c r="K33" s="191"/>
    </row>
    <row r="34" spans="1:11" ht="12.75" customHeight="1">
      <c r="A34" s="287" t="s">
        <v>55</v>
      </c>
      <c r="B34" s="285">
        <v>195691</v>
      </c>
      <c r="C34" s="286">
        <f t="shared" si="0"/>
        <v>13</v>
      </c>
      <c r="D34" s="285">
        <v>201150</v>
      </c>
      <c r="E34" s="286">
        <f t="shared" si="1"/>
        <v>14</v>
      </c>
      <c r="F34" s="285">
        <v>251305</v>
      </c>
      <c r="G34" s="284">
        <f t="shared" si="2"/>
        <v>12</v>
      </c>
      <c r="H34" s="283">
        <v>251737</v>
      </c>
      <c r="I34" s="166">
        <f t="shared" si="3"/>
        <v>12</v>
      </c>
      <c r="J34" s="163">
        <f t="shared" si="4"/>
        <v>0.029055731713623</v>
      </c>
      <c r="K34" s="191"/>
    </row>
    <row r="35" spans="1:11" ht="12.75" customHeight="1">
      <c r="A35" s="287" t="s">
        <v>56</v>
      </c>
      <c r="B35" s="285">
        <v>104110</v>
      </c>
      <c r="C35" s="286">
        <f t="shared" si="0"/>
        <v>20</v>
      </c>
      <c r="D35" s="285">
        <v>115181</v>
      </c>
      <c r="E35" s="286">
        <f t="shared" si="1"/>
        <v>20</v>
      </c>
      <c r="F35" s="285">
        <v>118920</v>
      </c>
      <c r="G35" s="284">
        <f t="shared" si="2"/>
        <v>21</v>
      </c>
      <c r="H35" s="283">
        <v>129545</v>
      </c>
      <c r="I35" s="166">
        <f t="shared" si="3"/>
        <v>21</v>
      </c>
      <c r="J35" s="163">
        <f t="shared" si="4"/>
        <v>0.014952211096665533</v>
      </c>
      <c r="K35" s="191"/>
    </row>
    <row r="36" spans="1:11" ht="12.75" customHeight="1">
      <c r="A36" s="287" t="s">
        <v>57</v>
      </c>
      <c r="B36" s="285">
        <v>653456</v>
      </c>
      <c r="C36" s="286">
        <f t="shared" si="0"/>
        <v>3</v>
      </c>
      <c r="D36" s="285">
        <v>578006</v>
      </c>
      <c r="E36" s="286">
        <f t="shared" si="1"/>
        <v>4</v>
      </c>
      <c r="F36" s="285">
        <v>666771</v>
      </c>
      <c r="G36" s="284">
        <f t="shared" si="2"/>
        <v>3</v>
      </c>
      <c r="H36" s="283">
        <v>752152</v>
      </c>
      <c r="I36" s="166">
        <f t="shared" si="3"/>
        <v>3</v>
      </c>
      <c r="J36" s="163">
        <f t="shared" si="4"/>
        <v>0.0868141223573212</v>
      </c>
      <c r="K36" s="191"/>
    </row>
    <row r="37" spans="1:11" ht="12.75" customHeight="1">
      <c r="A37" s="287" t="s">
        <v>58</v>
      </c>
      <c r="B37" s="285">
        <v>189776</v>
      </c>
      <c r="C37" s="286">
        <f t="shared" si="0"/>
        <v>14</v>
      </c>
      <c r="D37" s="285">
        <v>213396</v>
      </c>
      <c r="E37" s="286">
        <f t="shared" si="1"/>
        <v>13</v>
      </c>
      <c r="F37" s="285">
        <v>201799</v>
      </c>
      <c r="G37" s="284">
        <f t="shared" si="2"/>
        <v>14</v>
      </c>
      <c r="H37" s="283">
        <v>228341</v>
      </c>
      <c r="I37" s="166">
        <f t="shared" si="3"/>
        <v>13</v>
      </c>
      <c r="J37" s="163">
        <f t="shared" si="4"/>
        <v>0.02635534242173534</v>
      </c>
      <c r="K37" s="191"/>
    </row>
    <row r="38" spans="1:11" ht="12.75" customHeight="1">
      <c r="A38" s="287" t="s">
        <v>59</v>
      </c>
      <c r="B38" s="285">
        <v>108889</v>
      </c>
      <c r="C38" s="286">
        <f t="shared" si="0"/>
        <v>18</v>
      </c>
      <c r="D38" s="285">
        <v>99622</v>
      </c>
      <c r="E38" s="286">
        <f t="shared" si="1"/>
        <v>24</v>
      </c>
      <c r="F38" s="285">
        <v>103290</v>
      </c>
      <c r="G38" s="284">
        <f t="shared" si="2"/>
        <v>24</v>
      </c>
      <c r="H38" s="283">
        <v>101664</v>
      </c>
      <c r="I38" s="166">
        <f t="shared" si="3"/>
        <v>26</v>
      </c>
      <c r="J38" s="163">
        <f t="shared" si="4"/>
        <v>0.011734158701079972</v>
      </c>
      <c r="K38" s="191"/>
    </row>
    <row r="39" spans="1:10" ht="12.75" customHeight="1">
      <c r="A39" s="391" t="s">
        <v>60</v>
      </c>
      <c r="B39" s="392">
        <f>SUM(B7:B38)</f>
        <v>7601879</v>
      </c>
      <c r="C39" s="393"/>
      <c r="D39" s="394">
        <f>SUM(D7:D38)</f>
        <v>7447513</v>
      </c>
      <c r="E39" s="393"/>
      <c r="F39" s="394">
        <f>SUM(F7:F38)</f>
        <v>7926332</v>
      </c>
      <c r="G39" s="225"/>
      <c r="H39" s="395">
        <v>8663936</v>
      </c>
      <c r="I39" s="396"/>
      <c r="J39" s="397">
        <f>SUM(J7:J38)</f>
        <v>1.0000000000000002</v>
      </c>
    </row>
    <row r="40" spans="1:10" ht="12.75">
      <c r="A40" s="89"/>
      <c r="B40" s="192"/>
      <c r="C40" s="192"/>
      <c r="D40" s="192"/>
      <c r="E40" s="192"/>
      <c r="F40" s="192"/>
      <c r="G40" s="89"/>
      <c r="H40" s="89"/>
      <c r="I40" s="89"/>
      <c r="J40" s="89"/>
    </row>
    <row r="41" spans="1:10" ht="20.25" customHeight="1">
      <c r="A41" s="327" t="s">
        <v>90</v>
      </c>
      <c r="B41" s="327"/>
      <c r="C41" s="327"/>
      <c r="D41" s="327"/>
      <c r="E41" s="327"/>
      <c r="F41" s="327"/>
      <c r="G41" s="327"/>
      <c r="H41" s="327"/>
      <c r="I41" s="327"/>
      <c r="J41" s="327"/>
    </row>
    <row r="43" spans="1:10" ht="12.75">
      <c r="A43" s="89"/>
      <c r="B43" s="89"/>
      <c r="C43" s="89"/>
      <c r="D43" s="89"/>
      <c r="E43" s="89"/>
      <c r="F43" s="89"/>
      <c r="G43" s="89"/>
      <c r="H43" s="89"/>
      <c r="I43" s="89"/>
      <c r="J43" s="89"/>
    </row>
  </sheetData>
  <sheetProtection/>
  <mergeCells count="1">
    <mergeCell ref="A41:J41"/>
  </mergeCells>
  <printOptions/>
  <pageMargins left="0.79" right="0.79" top="0.98" bottom="0.9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N34" sqref="N34"/>
    </sheetView>
  </sheetViews>
  <sheetFormatPr defaultColWidth="11.421875" defaultRowHeight="12.75"/>
  <cols>
    <col min="1" max="1" width="20.140625" style="78" customWidth="1"/>
    <col min="2" max="2" width="12.00390625" style="78" customWidth="1"/>
    <col min="3" max="3" width="11.00390625" style="78" customWidth="1"/>
    <col min="4" max="4" width="11.00390625" style="78" bestFit="1" customWidth="1"/>
    <col min="5" max="5" width="12.140625" style="78" customWidth="1"/>
    <col min="6" max="6" width="11.421875" style="78" bestFit="1" customWidth="1"/>
    <col min="7" max="9" width="10.8515625" style="78" customWidth="1"/>
    <col min="10" max="10" width="12.140625" style="78" customWidth="1"/>
    <col min="11" max="235" width="20.7109375" style="78" customWidth="1"/>
    <col min="236" max="16384" width="11.421875" style="78" customWidth="1"/>
  </cols>
  <sheetData>
    <row r="1" spans="1:9" ht="12.75" customHeight="1">
      <c r="A1" s="79" t="s">
        <v>81</v>
      </c>
      <c r="B1" s="79"/>
      <c r="C1" s="79"/>
      <c r="D1" s="79"/>
      <c r="E1" s="79"/>
      <c r="F1" s="79"/>
      <c r="G1" s="79"/>
      <c r="H1" s="79"/>
      <c r="I1" s="79"/>
    </row>
    <row r="2" ht="12.75" customHeight="1">
      <c r="A2" s="79" t="s">
        <v>119</v>
      </c>
    </row>
    <row r="3" spans="1:10" ht="12.75" customHeight="1">
      <c r="A3" s="87" t="s">
        <v>80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87" t="s">
        <v>172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1.25" customHeight="1">
      <c r="A5" s="87"/>
      <c r="B5" s="88"/>
      <c r="C5" s="88"/>
      <c r="D5" s="88"/>
      <c r="E5" s="88"/>
      <c r="F5" s="88"/>
      <c r="G5" s="88"/>
      <c r="H5" s="88"/>
      <c r="I5" s="88"/>
      <c r="J5" s="88"/>
    </row>
    <row r="6" spans="1:10" ht="25.5" customHeight="1">
      <c r="A6" s="388" t="s">
        <v>61</v>
      </c>
      <c r="B6" s="388" t="s">
        <v>124</v>
      </c>
      <c r="C6" s="389" t="s">
        <v>174</v>
      </c>
      <c r="D6" s="388" t="s">
        <v>125</v>
      </c>
      <c r="E6" s="389" t="s">
        <v>174</v>
      </c>
      <c r="F6" s="388" t="s">
        <v>145</v>
      </c>
      <c r="G6" s="389" t="s">
        <v>173</v>
      </c>
      <c r="H6" s="388" t="s">
        <v>156</v>
      </c>
      <c r="I6" s="390" t="s">
        <v>174</v>
      </c>
      <c r="J6" s="389" t="s">
        <v>161</v>
      </c>
    </row>
    <row r="7" spans="1:11" ht="12.75">
      <c r="A7" s="287" t="s">
        <v>63</v>
      </c>
      <c r="B7" s="285">
        <v>114565</v>
      </c>
      <c r="C7" s="286">
        <f aca="true" t="shared" si="0" ref="C7:C38">_xlfn.RANK.EQ(B7,$B$7:$B$38)</f>
        <v>29</v>
      </c>
      <c r="D7" s="295">
        <v>131776</v>
      </c>
      <c r="E7" s="294">
        <f aca="true" t="shared" si="1" ref="E7:E38">_xlfn.RANK.EQ(D7,$D$7:$D$38)</f>
        <v>29</v>
      </c>
      <c r="F7" s="90">
        <v>133710</v>
      </c>
      <c r="G7" s="168">
        <f aca="true" t="shared" si="2" ref="G7:G38">_xlfn.RANK.EQ(F7,$F$7:$F$38)</f>
        <v>29</v>
      </c>
      <c r="H7" s="296">
        <v>161189</v>
      </c>
      <c r="I7" s="168">
        <f aca="true" t="shared" si="3" ref="I7:I38">_xlfn.RANK.EQ(H7,$H$7:$H$38)</f>
        <v>28</v>
      </c>
      <c r="J7" s="169">
        <f aca="true" t="shared" si="4" ref="J7:J38">H7/$H$39</f>
        <v>0.010718714230416614</v>
      </c>
      <c r="K7" s="191"/>
    </row>
    <row r="8" spans="1:11" ht="12.75">
      <c r="A8" s="287" t="s">
        <v>30</v>
      </c>
      <c r="B8" s="285">
        <v>308528</v>
      </c>
      <c r="C8" s="286">
        <f t="shared" si="0"/>
        <v>15</v>
      </c>
      <c r="D8" s="295">
        <v>345199</v>
      </c>
      <c r="E8" s="294">
        <f t="shared" si="1"/>
        <v>14</v>
      </c>
      <c r="F8" s="90">
        <v>368433</v>
      </c>
      <c r="G8" s="168">
        <f t="shared" si="2"/>
        <v>13</v>
      </c>
      <c r="H8" s="296">
        <v>401887</v>
      </c>
      <c r="I8" s="168">
        <f t="shared" si="3"/>
        <v>11</v>
      </c>
      <c r="J8" s="169">
        <f t="shared" si="4"/>
        <v>0.026724602211809997</v>
      </c>
      <c r="K8" s="191"/>
    </row>
    <row r="9" spans="1:11" ht="12.75">
      <c r="A9" s="287" t="s">
        <v>31</v>
      </c>
      <c r="B9" s="285">
        <v>65662</v>
      </c>
      <c r="C9" s="286">
        <f t="shared" si="0"/>
        <v>32</v>
      </c>
      <c r="D9" s="295">
        <v>61944</v>
      </c>
      <c r="E9" s="294">
        <f t="shared" si="1"/>
        <v>32</v>
      </c>
      <c r="F9" s="90">
        <v>76011</v>
      </c>
      <c r="G9" s="168">
        <f t="shared" si="2"/>
        <v>32</v>
      </c>
      <c r="H9" s="296">
        <v>86504</v>
      </c>
      <c r="I9" s="168">
        <f t="shared" si="3"/>
        <v>32</v>
      </c>
      <c r="J9" s="169">
        <f t="shared" si="4"/>
        <v>0.005752325877001276</v>
      </c>
      <c r="K9" s="191"/>
    </row>
    <row r="10" spans="1:11" ht="12.75">
      <c r="A10" s="287" t="s">
        <v>32</v>
      </c>
      <c r="B10" s="285">
        <v>107970</v>
      </c>
      <c r="C10" s="286">
        <f t="shared" si="0"/>
        <v>30</v>
      </c>
      <c r="D10" s="295">
        <v>117127</v>
      </c>
      <c r="E10" s="294">
        <f t="shared" si="1"/>
        <v>30</v>
      </c>
      <c r="F10" s="90">
        <v>116907</v>
      </c>
      <c r="G10" s="168">
        <f t="shared" si="2"/>
        <v>30</v>
      </c>
      <c r="H10" s="296">
        <v>126171</v>
      </c>
      <c r="I10" s="168">
        <f t="shared" si="3"/>
        <v>30</v>
      </c>
      <c r="J10" s="169">
        <f t="shared" si="4"/>
        <v>0.00839009419480172</v>
      </c>
      <c r="K10" s="191"/>
    </row>
    <row r="11" spans="1:11" ht="12.75">
      <c r="A11" s="287" t="s">
        <v>33</v>
      </c>
      <c r="B11" s="285">
        <v>274657</v>
      </c>
      <c r="C11" s="286">
        <f t="shared" si="0"/>
        <v>18</v>
      </c>
      <c r="D11" s="295">
        <v>326228</v>
      </c>
      <c r="E11" s="294">
        <f t="shared" si="1"/>
        <v>17</v>
      </c>
      <c r="F11" s="90">
        <v>334761</v>
      </c>
      <c r="G11" s="168">
        <f t="shared" si="2"/>
        <v>18</v>
      </c>
      <c r="H11" s="296">
        <v>341489</v>
      </c>
      <c r="I11" s="168">
        <f t="shared" si="3"/>
        <v>18</v>
      </c>
      <c r="J11" s="169">
        <f t="shared" si="4"/>
        <v>0.022708267957681598</v>
      </c>
      <c r="K11" s="191"/>
    </row>
    <row r="12" spans="1:11" ht="12.75">
      <c r="A12" s="287" t="s">
        <v>34</v>
      </c>
      <c r="B12" s="285">
        <v>76206</v>
      </c>
      <c r="C12" s="286">
        <f t="shared" si="0"/>
        <v>31</v>
      </c>
      <c r="D12" s="295">
        <v>83616</v>
      </c>
      <c r="E12" s="294">
        <f t="shared" si="1"/>
        <v>31</v>
      </c>
      <c r="F12" s="90">
        <v>89335</v>
      </c>
      <c r="G12" s="168">
        <f t="shared" si="2"/>
        <v>31</v>
      </c>
      <c r="H12" s="296">
        <v>99303</v>
      </c>
      <c r="I12" s="168">
        <f t="shared" si="3"/>
        <v>31</v>
      </c>
      <c r="J12" s="169">
        <f t="shared" si="4"/>
        <v>0.00660343124669215</v>
      </c>
      <c r="K12" s="191"/>
    </row>
    <row r="13" spans="1:11" ht="12.75">
      <c r="A13" s="287" t="s">
        <v>35</v>
      </c>
      <c r="B13" s="285">
        <v>490242</v>
      </c>
      <c r="C13" s="286">
        <f t="shared" si="0"/>
        <v>8</v>
      </c>
      <c r="D13" s="295">
        <v>504864</v>
      </c>
      <c r="E13" s="294">
        <f t="shared" si="1"/>
        <v>8</v>
      </c>
      <c r="F13" s="90">
        <v>498501</v>
      </c>
      <c r="G13" s="168">
        <f t="shared" si="2"/>
        <v>8</v>
      </c>
      <c r="H13" s="296">
        <v>478897</v>
      </c>
      <c r="I13" s="168">
        <f t="shared" si="3"/>
        <v>10</v>
      </c>
      <c r="J13" s="169">
        <f t="shared" si="4"/>
        <v>0.031845597955219185</v>
      </c>
      <c r="K13" s="191"/>
    </row>
    <row r="14" spans="1:11" ht="12.75">
      <c r="A14" s="287" t="s">
        <v>36</v>
      </c>
      <c r="B14" s="285">
        <v>371095</v>
      </c>
      <c r="C14" s="286">
        <f t="shared" si="0"/>
        <v>12</v>
      </c>
      <c r="D14" s="295">
        <v>402650</v>
      </c>
      <c r="E14" s="294">
        <f t="shared" si="1"/>
        <v>10</v>
      </c>
      <c r="F14" s="90">
        <v>426483</v>
      </c>
      <c r="G14" s="168">
        <f t="shared" si="2"/>
        <v>10</v>
      </c>
      <c r="H14" s="296">
        <v>560826</v>
      </c>
      <c r="I14" s="168">
        <f t="shared" si="3"/>
        <v>8</v>
      </c>
      <c r="J14" s="169">
        <f t="shared" si="4"/>
        <v>0.037293696387393854</v>
      </c>
      <c r="K14" s="191"/>
    </row>
    <row r="15" spans="1:11" ht="12.75">
      <c r="A15" s="287" t="s">
        <v>108</v>
      </c>
      <c r="B15" s="285">
        <v>859305</v>
      </c>
      <c r="C15" s="286">
        <f t="shared" si="0"/>
        <v>3</v>
      </c>
      <c r="D15" s="295">
        <v>956091</v>
      </c>
      <c r="E15" s="294">
        <f t="shared" si="1"/>
        <v>3</v>
      </c>
      <c r="F15" s="90">
        <v>943836</v>
      </c>
      <c r="G15" s="168">
        <f t="shared" si="2"/>
        <v>3</v>
      </c>
      <c r="H15" s="296">
        <v>1041695</v>
      </c>
      <c r="I15" s="168">
        <f t="shared" si="3"/>
        <v>2</v>
      </c>
      <c r="J15" s="169">
        <f t="shared" si="4"/>
        <v>0.06927042800844868</v>
      </c>
      <c r="K15" s="191"/>
    </row>
    <row r="16" spans="1:11" ht="12.75">
      <c r="A16" s="287" t="s">
        <v>38</v>
      </c>
      <c r="B16" s="285">
        <v>207121</v>
      </c>
      <c r="C16" s="286">
        <f t="shared" si="0"/>
        <v>22</v>
      </c>
      <c r="D16" s="295">
        <v>230885</v>
      </c>
      <c r="E16" s="294">
        <f t="shared" si="1"/>
        <v>22</v>
      </c>
      <c r="F16" s="90">
        <v>264249</v>
      </c>
      <c r="G16" s="168">
        <f t="shared" si="2"/>
        <v>22</v>
      </c>
      <c r="H16" s="296">
        <v>269301</v>
      </c>
      <c r="I16" s="168">
        <f t="shared" si="3"/>
        <v>22</v>
      </c>
      <c r="J16" s="169">
        <f t="shared" si="4"/>
        <v>0.017907924616229545</v>
      </c>
      <c r="K16" s="191"/>
    </row>
    <row r="17" spans="1:11" ht="12.75">
      <c r="A17" s="287" t="s">
        <v>39</v>
      </c>
      <c r="B17" s="285">
        <v>621179</v>
      </c>
      <c r="C17" s="286">
        <f t="shared" si="0"/>
        <v>6</v>
      </c>
      <c r="D17" s="295">
        <v>640080</v>
      </c>
      <c r="E17" s="294">
        <f t="shared" si="1"/>
        <v>6</v>
      </c>
      <c r="F17" s="90">
        <v>708945</v>
      </c>
      <c r="G17" s="168">
        <f t="shared" si="2"/>
        <v>6</v>
      </c>
      <c r="H17" s="296">
        <v>708843</v>
      </c>
      <c r="I17" s="168">
        <f t="shared" si="3"/>
        <v>6</v>
      </c>
      <c r="J17" s="169">
        <f t="shared" si="4"/>
        <v>0.047136501567918425</v>
      </c>
      <c r="K17" s="191"/>
    </row>
    <row r="18" spans="1:11" ht="12.75">
      <c r="A18" s="287" t="s">
        <v>40</v>
      </c>
      <c r="B18" s="285">
        <v>346153</v>
      </c>
      <c r="C18" s="286">
        <f t="shared" si="0"/>
        <v>14</v>
      </c>
      <c r="D18" s="295">
        <v>351284</v>
      </c>
      <c r="E18" s="294">
        <f t="shared" si="1"/>
        <v>13</v>
      </c>
      <c r="F18" s="90">
        <v>349055</v>
      </c>
      <c r="G18" s="168">
        <f t="shared" si="2"/>
        <v>15</v>
      </c>
      <c r="H18" s="296">
        <v>391191</v>
      </c>
      <c r="I18" s="168">
        <f t="shared" si="3"/>
        <v>12</v>
      </c>
      <c r="J18" s="169">
        <f t="shared" si="4"/>
        <v>0.02601334172003614</v>
      </c>
      <c r="K18" s="191"/>
    </row>
    <row r="19" spans="1:11" ht="12.75">
      <c r="A19" s="287" t="s">
        <v>41</v>
      </c>
      <c r="B19" s="285">
        <v>373430</v>
      </c>
      <c r="C19" s="286">
        <f t="shared" si="0"/>
        <v>11</v>
      </c>
      <c r="D19" s="295">
        <v>352125</v>
      </c>
      <c r="E19" s="294">
        <f t="shared" si="1"/>
        <v>12</v>
      </c>
      <c r="F19" s="90">
        <v>385832</v>
      </c>
      <c r="G19" s="168">
        <f t="shared" si="2"/>
        <v>11</v>
      </c>
      <c r="H19" s="296">
        <v>347931</v>
      </c>
      <c r="I19" s="168">
        <f t="shared" si="3"/>
        <v>17</v>
      </c>
      <c r="J19" s="169">
        <f t="shared" si="4"/>
        <v>0.02313664679911832</v>
      </c>
      <c r="K19" s="191"/>
    </row>
    <row r="20" spans="1:11" ht="12.75">
      <c r="A20" s="292" t="s">
        <v>28</v>
      </c>
      <c r="B20" s="290">
        <v>855515</v>
      </c>
      <c r="C20" s="291">
        <f t="shared" si="0"/>
        <v>4</v>
      </c>
      <c r="D20" s="301">
        <v>877081</v>
      </c>
      <c r="E20" s="300">
        <f t="shared" si="1"/>
        <v>4</v>
      </c>
      <c r="F20" s="91">
        <v>900808</v>
      </c>
      <c r="G20" s="170">
        <f t="shared" si="2"/>
        <v>4</v>
      </c>
      <c r="H20" s="299">
        <v>935161</v>
      </c>
      <c r="I20" s="170">
        <f t="shared" si="3"/>
        <v>4</v>
      </c>
      <c r="J20" s="171">
        <f t="shared" si="4"/>
        <v>0.06218615115442512</v>
      </c>
      <c r="K20" s="191"/>
    </row>
    <row r="21" spans="1:11" ht="12.75">
      <c r="A21" s="287" t="s">
        <v>42</v>
      </c>
      <c r="B21" s="285">
        <v>1999858</v>
      </c>
      <c r="C21" s="286">
        <f t="shared" si="0"/>
        <v>1</v>
      </c>
      <c r="D21" s="298">
        <v>2182149</v>
      </c>
      <c r="E21" s="294">
        <f t="shared" si="1"/>
        <v>1</v>
      </c>
      <c r="F21" s="92">
        <v>2267377</v>
      </c>
      <c r="G21" s="172">
        <f t="shared" si="2"/>
        <v>1</v>
      </c>
      <c r="H21" s="297">
        <v>2540716</v>
      </c>
      <c r="I21" s="168">
        <f t="shared" si="3"/>
        <v>1</v>
      </c>
      <c r="J21" s="169">
        <f t="shared" si="4"/>
        <v>0.16895202988198435</v>
      </c>
      <c r="K21" s="191"/>
    </row>
    <row r="22" spans="1:11" ht="12.75">
      <c r="A22" s="287" t="s">
        <v>43</v>
      </c>
      <c r="B22" s="285">
        <v>568608</v>
      </c>
      <c r="C22" s="286">
        <f t="shared" si="0"/>
        <v>7</v>
      </c>
      <c r="D22" s="295">
        <v>613585</v>
      </c>
      <c r="E22" s="294">
        <f t="shared" si="1"/>
        <v>7</v>
      </c>
      <c r="F22" s="90">
        <v>638225</v>
      </c>
      <c r="G22" s="168">
        <f t="shared" si="2"/>
        <v>7</v>
      </c>
      <c r="H22" s="296">
        <v>617814</v>
      </c>
      <c r="I22" s="168">
        <f t="shared" si="3"/>
        <v>7</v>
      </c>
      <c r="J22" s="169">
        <f t="shared" si="4"/>
        <v>0.04108327313619794</v>
      </c>
      <c r="K22" s="191"/>
    </row>
    <row r="23" spans="1:11" ht="12.75">
      <c r="A23" s="287" t="s">
        <v>44</v>
      </c>
      <c r="B23" s="285">
        <v>147823</v>
      </c>
      <c r="C23" s="286">
        <f t="shared" si="0"/>
        <v>25</v>
      </c>
      <c r="D23" s="295">
        <v>191387</v>
      </c>
      <c r="E23" s="294">
        <f t="shared" si="1"/>
        <v>23</v>
      </c>
      <c r="F23" s="90">
        <v>197353</v>
      </c>
      <c r="G23" s="168">
        <f t="shared" si="2"/>
        <v>23</v>
      </c>
      <c r="H23" s="296">
        <v>210206</v>
      </c>
      <c r="I23" s="168">
        <f t="shared" si="3"/>
        <v>23</v>
      </c>
      <c r="J23" s="169">
        <f t="shared" si="4"/>
        <v>0.01397823699829985</v>
      </c>
      <c r="K23" s="191"/>
    </row>
    <row r="24" spans="1:11" ht="12.75">
      <c r="A24" s="287" t="s">
        <v>45</v>
      </c>
      <c r="B24" s="285">
        <v>130897</v>
      </c>
      <c r="C24" s="286">
        <f t="shared" si="0"/>
        <v>28</v>
      </c>
      <c r="D24" s="295">
        <v>148448</v>
      </c>
      <c r="E24" s="294">
        <f t="shared" si="1"/>
        <v>27</v>
      </c>
      <c r="F24" s="90">
        <v>155588</v>
      </c>
      <c r="G24" s="168">
        <f t="shared" si="2"/>
        <v>27</v>
      </c>
      <c r="H24" s="296">
        <v>161550</v>
      </c>
      <c r="I24" s="168">
        <f t="shared" si="3"/>
        <v>27</v>
      </c>
      <c r="J24" s="169">
        <f t="shared" si="4"/>
        <v>0.010742719936992003</v>
      </c>
      <c r="K24" s="191"/>
    </row>
    <row r="25" spans="1:11" ht="12.75">
      <c r="A25" s="287" t="s">
        <v>46</v>
      </c>
      <c r="B25" s="285">
        <v>273700</v>
      </c>
      <c r="C25" s="286">
        <f t="shared" si="0"/>
        <v>19</v>
      </c>
      <c r="D25" s="295">
        <v>341056</v>
      </c>
      <c r="E25" s="294">
        <f t="shared" si="1"/>
        <v>15</v>
      </c>
      <c r="F25" s="90">
        <v>348853</v>
      </c>
      <c r="G25" s="168">
        <f t="shared" si="2"/>
        <v>16</v>
      </c>
      <c r="H25" s="296">
        <v>386227</v>
      </c>
      <c r="I25" s="168">
        <f t="shared" si="3"/>
        <v>13</v>
      </c>
      <c r="J25" s="169">
        <f t="shared" si="4"/>
        <v>0.025683246630174003</v>
      </c>
      <c r="K25" s="191"/>
    </row>
    <row r="26" spans="1:11" ht="12.75">
      <c r="A26" s="287" t="s">
        <v>47</v>
      </c>
      <c r="B26" s="285">
        <v>375218</v>
      </c>
      <c r="C26" s="286">
        <f t="shared" si="0"/>
        <v>10</v>
      </c>
      <c r="D26" s="295">
        <v>356216</v>
      </c>
      <c r="E26" s="294">
        <f t="shared" si="1"/>
        <v>11</v>
      </c>
      <c r="F26" s="90">
        <v>360191</v>
      </c>
      <c r="G26" s="168">
        <f t="shared" si="2"/>
        <v>14</v>
      </c>
      <c r="H26" s="296">
        <v>363299</v>
      </c>
      <c r="I26" s="168">
        <f t="shared" si="3"/>
        <v>16</v>
      </c>
      <c r="J26" s="169">
        <f t="shared" si="4"/>
        <v>0.02415858502252713</v>
      </c>
      <c r="K26" s="191"/>
    </row>
    <row r="27" spans="1:11" ht="12.75">
      <c r="A27" s="287" t="s">
        <v>48</v>
      </c>
      <c r="B27" s="285">
        <v>740432</v>
      </c>
      <c r="C27" s="286">
        <f t="shared" si="0"/>
        <v>5</v>
      </c>
      <c r="D27" s="295">
        <v>786270</v>
      </c>
      <c r="E27" s="294">
        <f t="shared" si="1"/>
        <v>5</v>
      </c>
      <c r="F27" s="90">
        <v>889084</v>
      </c>
      <c r="G27" s="168">
        <f t="shared" si="2"/>
        <v>5</v>
      </c>
      <c r="H27" s="296">
        <v>861803</v>
      </c>
      <c r="I27" s="168">
        <f t="shared" si="3"/>
        <v>5</v>
      </c>
      <c r="J27" s="169">
        <f t="shared" si="4"/>
        <v>0.057308005384460035</v>
      </c>
      <c r="K27" s="191"/>
    </row>
    <row r="28" spans="1:11" ht="12.75">
      <c r="A28" s="287" t="s">
        <v>49</v>
      </c>
      <c r="B28" s="285">
        <v>139248</v>
      </c>
      <c r="C28" s="286">
        <f t="shared" si="0"/>
        <v>27</v>
      </c>
      <c r="D28" s="295">
        <v>144877</v>
      </c>
      <c r="E28" s="294">
        <f t="shared" si="1"/>
        <v>28</v>
      </c>
      <c r="F28" s="90">
        <v>151020</v>
      </c>
      <c r="G28" s="168">
        <f t="shared" si="2"/>
        <v>28</v>
      </c>
      <c r="H28" s="296">
        <v>155367</v>
      </c>
      <c r="I28" s="168">
        <f t="shared" si="3"/>
        <v>29</v>
      </c>
      <c r="J28" s="169">
        <f t="shared" si="4"/>
        <v>0.010331564026311585</v>
      </c>
      <c r="K28" s="191"/>
    </row>
    <row r="29" spans="1:11" ht="12.75">
      <c r="A29" s="287" t="s">
        <v>50</v>
      </c>
      <c r="B29" s="285">
        <v>162994</v>
      </c>
      <c r="C29" s="286">
        <f t="shared" si="0"/>
        <v>24</v>
      </c>
      <c r="D29" s="295">
        <v>171239</v>
      </c>
      <c r="E29" s="294">
        <f t="shared" si="1"/>
        <v>25</v>
      </c>
      <c r="F29" s="90">
        <v>169254</v>
      </c>
      <c r="G29" s="168">
        <f t="shared" si="2"/>
        <v>26</v>
      </c>
      <c r="H29" s="296">
        <v>199671</v>
      </c>
      <c r="I29" s="168">
        <f t="shared" si="3"/>
        <v>25</v>
      </c>
      <c r="J29" s="169">
        <f t="shared" si="4"/>
        <v>0.013277682652671804</v>
      </c>
      <c r="K29" s="191"/>
    </row>
    <row r="30" spans="1:11" ht="12.75">
      <c r="A30" s="287" t="s">
        <v>51</v>
      </c>
      <c r="B30" s="285">
        <v>263993</v>
      </c>
      <c r="C30" s="286">
        <f t="shared" si="0"/>
        <v>20</v>
      </c>
      <c r="D30" s="295">
        <v>277533</v>
      </c>
      <c r="E30" s="294">
        <f t="shared" si="1"/>
        <v>20</v>
      </c>
      <c r="F30" s="90">
        <v>292517</v>
      </c>
      <c r="G30" s="168">
        <f t="shared" si="2"/>
        <v>20</v>
      </c>
      <c r="H30" s="296">
        <v>288199</v>
      </c>
      <c r="I30" s="168">
        <f t="shared" si="3"/>
        <v>20</v>
      </c>
      <c r="J30" s="169">
        <f t="shared" si="4"/>
        <v>0.019164600081220416</v>
      </c>
      <c r="K30" s="191"/>
    </row>
    <row r="31" spans="1:11" ht="12.75">
      <c r="A31" s="287" t="s">
        <v>52</v>
      </c>
      <c r="B31" s="285">
        <v>351381</v>
      </c>
      <c r="C31" s="286">
        <f t="shared" si="0"/>
        <v>13</v>
      </c>
      <c r="D31" s="295">
        <v>333486</v>
      </c>
      <c r="E31" s="294">
        <f t="shared" si="1"/>
        <v>16</v>
      </c>
      <c r="F31" s="90">
        <v>370313</v>
      </c>
      <c r="G31" s="168">
        <f t="shared" si="2"/>
        <v>12</v>
      </c>
      <c r="H31" s="296">
        <v>374037</v>
      </c>
      <c r="I31" s="168">
        <f t="shared" si="3"/>
        <v>14</v>
      </c>
      <c r="J31" s="169">
        <f t="shared" si="4"/>
        <v>0.024872638421991194</v>
      </c>
      <c r="K31" s="191"/>
    </row>
    <row r="32" spans="1:11" ht="12.75">
      <c r="A32" s="287" t="s">
        <v>53</v>
      </c>
      <c r="B32" s="285">
        <v>296712</v>
      </c>
      <c r="C32" s="286">
        <f t="shared" si="0"/>
        <v>16</v>
      </c>
      <c r="D32" s="295">
        <v>324886</v>
      </c>
      <c r="E32" s="294">
        <f t="shared" si="1"/>
        <v>18</v>
      </c>
      <c r="F32" s="90">
        <v>344120</v>
      </c>
      <c r="G32" s="168">
        <f t="shared" si="2"/>
        <v>17</v>
      </c>
      <c r="H32" s="296">
        <v>373562</v>
      </c>
      <c r="I32" s="168">
        <f t="shared" si="3"/>
        <v>15</v>
      </c>
      <c r="J32" s="169">
        <f t="shared" si="4"/>
        <v>0.024841051965970945</v>
      </c>
      <c r="K32" s="191"/>
    </row>
    <row r="33" spans="1:11" ht="12.75">
      <c r="A33" s="287" t="s">
        <v>54</v>
      </c>
      <c r="B33" s="285">
        <v>245896</v>
      </c>
      <c r="C33" s="286">
        <f t="shared" si="0"/>
        <v>21</v>
      </c>
      <c r="D33" s="295">
        <v>264845</v>
      </c>
      <c r="E33" s="294">
        <f t="shared" si="1"/>
        <v>21</v>
      </c>
      <c r="F33" s="90">
        <v>274661</v>
      </c>
      <c r="G33" s="168">
        <f t="shared" si="2"/>
        <v>21</v>
      </c>
      <c r="H33" s="296">
        <v>278068</v>
      </c>
      <c r="I33" s="168">
        <f t="shared" si="3"/>
        <v>21</v>
      </c>
      <c r="J33" s="169">
        <f t="shared" si="4"/>
        <v>0.01849091084766012</v>
      </c>
      <c r="K33" s="191"/>
    </row>
    <row r="34" spans="1:11" ht="12.75">
      <c r="A34" s="287" t="s">
        <v>55</v>
      </c>
      <c r="B34" s="285">
        <v>413474</v>
      </c>
      <c r="C34" s="286">
        <f t="shared" si="0"/>
        <v>9</v>
      </c>
      <c r="D34" s="295">
        <v>426686</v>
      </c>
      <c r="E34" s="294">
        <f t="shared" si="1"/>
        <v>9</v>
      </c>
      <c r="F34" s="90">
        <v>458146</v>
      </c>
      <c r="G34" s="168">
        <f t="shared" si="2"/>
        <v>9</v>
      </c>
      <c r="H34" s="296">
        <v>529945</v>
      </c>
      <c r="I34" s="168">
        <f t="shared" si="3"/>
        <v>9</v>
      </c>
      <c r="J34" s="169">
        <f t="shared" si="4"/>
        <v>0.03524017775926479</v>
      </c>
      <c r="K34" s="191"/>
    </row>
    <row r="35" spans="1:11" ht="12.75">
      <c r="A35" s="287" t="s">
        <v>56</v>
      </c>
      <c r="B35" s="285">
        <v>171034</v>
      </c>
      <c r="C35" s="286">
        <f t="shared" si="0"/>
        <v>23</v>
      </c>
      <c r="D35" s="295">
        <v>189946</v>
      </c>
      <c r="E35" s="294">
        <f t="shared" si="1"/>
        <v>24</v>
      </c>
      <c r="F35" s="90">
        <v>193007</v>
      </c>
      <c r="G35" s="168">
        <f t="shared" si="2"/>
        <v>24</v>
      </c>
      <c r="H35" s="296">
        <v>205469</v>
      </c>
      <c r="I35" s="168">
        <f t="shared" si="3"/>
        <v>24</v>
      </c>
      <c r="J35" s="169">
        <f t="shared" si="4"/>
        <v>0.013663236909525285</v>
      </c>
      <c r="K35" s="191"/>
    </row>
    <row r="36" spans="1:11" ht="12.75">
      <c r="A36" s="287" t="s">
        <v>57</v>
      </c>
      <c r="B36" s="285">
        <v>877805</v>
      </c>
      <c r="C36" s="286">
        <f t="shared" si="0"/>
        <v>2</v>
      </c>
      <c r="D36" s="295">
        <v>960961</v>
      </c>
      <c r="E36" s="294">
        <f t="shared" si="1"/>
        <v>2</v>
      </c>
      <c r="F36" s="90">
        <v>1026990</v>
      </c>
      <c r="G36" s="168">
        <f t="shared" si="2"/>
        <v>2</v>
      </c>
      <c r="H36" s="296">
        <v>1020121</v>
      </c>
      <c r="I36" s="168">
        <f t="shared" si="3"/>
        <v>3</v>
      </c>
      <c r="J36" s="169">
        <f t="shared" si="4"/>
        <v>0.06783580442491005</v>
      </c>
      <c r="K36" s="191"/>
    </row>
    <row r="37" spans="1:11" ht="12.75">
      <c r="A37" s="287" t="s">
        <v>58</v>
      </c>
      <c r="B37" s="285">
        <v>293291</v>
      </c>
      <c r="C37" s="286">
        <f t="shared" si="0"/>
        <v>17</v>
      </c>
      <c r="D37" s="295">
        <v>315786</v>
      </c>
      <c r="E37" s="294">
        <f t="shared" si="1"/>
        <v>19</v>
      </c>
      <c r="F37" s="90">
        <v>306912</v>
      </c>
      <c r="G37" s="168">
        <f t="shared" si="2"/>
        <v>19</v>
      </c>
      <c r="H37" s="296">
        <v>339783</v>
      </c>
      <c r="I37" s="168">
        <f t="shared" si="3"/>
        <v>19</v>
      </c>
      <c r="J37" s="169">
        <f t="shared" si="4"/>
        <v>0.022594822707217292</v>
      </c>
      <c r="K37" s="191"/>
    </row>
    <row r="38" spans="1:11" ht="12.75">
      <c r="A38" s="287" t="s">
        <v>59</v>
      </c>
      <c r="B38" s="285">
        <v>144940</v>
      </c>
      <c r="C38" s="286">
        <f t="shared" si="0"/>
        <v>26</v>
      </c>
      <c r="D38" s="295">
        <v>166458</v>
      </c>
      <c r="E38" s="294">
        <f t="shared" si="1"/>
        <v>26</v>
      </c>
      <c r="F38" s="90">
        <v>175173</v>
      </c>
      <c r="G38" s="168">
        <f t="shared" si="2"/>
        <v>25</v>
      </c>
      <c r="H38" s="293">
        <v>181866</v>
      </c>
      <c r="I38" s="274">
        <f t="shared" si="3"/>
        <v>26</v>
      </c>
      <c r="J38" s="275">
        <f t="shared" si="4"/>
        <v>0.012093689285428583</v>
      </c>
      <c r="K38" s="191"/>
    </row>
    <row r="39" spans="1:10" ht="12.75">
      <c r="A39" s="391" t="s">
        <v>60</v>
      </c>
      <c r="B39" s="399">
        <f>SUM(B7:B38)</f>
        <v>12668932</v>
      </c>
      <c r="C39" s="425"/>
      <c r="D39" s="422">
        <f>SUM(D7:D38)</f>
        <v>13576764</v>
      </c>
      <c r="E39" s="426"/>
      <c r="F39" s="402">
        <f>SUM(F7:F38)</f>
        <v>14215650</v>
      </c>
      <c r="G39" s="427"/>
      <c r="H39" s="428">
        <v>15038091</v>
      </c>
      <c r="I39" s="427"/>
      <c r="J39" s="404">
        <f>SUM(J7:J38)</f>
        <v>0.9999999999999999</v>
      </c>
    </row>
    <row r="40" spans="1:5" ht="12.75">
      <c r="A40" s="89"/>
      <c r="B40" s="192"/>
      <c r="C40" s="192"/>
      <c r="D40" s="89"/>
      <c r="E40" s="89"/>
    </row>
    <row r="41" spans="1:10" ht="20.25" customHeight="1">
      <c r="A41" s="327" t="s">
        <v>90</v>
      </c>
      <c r="B41" s="327"/>
      <c r="C41" s="327"/>
      <c r="D41" s="327"/>
      <c r="E41" s="327"/>
      <c r="F41" s="327"/>
      <c r="G41" s="327"/>
      <c r="H41" s="327"/>
      <c r="I41" s="327"/>
      <c r="J41" s="327"/>
    </row>
    <row r="43" spans="1:5" ht="21.75" customHeight="1">
      <c r="A43" s="89"/>
      <c r="B43" s="89"/>
      <c r="C43" s="89"/>
      <c r="D43" s="89"/>
      <c r="E43" s="89"/>
    </row>
  </sheetData>
  <sheetProtection/>
  <mergeCells count="1">
    <mergeCell ref="A41:J41"/>
  </mergeCells>
  <printOptions/>
  <pageMargins left="0.79" right="0.79" top="0.98" bottom="0.98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N34" sqref="N34"/>
    </sheetView>
  </sheetViews>
  <sheetFormatPr defaultColWidth="11.421875" defaultRowHeight="12.75"/>
  <cols>
    <col min="1" max="1" width="21.421875" style="78" customWidth="1"/>
    <col min="2" max="2" width="12.00390625" style="78" customWidth="1"/>
    <col min="3" max="3" width="11.00390625" style="78" customWidth="1"/>
    <col min="4" max="4" width="11.00390625" style="78" bestFit="1" customWidth="1"/>
    <col min="5" max="5" width="11.8515625" style="78" customWidth="1"/>
    <col min="6" max="6" width="11.421875" style="78" bestFit="1" customWidth="1"/>
    <col min="7" max="7" width="11.8515625" style="78" customWidth="1"/>
    <col min="8" max="8" width="10.8515625" style="78" bestFit="1" customWidth="1"/>
    <col min="9" max="9" width="11.8515625" style="78" customWidth="1"/>
    <col min="10" max="10" width="12.140625" style="78" customWidth="1"/>
    <col min="11" max="233" width="20.7109375" style="78" customWidth="1"/>
    <col min="234" max="16384" width="11.421875" style="78" customWidth="1"/>
  </cols>
  <sheetData>
    <row r="1" spans="1:9" ht="12.75">
      <c r="A1" s="79" t="s">
        <v>81</v>
      </c>
      <c r="B1" s="79"/>
      <c r="C1" s="79"/>
      <c r="D1" s="79"/>
      <c r="E1" s="79"/>
      <c r="F1" s="79"/>
      <c r="G1" s="79"/>
      <c r="H1" s="79"/>
      <c r="I1" s="79"/>
    </row>
    <row r="2" ht="12.75">
      <c r="A2" s="79" t="s">
        <v>120</v>
      </c>
    </row>
    <row r="3" spans="1:10" ht="12.75">
      <c r="A3" s="87" t="s">
        <v>80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.75">
      <c r="A4" s="87" t="s">
        <v>172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2.75">
      <c r="A5" s="87"/>
      <c r="B5" s="88"/>
      <c r="C5" s="88"/>
      <c r="D5" s="88"/>
      <c r="E5" s="88"/>
      <c r="F5" s="88"/>
      <c r="G5" s="88"/>
      <c r="H5" s="88"/>
      <c r="I5" s="88"/>
      <c r="J5" s="88"/>
    </row>
    <row r="6" spans="1:10" ht="25.5">
      <c r="A6" s="388" t="s">
        <v>61</v>
      </c>
      <c r="B6" s="388" t="s">
        <v>124</v>
      </c>
      <c r="C6" s="389" t="s">
        <v>174</v>
      </c>
      <c r="D6" s="388" t="s">
        <v>125</v>
      </c>
      <c r="E6" s="389" t="s">
        <v>174</v>
      </c>
      <c r="F6" s="388" t="s">
        <v>145</v>
      </c>
      <c r="G6" s="389" t="s">
        <v>173</v>
      </c>
      <c r="H6" s="388" t="s">
        <v>156</v>
      </c>
      <c r="I6" s="390" t="s">
        <v>174</v>
      </c>
      <c r="J6" s="389" t="s">
        <v>161</v>
      </c>
    </row>
    <row r="7" spans="1:11" ht="12.75">
      <c r="A7" s="93" t="s">
        <v>63</v>
      </c>
      <c r="B7" s="304">
        <v>112416</v>
      </c>
      <c r="C7" s="286">
        <f aca="true" t="shared" si="0" ref="C7:C38">_xlfn.RANK.EQ(B7,$B$7:$B$38)</f>
        <v>27</v>
      </c>
      <c r="D7" s="303">
        <v>104125</v>
      </c>
      <c r="E7" s="294">
        <f aca="true" t="shared" si="1" ref="E7:E38">_xlfn.RANK.EQ(D7,$D$7:$D$38)</f>
        <v>27</v>
      </c>
      <c r="F7" s="303">
        <v>98076</v>
      </c>
      <c r="G7" s="302">
        <f aca="true" t="shared" si="2" ref="G7:G38">_xlfn.RANK.EQ(F7,$F$7:$F$38)</f>
        <v>27</v>
      </c>
      <c r="H7" s="295">
        <v>102003</v>
      </c>
      <c r="I7" s="168">
        <f aca="true" t="shared" si="3" ref="I7:I38">_xlfn.RANK.EQ(H7,$H$7:$H$38)</f>
        <v>26</v>
      </c>
      <c r="J7" s="169">
        <f aca="true" t="shared" si="4" ref="J7:J38">H7/$H$39</f>
        <v>0.010198487728730605</v>
      </c>
      <c r="K7" s="191"/>
    </row>
    <row r="8" spans="1:11" ht="12.75">
      <c r="A8" s="93" t="s">
        <v>30</v>
      </c>
      <c r="B8" s="304">
        <v>466836</v>
      </c>
      <c r="C8" s="286">
        <f t="shared" si="0"/>
        <v>7</v>
      </c>
      <c r="D8" s="303">
        <v>510099</v>
      </c>
      <c r="E8" s="294">
        <f t="shared" si="1"/>
        <v>6</v>
      </c>
      <c r="F8" s="303">
        <v>479003</v>
      </c>
      <c r="G8" s="302">
        <f t="shared" si="2"/>
        <v>6</v>
      </c>
      <c r="H8" s="295">
        <v>507179</v>
      </c>
      <c r="I8" s="168">
        <f t="shared" si="3"/>
        <v>6</v>
      </c>
      <c r="J8" s="169">
        <f t="shared" si="4"/>
        <v>0.05070888903041929</v>
      </c>
      <c r="K8" s="191"/>
    </row>
    <row r="9" spans="1:11" ht="12.75">
      <c r="A9" s="93" t="s">
        <v>31</v>
      </c>
      <c r="B9" s="304">
        <v>85911</v>
      </c>
      <c r="C9" s="286">
        <f t="shared" si="0"/>
        <v>29</v>
      </c>
      <c r="D9" s="303">
        <v>83222</v>
      </c>
      <c r="E9" s="294">
        <f t="shared" si="1"/>
        <v>31</v>
      </c>
      <c r="F9" s="303">
        <v>86299</v>
      </c>
      <c r="G9" s="302">
        <f t="shared" si="2"/>
        <v>30</v>
      </c>
      <c r="H9" s="295">
        <v>82131</v>
      </c>
      <c r="I9" s="168">
        <f t="shared" si="3"/>
        <v>27</v>
      </c>
      <c r="J9" s="169">
        <f t="shared" si="4"/>
        <v>0.008211640791431362</v>
      </c>
      <c r="K9" s="191"/>
    </row>
    <row r="10" spans="1:11" ht="12.75">
      <c r="A10" s="93" t="s">
        <v>32</v>
      </c>
      <c r="B10" s="304">
        <v>79541</v>
      </c>
      <c r="C10" s="286">
        <f t="shared" si="0"/>
        <v>31</v>
      </c>
      <c r="D10" s="303">
        <v>83716</v>
      </c>
      <c r="E10" s="294">
        <f t="shared" si="1"/>
        <v>30</v>
      </c>
      <c r="F10" s="303">
        <v>74870</v>
      </c>
      <c r="G10" s="302">
        <f t="shared" si="2"/>
        <v>32</v>
      </c>
      <c r="H10" s="295">
        <v>64593</v>
      </c>
      <c r="I10" s="168">
        <f t="shared" si="3"/>
        <v>32</v>
      </c>
      <c r="J10" s="169">
        <f t="shared" si="4"/>
        <v>0.006458152386320951</v>
      </c>
      <c r="K10" s="191"/>
    </row>
    <row r="11" spans="1:11" ht="12.75">
      <c r="A11" s="93" t="s">
        <v>33</v>
      </c>
      <c r="B11" s="304">
        <v>389225</v>
      </c>
      <c r="C11" s="286">
        <f t="shared" si="0"/>
        <v>11</v>
      </c>
      <c r="D11" s="303">
        <v>377301</v>
      </c>
      <c r="E11" s="294">
        <f t="shared" si="1"/>
        <v>11</v>
      </c>
      <c r="F11" s="303">
        <v>363265</v>
      </c>
      <c r="G11" s="302">
        <f t="shared" si="2"/>
        <v>11</v>
      </c>
      <c r="H11" s="295">
        <v>349829</v>
      </c>
      <c r="I11" s="168">
        <f t="shared" si="3"/>
        <v>11</v>
      </c>
      <c r="J11" s="169">
        <f t="shared" si="4"/>
        <v>0.03497668464313891</v>
      </c>
      <c r="K11" s="191"/>
    </row>
    <row r="12" spans="1:11" ht="12.75">
      <c r="A12" s="93" t="s">
        <v>34</v>
      </c>
      <c r="B12" s="304">
        <v>77250</v>
      </c>
      <c r="C12" s="286">
        <f t="shared" si="0"/>
        <v>32</v>
      </c>
      <c r="D12" s="303">
        <v>77364</v>
      </c>
      <c r="E12" s="294">
        <f t="shared" si="1"/>
        <v>32</v>
      </c>
      <c r="F12" s="303">
        <v>79597</v>
      </c>
      <c r="G12" s="302">
        <f t="shared" si="2"/>
        <v>31</v>
      </c>
      <c r="H12" s="295">
        <v>79345</v>
      </c>
      <c r="I12" s="168">
        <f t="shared" si="3"/>
        <v>28</v>
      </c>
      <c r="J12" s="169">
        <f t="shared" si="4"/>
        <v>0.007933090289855492</v>
      </c>
      <c r="K12" s="191"/>
    </row>
    <row r="13" spans="1:11" ht="12.75">
      <c r="A13" s="93" t="s">
        <v>35</v>
      </c>
      <c r="B13" s="304">
        <v>225208</v>
      </c>
      <c r="C13" s="286">
        <f t="shared" si="0"/>
        <v>16</v>
      </c>
      <c r="D13" s="303">
        <v>188045</v>
      </c>
      <c r="E13" s="294">
        <f t="shared" si="1"/>
        <v>21</v>
      </c>
      <c r="F13" s="303">
        <v>190055</v>
      </c>
      <c r="G13" s="302">
        <f t="shared" si="2"/>
        <v>18</v>
      </c>
      <c r="H13" s="295">
        <v>172754</v>
      </c>
      <c r="I13" s="168">
        <f t="shared" si="3"/>
        <v>18</v>
      </c>
      <c r="J13" s="169">
        <f t="shared" si="4"/>
        <v>0.017272330706833396</v>
      </c>
      <c r="K13" s="191"/>
    </row>
    <row r="14" spans="1:11" ht="12.75">
      <c r="A14" s="93" t="s">
        <v>36</v>
      </c>
      <c r="B14" s="304">
        <v>393957</v>
      </c>
      <c r="C14" s="286">
        <f t="shared" si="0"/>
        <v>10</v>
      </c>
      <c r="D14" s="303">
        <v>446712</v>
      </c>
      <c r="E14" s="294">
        <f t="shared" si="1"/>
        <v>8</v>
      </c>
      <c r="F14" s="303">
        <v>446428</v>
      </c>
      <c r="G14" s="302">
        <f t="shared" si="2"/>
        <v>8</v>
      </c>
      <c r="H14" s="295">
        <v>371902</v>
      </c>
      <c r="I14" s="168">
        <f t="shared" si="3"/>
        <v>9</v>
      </c>
      <c r="J14" s="169">
        <f t="shared" si="4"/>
        <v>0.03718359247561708</v>
      </c>
      <c r="K14" s="191"/>
    </row>
    <row r="15" spans="1:11" ht="12.75">
      <c r="A15" s="93" t="s">
        <v>108</v>
      </c>
      <c r="B15" s="304">
        <v>819931</v>
      </c>
      <c r="C15" s="286">
        <f t="shared" si="0"/>
        <v>3</v>
      </c>
      <c r="D15" s="303">
        <v>815215</v>
      </c>
      <c r="E15" s="294">
        <f t="shared" si="1"/>
        <v>3</v>
      </c>
      <c r="F15" s="303">
        <v>768429</v>
      </c>
      <c r="G15" s="302">
        <f t="shared" si="2"/>
        <v>3</v>
      </c>
      <c r="H15" s="295">
        <v>748226</v>
      </c>
      <c r="I15" s="168">
        <f t="shared" si="3"/>
        <v>3</v>
      </c>
      <c r="J15" s="169">
        <f t="shared" si="4"/>
        <v>0.07480930638625516</v>
      </c>
      <c r="K15" s="191"/>
    </row>
    <row r="16" spans="1:11" ht="12.75">
      <c r="A16" s="93" t="s">
        <v>38</v>
      </c>
      <c r="B16" s="304">
        <v>163170</v>
      </c>
      <c r="C16" s="286">
        <f t="shared" si="0"/>
        <v>24</v>
      </c>
      <c r="D16" s="303">
        <v>169748</v>
      </c>
      <c r="E16" s="294">
        <f t="shared" si="1"/>
        <v>23</v>
      </c>
      <c r="F16" s="303">
        <v>153365</v>
      </c>
      <c r="G16" s="302">
        <f t="shared" si="2"/>
        <v>24</v>
      </c>
      <c r="H16" s="295">
        <v>136771</v>
      </c>
      <c r="I16" s="168">
        <f t="shared" si="3"/>
        <v>24</v>
      </c>
      <c r="J16" s="169">
        <f t="shared" si="4"/>
        <v>0.01367467001113902</v>
      </c>
      <c r="K16" s="191"/>
    </row>
    <row r="17" spans="1:11" ht="12.75">
      <c r="A17" s="93" t="s">
        <v>39</v>
      </c>
      <c r="B17" s="304">
        <v>543601</v>
      </c>
      <c r="C17" s="286">
        <f t="shared" si="0"/>
        <v>4</v>
      </c>
      <c r="D17" s="303">
        <v>548946</v>
      </c>
      <c r="E17" s="294">
        <f t="shared" si="1"/>
        <v>5</v>
      </c>
      <c r="F17" s="303">
        <v>547809</v>
      </c>
      <c r="G17" s="302">
        <f t="shared" si="2"/>
        <v>5</v>
      </c>
      <c r="H17" s="295">
        <v>582707</v>
      </c>
      <c r="I17" s="168">
        <f t="shared" si="3"/>
        <v>4</v>
      </c>
      <c r="J17" s="169">
        <f t="shared" si="4"/>
        <v>0.058260347136313874</v>
      </c>
      <c r="K17" s="191"/>
    </row>
    <row r="18" spans="1:11" ht="12.75">
      <c r="A18" s="93" t="s">
        <v>40</v>
      </c>
      <c r="B18" s="304">
        <v>220949</v>
      </c>
      <c r="C18" s="286">
        <f t="shared" si="0"/>
        <v>18</v>
      </c>
      <c r="D18" s="303">
        <v>194704</v>
      </c>
      <c r="E18" s="294">
        <f t="shared" si="1"/>
        <v>20</v>
      </c>
      <c r="F18" s="303">
        <v>198798</v>
      </c>
      <c r="G18" s="302">
        <f t="shared" si="2"/>
        <v>17</v>
      </c>
      <c r="H18" s="295">
        <v>165407</v>
      </c>
      <c r="I18" s="168">
        <f t="shared" si="3"/>
        <v>20</v>
      </c>
      <c r="J18" s="169">
        <f t="shared" si="4"/>
        <v>0.016537761239827684</v>
      </c>
      <c r="K18" s="191"/>
    </row>
    <row r="19" spans="1:11" ht="12.75">
      <c r="A19" s="93" t="s">
        <v>41</v>
      </c>
      <c r="B19" s="304">
        <v>243596</v>
      </c>
      <c r="C19" s="286">
        <f t="shared" si="0"/>
        <v>15</v>
      </c>
      <c r="D19" s="303">
        <v>222914</v>
      </c>
      <c r="E19" s="294">
        <f t="shared" si="1"/>
        <v>16</v>
      </c>
      <c r="F19" s="303">
        <v>189444</v>
      </c>
      <c r="G19" s="302">
        <f t="shared" si="2"/>
        <v>19</v>
      </c>
      <c r="H19" s="295">
        <v>160782</v>
      </c>
      <c r="I19" s="168">
        <f t="shared" si="3"/>
        <v>22</v>
      </c>
      <c r="J19" s="169">
        <f t="shared" si="4"/>
        <v>0.01607534341147578</v>
      </c>
      <c r="K19" s="191"/>
    </row>
    <row r="20" spans="1:11" ht="12.75">
      <c r="A20" s="173" t="s">
        <v>28</v>
      </c>
      <c r="B20" s="307">
        <v>992580</v>
      </c>
      <c r="C20" s="291">
        <f t="shared" si="0"/>
        <v>2</v>
      </c>
      <c r="D20" s="306">
        <v>1073137</v>
      </c>
      <c r="E20" s="300">
        <f t="shared" si="1"/>
        <v>2</v>
      </c>
      <c r="F20" s="306">
        <v>1072034</v>
      </c>
      <c r="G20" s="305">
        <f t="shared" si="2"/>
        <v>2</v>
      </c>
      <c r="H20" s="301">
        <v>1004232</v>
      </c>
      <c r="I20" s="170">
        <f t="shared" si="3"/>
        <v>2</v>
      </c>
      <c r="J20" s="171">
        <f t="shared" si="4"/>
        <v>0.1004053579678891</v>
      </c>
      <c r="K20" s="191"/>
    </row>
    <row r="21" spans="1:11" ht="12.75">
      <c r="A21" s="93" t="s">
        <v>42</v>
      </c>
      <c r="B21" s="304">
        <v>1706597</v>
      </c>
      <c r="C21" s="286">
        <f t="shared" si="0"/>
        <v>1</v>
      </c>
      <c r="D21" s="303">
        <v>1816150</v>
      </c>
      <c r="E21" s="294">
        <f t="shared" si="1"/>
        <v>1</v>
      </c>
      <c r="F21" s="303">
        <v>1587142</v>
      </c>
      <c r="G21" s="302">
        <f t="shared" si="2"/>
        <v>1</v>
      </c>
      <c r="H21" s="295">
        <v>1510485</v>
      </c>
      <c r="I21" s="168">
        <f t="shared" si="3"/>
        <v>1</v>
      </c>
      <c r="J21" s="169">
        <f t="shared" si="4"/>
        <v>0.15102166345040485</v>
      </c>
      <c r="K21" s="191"/>
    </row>
    <row r="22" spans="1:11" ht="12.75">
      <c r="A22" s="93" t="s">
        <v>43</v>
      </c>
      <c r="B22" s="304">
        <v>406808</v>
      </c>
      <c r="C22" s="286">
        <f t="shared" si="0"/>
        <v>9</v>
      </c>
      <c r="D22" s="303">
        <v>404513</v>
      </c>
      <c r="E22" s="294">
        <f t="shared" si="1"/>
        <v>10</v>
      </c>
      <c r="F22" s="303">
        <v>404243</v>
      </c>
      <c r="G22" s="302">
        <f t="shared" si="2"/>
        <v>9</v>
      </c>
      <c r="H22" s="295">
        <v>362987</v>
      </c>
      <c r="I22" s="168">
        <f t="shared" si="3"/>
        <v>10</v>
      </c>
      <c r="J22" s="169">
        <f t="shared" si="4"/>
        <v>0.03629225086702093</v>
      </c>
      <c r="K22" s="191"/>
    </row>
    <row r="23" spans="1:11" ht="12.75">
      <c r="A23" s="93" t="s">
        <v>44</v>
      </c>
      <c r="B23" s="304">
        <v>118299</v>
      </c>
      <c r="C23" s="286">
        <f t="shared" si="0"/>
        <v>26</v>
      </c>
      <c r="D23" s="303">
        <v>124073</v>
      </c>
      <c r="E23" s="294">
        <f t="shared" si="1"/>
        <v>26</v>
      </c>
      <c r="F23" s="303">
        <v>104198</v>
      </c>
      <c r="G23" s="302">
        <f t="shared" si="2"/>
        <v>26</v>
      </c>
      <c r="H23" s="295">
        <v>73860</v>
      </c>
      <c r="I23" s="168">
        <f t="shared" si="3"/>
        <v>31</v>
      </c>
      <c r="J23" s="169">
        <f t="shared" si="4"/>
        <v>0.007384687740988426</v>
      </c>
      <c r="K23" s="191"/>
    </row>
    <row r="24" spans="1:11" ht="12.75">
      <c r="A24" s="93" t="s">
        <v>45</v>
      </c>
      <c r="B24" s="304">
        <v>122430</v>
      </c>
      <c r="C24" s="286">
        <f t="shared" si="0"/>
        <v>25</v>
      </c>
      <c r="D24" s="303">
        <v>132907</v>
      </c>
      <c r="E24" s="294">
        <f t="shared" si="1"/>
        <v>25</v>
      </c>
      <c r="F24" s="303">
        <v>127914</v>
      </c>
      <c r="G24" s="302">
        <f t="shared" si="2"/>
        <v>25</v>
      </c>
      <c r="H24" s="295">
        <v>115729</v>
      </c>
      <c r="I24" s="168">
        <f t="shared" si="3"/>
        <v>25</v>
      </c>
      <c r="J24" s="169">
        <f t="shared" si="4"/>
        <v>0.011570843861045892</v>
      </c>
      <c r="K24" s="191"/>
    </row>
    <row r="25" spans="1:11" ht="12.75">
      <c r="A25" s="93" t="s">
        <v>46</v>
      </c>
      <c r="B25" s="304">
        <v>540163</v>
      </c>
      <c r="C25" s="286">
        <f t="shared" si="0"/>
        <v>5</v>
      </c>
      <c r="D25" s="303">
        <v>592739</v>
      </c>
      <c r="E25" s="294">
        <f t="shared" si="1"/>
        <v>4</v>
      </c>
      <c r="F25" s="303">
        <v>561357</v>
      </c>
      <c r="G25" s="302">
        <f t="shared" si="2"/>
        <v>4</v>
      </c>
      <c r="H25" s="295">
        <v>514163</v>
      </c>
      <c r="I25" s="168">
        <f t="shared" si="3"/>
        <v>5</v>
      </c>
      <c r="J25" s="169">
        <f t="shared" si="4"/>
        <v>0.05140716494678896</v>
      </c>
      <c r="K25" s="191"/>
    </row>
    <row r="26" spans="1:11" ht="12.75">
      <c r="A26" s="93" t="s">
        <v>47</v>
      </c>
      <c r="B26" s="304">
        <v>223947</v>
      </c>
      <c r="C26" s="286">
        <f t="shared" si="0"/>
        <v>17</v>
      </c>
      <c r="D26" s="303">
        <v>230623</v>
      </c>
      <c r="E26" s="294">
        <f t="shared" si="1"/>
        <v>15</v>
      </c>
      <c r="F26" s="303">
        <v>175135</v>
      </c>
      <c r="G26" s="302">
        <f t="shared" si="2"/>
        <v>20</v>
      </c>
      <c r="H26" s="295">
        <v>161743</v>
      </c>
      <c r="I26" s="168">
        <f t="shared" si="3"/>
        <v>21</v>
      </c>
      <c r="J26" s="169">
        <f t="shared" si="4"/>
        <v>0.016171426337539818</v>
      </c>
      <c r="K26" s="191"/>
    </row>
    <row r="27" spans="1:11" ht="12.75">
      <c r="A27" s="93" t="s">
        <v>48</v>
      </c>
      <c r="B27" s="304">
        <v>419286</v>
      </c>
      <c r="C27" s="286">
        <f t="shared" si="0"/>
        <v>8</v>
      </c>
      <c r="D27" s="303">
        <v>437906</v>
      </c>
      <c r="E27" s="294">
        <f t="shared" si="1"/>
        <v>9</v>
      </c>
      <c r="F27" s="303">
        <v>390188</v>
      </c>
      <c r="G27" s="302">
        <f t="shared" si="2"/>
        <v>10</v>
      </c>
      <c r="H27" s="295">
        <v>405868</v>
      </c>
      <c r="I27" s="168">
        <f t="shared" si="3"/>
        <v>8</v>
      </c>
      <c r="J27" s="169">
        <f t="shared" si="4"/>
        <v>0.04057958900703345</v>
      </c>
      <c r="K27" s="191"/>
    </row>
    <row r="28" spans="1:11" ht="12.75">
      <c r="A28" s="93" t="s">
        <v>49</v>
      </c>
      <c r="B28" s="304">
        <v>184420</v>
      </c>
      <c r="C28" s="286">
        <f t="shared" si="0"/>
        <v>21</v>
      </c>
      <c r="D28" s="303">
        <v>165913</v>
      </c>
      <c r="E28" s="294">
        <f t="shared" si="1"/>
        <v>24</v>
      </c>
      <c r="F28" s="303">
        <v>169169</v>
      </c>
      <c r="G28" s="302">
        <f t="shared" si="2"/>
        <v>22</v>
      </c>
      <c r="H28" s="295">
        <v>175150</v>
      </c>
      <c r="I28" s="168">
        <f t="shared" si="3"/>
        <v>17</v>
      </c>
      <c r="J28" s="169">
        <f t="shared" si="4"/>
        <v>0.01751188813747797</v>
      </c>
      <c r="K28" s="191"/>
    </row>
    <row r="29" spans="1:11" ht="12.75">
      <c r="A29" s="93" t="s">
        <v>50</v>
      </c>
      <c r="B29" s="304">
        <v>181763</v>
      </c>
      <c r="C29" s="286">
        <f t="shared" si="0"/>
        <v>22</v>
      </c>
      <c r="D29" s="303">
        <v>198192</v>
      </c>
      <c r="E29" s="294">
        <f t="shared" si="1"/>
        <v>18</v>
      </c>
      <c r="F29" s="303">
        <v>203337</v>
      </c>
      <c r="G29" s="302">
        <f t="shared" si="2"/>
        <v>16</v>
      </c>
      <c r="H29" s="295">
        <v>195359</v>
      </c>
      <c r="I29" s="168">
        <f t="shared" si="3"/>
        <v>15</v>
      </c>
      <c r="J29" s="169">
        <f t="shared" si="4"/>
        <v>0.01953242908735118</v>
      </c>
      <c r="K29" s="191"/>
    </row>
    <row r="30" spans="1:11" ht="12.75">
      <c r="A30" s="93" t="s">
        <v>51</v>
      </c>
      <c r="B30" s="304">
        <v>178966</v>
      </c>
      <c r="C30" s="286">
        <f t="shared" si="0"/>
        <v>23</v>
      </c>
      <c r="D30" s="303">
        <v>172582</v>
      </c>
      <c r="E30" s="294">
        <f t="shared" si="1"/>
        <v>22</v>
      </c>
      <c r="F30" s="303">
        <v>174537</v>
      </c>
      <c r="G30" s="302">
        <f t="shared" si="2"/>
        <v>21</v>
      </c>
      <c r="H30" s="295">
        <v>171295</v>
      </c>
      <c r="I30" s="168">
        <f t="shared" si="3"/>
        <v>19</v>
      </c>
      <c r="J30" s="169">
        <f t="shared" si="4"/>
        <v>0.017126456628657086</v>
      </c>
      <c r="K30" s="191"/>
    </row>
    <row r="31" spans="1:11" ht="12.75">
      <c r="A31" s="93" t="s">
        <v>52</v>
      </c>
      <c r="B31" s="304">
        <v>295261</v>
      </c>
      <c r="C31" s="286">
        <f t="shared" si="0"/>
        <v>13</v>
      </c>
      <c r="D31" s="303">
        <v>314873</v>
      </c>
      <c r="E31" s="294">
        <f t="shared" si="1"/>
        <v>13</v>
      </c>
      <c r="F31" s="303">
        <v>311346</v>
      </c>
      <c r="G31" s="302">
        <f t="shared" si="2"/>
        <v>12</v>
      </c>
      <c r="H31" s="295">
        <v>291676</v>
      </c>
      <c r="I31" s="168">
        <f t="shared" si="3"/>
        <v>12</v>
      </c>
      <c r="J31" s="169">
        <f t="shared" si="4"/>
        <v>0.029162417838350125</v>
      </c>
      <c r="K31" s="191"/>
    </row>
    <row r="32" spans="1:11" ht="12.75">
      <c r="A32" s="93" t="s">
        <v>53</v>
      </c>
      <c r="B32" s="304">
        <v>294572</v>
      </c>
      <c r="C32" s="286">
        <f t="shared" si="0"/>
        <v>14</v>
      </c>
      <c r="D32" s="303">
        <v>306948</v>
      </c>
      <c r="E32" s="294">
        <f t="shared" si="1"/>
        <v>14</v>
      </c>
      <c r="F32" s="303">
        <v>275456</v>
      </c>
      <c r="G32" s="302">
        <f t="shared" si="2"/>
        <v>14</v>
      </c>
      <c r="H32" s="295">
        <v>262191</v>
      </c>
      <c r="I32" s="168">
        <f t="shared" si="3"/>
        <v>14</v>
      </c>
      <c r="J32" s="169">
        <f t="shared" si="4"/>
        <v>0.026214441693711028</v>
      </c>
      <c r="K32" s="191"/>
    </row>
    <row r="33" spans="1:11" ht="12.75">
      <c r="A33" s="93" t="s">
        <v>54</v>
      </c>
      <c r="B33" s="304">
        <v>203853</v>
      </c>
      <c r="C33" s="286">
        <f t="shared" si="0"/>
        <v>19</v>
      </c>
      <c r="D33" s="303">
        <v>198160</v>
      </c>
      <c r="E33" s="294">
        <f t="shared" si="1"/>
        <v>19</v>
      </c>
      <c r="F33" s="303">
        <v>157371</v>
      </c>
      <c r="G33" s="302">
        <f t="shared" si="2"/>
        <v>23</v>
      </c>
      <c r="H33" s="295">
        <v>155558</v>
      </c>
      <c r="I33" s="168">
        <f t="shared" si="3"/>
        <v>23</v>
      </c>
      <c r="J33" s="169">
        <f t="shared" si="4"/>
        <v>0.015553036225462735</v>
      </c>
      <c r="K33" s="191"/>
    </row>
    <row r="34" spans="1:11" ht="12.75">
      <c r="A34" s="93" t="s">
        <v>55</v>
      </c>
      <c r="B34" s="304">
        <v>353346</v>
      </c>
      <c r="C34" s="286">
        <f t="shared" si="0"/>
        <v>12</v>
      </c>
      <c r="D34" s="303">
        <v>354994</v>
      </c>
      <c r="E34" s="294">
        <f t="shared" si="1"/>
        <v>12</v>
      </c>
      <c r="F34" s="303">
        <v>298654</v>
      </c>
      <c r="G34" s="302">
        <f t="shared" si="2"/>
        <v>13</v>
      </c>
      <c r="H34" s="295">
        <v>282492</v>
      </c>
      <c r="I34" s="168">
        <f t="shared" si="3"/>
        <v>13</v>
      </c>
      <c r="J34" s="169">
        <f t="shared" si="4"/>
        <v>0.028244181009034693</v>
      </c>
      <c r="K34" s="191"/>
    </row>
    <row r="35" spans="1:11" ht="12.75">
      <c r="A35" s="93" t="s">
        <v>56</v>
      </c>
      <c r="B35" s="304">
        <v>101071</v>
      </c>
      <c r="C35" s="286">
        <f t="shared" si="0"/>
        <v>28</v>
      </c>
      <c r="D35" s="303">
        <v>92048</v>
      </c>
      <c r="E35" s="294">
        <f t="shared" si="1"/>
        <v>28</v>
      </c>
      <c r="F35" s="303">
        <v>90306</v>
      </c>
      <c r="G35" s="302">
        <f t="shared" si="2"/>
        <v>28</v>
      </c>
      <c r="H35" s="295">
        <v>75319</v>
      </c>
      <c r="I35" s="168">
        <f t="shared" si="3"/>
        <v>29</v>
      </c>
      <c r="J35" s="169">
        <f t="shared" si="4"/>
        <v>0.007530561819164734</v>
      </c>
      <c r="K35" s="191"/>
    </row>
    <row r="36" spans="1:11" ht="12.75">
      <c r="A36" s="93" t="s">
        <v>57</v>
      </c>
      <c r="B36" s="304">
        <v>523325</v>
      </c>
      <c r="C36" s="286">
        <f t="shared" si="0"/>
        <v>6</v>
      </c>
      <c r="D36" s="303">
        <v>508171</v>
      </c>
      <c r="E36" s="294">
        <f t="shared" si="1"/>
        <v>7</v>
      </c>
      <c r="F36" s="303">
        <v>460221</v>
      </c>
      <c r="G36" s="302">
        <f t="shared" si="2"/>
        <v>7</v>
      </c>
      <c r="H36" s="295">
        <v>460766</v>
      </c>
      <c r="I36" s="168">
        <f t="shared" si="3"/>
        <v>7</v>
      </c>
      <c r="J36" s="169">
        <f t="shared" si="4"/>
        <v>0.046068413642895656</v>
      </c>
      <c r="K36" s="191"/>
    </row>
    <row r="37" spans="1:11" ht="12.75">
      <c r="A37" s="93" t="s">
        <v>58</v>
      </c>
      <c r="B37" s="304">
        <v>192645</v>
      </c>
      <c r="C37" s="286">
        <f t="shared" si="0"/>
        <v>20</v>
      </c>
      <c r="D37" s="303">
        <v>207875</v>
      </c>
      <c r="E37" s="294">
        <f t="shared" si="1"/>
        <v>17</v>
      </c>
      <c r="F37" s="303">
        <v>205356</v>
      </c>
      <c r="G37" s="302">
        <f t="shared" si="2"/>
        <v>15</v>
      </c>
      <c r="H37" s="295">
        <v>184968</v>
      </c>
      <c r="I37" s="168">
        <f t="shared" si="3"/>
        <v>16</v>
      </c>
      <c r="J37" s="169">
        <f t="shared" si="4"/>
        <v>0.018493513702615046</v>
      </c>
      <c r="K37" s="191"/>
    </row>
    <row r="38" spans="1:11" ht="12.75">
      <c r="A38" s="93" t="s">
        <v>59</v>
      </c>
      <c r="B38" s="304">
        <v>82651</v>
      </c>
      <c r="C38" s="286">
        <f t="shared" si="0"/>
        <v>30</v>
      </c>
      <c r="D38" s="303">
        <v>84711</v>
      </c>
      <c r="E38" s="294">
        <f t="shared" si="1"/>
        <v>29</v>
      </c>
      <c r="F38" s="303">
        <v>88363</v>
      </c>
      <c r="G38" s="302">
        <f t="shared" si="2"/>
        <v>29</v>
      </c>
      <c r="H38" s="295">
        <v>74307</v>
      </c>
      <c r="I38" s="274">
        <f t="shared" si="3"/>
        <v>30</v>
      </c>
      <c r="J38" s="275">
        <f t="shared" si="4"/>
        <v>0.00742937979920968</v>
      </c>
      <c r="K38" s="191"/>
    </row>
    <row r="39" spans="1:10" ht="12.75">
      <c r="A39" s="419" t="s">
        <v>60</v>
      </c>
      <c r="B39" s="407">
        <f>SUM(B7:B38)</f>
        <v>10943574</v>
      </c>
      <c r="C39" s="412"/>
      <c r="D39" s="420">
        <f>SUM(D7:D38)</f>
        <v>11238626</v>
      </c>
      <c r="E39" s="421"/>
      <c r="F39" s="420">
        <f>SUM(F7:F38)</f>
        <v>10531765</v>
      </c>
      <c r="G39" s="401"/>
      <c r="H39" s="422">
        <v>10001777</v>
      </c>
      <c r="I39" s="423"/>
      <c r="J39" s="424">
        <f>SUM(J7:J38)</f>
        <v>1.0000000000000002</v>
      </c>
    </row>
    <row r="40" spans="1:5" ht="12.75">
      <c r="A40" s="89"/>
      <c r="B40" s="192"/>
      <c r="C40" s="192"/>
      <c r="D40" s="89"/>
      <c r="E40" s="89"/>
    </row>
    <row r="41" spans="1:10" ht="20.25" customHeight="1">
      <c r="A41" s="327" t="s">
        <v>90</v>
      </c>
      <c r="B41" s="327"/>
      <c r="C41" s="327"/>
      <c r="D41" s="327"/>
      <c r="E41" s="327"/>
      <c r="F41" s="327"/>
      <c r="G41" s="327"/>
      <c r="H41" s="327"/>
      <c r="I41" s="327"/>
      <c r="J41" s="327"/>
    </row>
    <row r="43" spans="1:5" ht="12.75">
      <c r="A43" s="89"/>
      <c r="B43" s="89"/>
      <c r="C43" s="89"/>
      <c r="D43" s="89"/>
      <c r="E43" s="89"/>
    </row>
  </sheetData>
  <sheetProtection/>
  <mergeCells count="1">
    <mergeCell ref="A41:J41"/>
  </mergeCells>
  <printOptions/>
  <pageMargins left="0.79" right="0.79" top="0.98" bottom="0.98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Galindo Zamora</dc:creator>
  <cp:keywords/>
  <dc:description/>
  <cp:lastModifiedBy>susana.galindo</cp:lastModifiedBy>
  <cp:lastPrinted>2014-11-19T17:47:04Z</cp:lastPrinted>
  <dcterms:created xsi:type="dcterms:W3CDTF">2010-10-19T16:11:01Z</dcterms:created>
  <dcterms:modified xsi:type="dcterms:W3CDTF">2019-02-28T19:12:00Z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